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gnesmalkinson/Documents/GMCIP/2024 reports/Spain/"/>
    </mc:Choice>
  </mc:AlternateContent>
  <xr:revisionPtr revIDLastSave="0" documentId="8_{F2660E8E-B960-6341-8F50-5570D80DACE1}" xr6:coauthVersionLast="47" xr6:coauthVersionMax="47" xr10:uidLastSave="{00000000-0000-0000-0000-000000000000}"/>
  <bookViews>
    <workbookView xWindow="0" yWindow="500" windowWidth="28800" windowHeight="16140" xr2:uid="{00000000-000D-0000-FFFF-FFFF00000000}"/>
  </bookViews>
  <sheets>
    <sheet name="Table of Contents" sheetId="1" r:id="rId1"/>
    <sheet name="Fig 1  Cross-media $" sheetId="2" r:id="rId2"/>
    <sheet name="Fig 2  Telecom+ISP $" sheetId="3" r:id="rId3"/>
    <sheet name="Fig 3 Major telecoms operators" sheetId="4" r:id="rId4"/>
    <sheet name="Fig 4 CR4 Telecom+ISP" sheetId="5" r:id="rId5"/>
    <sheet name="Fig 5 HHI Telecom+ISP" sheetId="6" r:id="rId6"/>
    <sheet name="Fig 6 Trad+Online Media $" sheetId="7" r:id="rId7"/>
    <sheet name="Fig 7 Leading media companies" sheetId="8" r:id="rId8"/>
    <sheet name="Fig 8 CR4 Trad+Online Media" sheetId="9" r:id="rId9"/>
    <sheet name="Fig 9 HHI  Trad+Online Media" sheetId="10" r:id="rId10"/>
    <sheet name="Fig 10 Core Internet $" sheetId="11" r:id="rId11"/>
    <sheet name="Fig 11 CR4 Core Internet" sheetId="12" r:id="rId12"/>
    <sheet name="Fig 12 HHI Core Internet" sheetId="13" r:id="rId13"/>
    <sheet name="Fig 13 Media Industries Dev $" sheetId="14" r:id="rId14"/>
    <sheet name="Fig 14 CR4 NME" sheetId="15" r:id="rId15"/>
    <sheet name="Fig 15 HHI NME" sheetId="16" r:id="rId16"/>
    <sheet name="Fig 16 Leading Coms+Media Cos" sheetId="17" r:id="rId17"/>
    <sheet name="Figure 17 Select Intl Compari" sheetId="18"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1" roundtripDataChecksum="MZGf5K4FDaUgU+amjQeKgEnN1BBR85KP9COfC9o9hY8="/>
    </ext>
  </extLst>
</workbook>
</file>

<file path=xl/calcChain.xml><?xml version="1.0" encoding="utf-8"?>
<calcChain xmlns="http://schemas.openxmlformats.org/spreadsheetml/2006/main">
  <c r="O4" i="18" l="1"/>
  <c r="O5" i="18"/>
  <c r="O6" i="18"/>
  <c r="O7" i="18"/>
  <c r="O8" i="18"/>
  <c r="O3" i="18"/>
  <c r="P4" i="17"/>
  <c r="P5" i="17"/>
  <c r="P6" i="17"/>
  <c r="P7" i="17"/>
  <c r="P8" i="17"/>
  <c r="P9" i="17"/>
  <c r="P10" i="17"/>
  <c r="P11" i="17"/>
  <c r="P12" i="17"/>
  <c r="I3" i="7" l="1"/>
  <c r="H3" i="7"/>
  <c r="G3" i="7"/>
  <c r="C3" i="4"/>
  <c r="P13" i="17" l="1"/>
  <c r="P14" i="17"/>
  <c r="P17" i="17"/>
  <c r="P18" i="17"/>
  <c r="P19" i="17"/>
  <c r="P15" i="17"/>
  <c r="P16" i="17"/>
  <c r="P20" i="17"/>
  <c r="O23" i="17" l="1"/>
  <c r="F5" i="13"/>
  <c r="F6" i="13"/>
  <c r="F7" i="13"/>
  <c r="F8" i="13"/>
  <c r="F9" i="13"/>
  <c r="F10" i="13"/>
  <c r="F11" i="13"/>
  <c r="F12" i="13"/>
  <c r="F4" i="13"/>
  <c r="F5" i="12"/>
  <c r="F6" i="12"/>
  <c r="F7" i="12"/>
  <c r="F8" i="12"/>
  <c r="F9" i="12"/>
  <c r="F10" i="12"/>
  <c r="F11" i="12"/>
  <c r="F12" i="12"/>
  <c r="F13" i="12"/>
  <c r="F4" i="12"/>
  <c r="C5" i="16"/>
  <c r="D5" i="16"/>
  <c r="E5" i="16"/>
  <c r="C4" i="16"/>
  <c r="D4" i="16"/>
  <c r="E4" i="16"/>
  <c r="B4" i="16"/>
  <c r="C3" i="16"/>
  <c r="D3" i="16"/>
  <c r="E3" i="16"/>
  <c r="B3" i="16"/>
  <c r="C5" i="15"/>
  <c r="D5" i="15"/>
  <c r="E5" i="15"/>
  <c r="B5" i="15"/>
  <c r="C4" i="15"/>
  <c r="D4" i="15"/>
  <c r="E4" i="15"/>
  <c r="B4" i="15"/>
  <c r="C3" i="15"/>
  <c r="D3" i="15"/>
  <c r="E3" i="15"/>
  <c r="B3" i="15"/>
  <c r="C4" i="14"/>
  <c r="D4" i="14"/>
  <c r="E4" i="14"/>
  <c r="B4" i="14"/>
  <c r="C3" i="14"/>
  <c r="D3" i="14"/>
  <c r="E3" i="14"/>
  <c r="B3" i="14"/>
  <c r="B13" i="13"/>
  <c r="F13" i="13" s="1"/>
  <c r="B5" i="16" l="1"/>
  <c r="E8" i="11"/>
  <c r="D8" i="11" l="1"/>
  <c r="C8" i="11"/>
  <c r="F17" i="2"/>
  <c r="C4" i="4" l="1"/>
  <c r="C5" i="4"/>
  <c r="C6" i="4"/>
  <c r="C7" i="4"/>
  <c r="C8" i="4"/>
  <c r="C9" i="4"/>
  <c r="B9" i="4"/>
  <c r="D17" i="14" l="1"/>
  <c r="B17" i="14"/>
  <c r="C17" i="14"/>
  <c r="A17" i="14"/>
  <c r="F4" i="3" l="1"/>
  <c r="F5" i="3"/>
  <c r="F7" i="3"/>
  <c r="F3" i="3"/>
  <c r="F21" i="7"/>
  <c r="F22" i="7"/>
  <c r="F20" i="7"/>
  <c r="C21" i="7"/>
  <c r="D21" i="7"/>
  <c r="E21" i="7"/>
  <c r="B21" i="7"/>
  <c r="F8" i="7" l="1"/>
  <c r="F9" i="2" l="1"/>
  <c r="F4" i="2"/>
  <c r="F5" i="2"/>
  <c r="F7" i="2"/>
  <c r="F10" i="2"/>
  <c r="F11" i="2"/>
  <c r="F13" i="2"/>
  <c r="F14" i="2"/>
  <c r="F15" i="2"/>
  <c r="F3" i="2"/>
  <c r="F5" i="10" l="1"/>
  <c r="F6" i="10"/>
  <c r="F7" i="10"/>
  <c r="F8" i="10"/>
  <c r="F10" i="10"/>
  <c r="F11" i="10"/>
  <c r="F12" i="10"/>
  <c r="F13" i="10"/>
  <c r="F3" i="10"/>
  <c r="C13" i="7"/>
  <c r="D13" i="7"/>
  <c r="E13" i="7"/>
  <c r="B13" i="7"/>
  <c r="F5" i="9"/>
  <c r="F6" i="9"/>
  <c r="F7" i="9"/>
  <c r="F8" i="9"/>
  <c r="F10" i="9"/>
  <c r="F11" i="9"/>
  <c r="F12" i="9"/>
  <c r="F13" i="9"/>
  <c r="F3" i="9"/>
  <c r="I6" i="7"/>
  <c r="I7" i="7"/>
  <c r="I10" i="7"/>
  <c r="I11" i="7"/>
  <c r="I12" i="7"/>
  <c r="H6" i="7"/>
  <c r="H7" i="7"/>
  <c r="H10" i="7"/>
  <c r="H11" i="7"/>
  <c r="H12" i="7"/>
  <c r="G6" i="7"/>
  <c r="G7" i="7"/>
  <c r="G10" i="7"/>
  <c r="G11" i="7"/>
  <c r="G12" i="7"/>
  <c r="I5" i="7"/>
  <c r="G5" i="7"/>
  <c r="H5" i="7"/>
  <c r="F5" i="7"/>
  <c r="F6" i="7"/>
  <c r="F7" i="7"/>
  <c r="F10" i="7"/>
  <c r="F11" i="7"/>
  <c r="F12" i="7"/>
  <c r="F3" i="7"/>
  <c r="D18" i="14" l="1"/>
  <c r="C18" i="14"/>
  <c r="A18" i="14"/>
  <c r="B18" i="14"/>
  <c r="E13" i="13"/>
  <c r="E13" i="12" l="1"/>
  <c r="C5" i="11" l="1"/>
  <c r="C5" i="14" s="1"/>
  <c r="C6" i="14" s="1"/>
  <c r="D5" i="11"/>
  <c r="D5" i="14" s="1"/>
  <c r="D6" i="14" s="1"/>
  <c r="E5" i="11"/>
  <c r="E5" i="14" s="1"/>
  <c r="B5" i="11"/>
  <c r="B5" i="14" s="1"/>
  <c r="D13" i="12"/>
  <c r="G13" i="7"/>
  <c r="E6" i="14" l="1"/>
  <c r="B21" i="17" s="1"/>
  <c r="D13" i="14"/>
  <c r="B6" i="14"/>
  <c r="A13" i="14" s="1"/>
  <c r="D19" i="14"/>
  <c r="C19" i="14"/>
  <c r="B19" i="14"/>
  <c r="C13" i="14"/>
  <c r="A19" i="14"/>
  <c r="B13" i="14"/>
  <c r="H13" i="7"/>
  <c r="I13" i="7"/>
  <c r="F13" i="7"/>
  <c r="P3" i="17"/>
  <c r="C13" i="12"/>
  <c r="B13" i="12"/>
  <c r="B26" i="17" l="1"/>
  <c r="D12" i="14"/>
  <c r="D11" i="14"/>
  <c r="C12" i="14"/>
  <c r="C11" i="14"/>
  <c r="B11" i="14"/>
  <c r="B12" i="14"/>
  <c r="A11" i="14"/>
  <c r="A12" i="14"/>
  <c r="D13" i="13"/>
  <c r="C13" i="13"/>
  <c r="L4" i="8" l="1"/>
  <c r="L5" i="8"/>
  <c r="L6" i="8"/>
  <c r="L3" i="8"/>
  <c r="B24" i="17" l="1"/>
  <c r="B22" i="17"/>
  <c r="B23" i="17"/>
  <c r="E18" i="2"/>
  <c r="E22" i="2" s="1"/>
  <c r="D18" i="2"/>
  <c r="C18" i="2"/>
  <c r="B18" i="2"/>
  <c r="B25" i="17" l="1"/>
  <c r="B24" i="2"/>
  <c r="B22" i="2"/>
  <c r="B27" i="2"/>
  <c r="B23" i="2"/>
  <c r="B26" i="2"/>
  <c r="B29" i="2"/>
  <c r="B37" i="2"/>
  <c r="B30" i="2"/>
  <c r="B31" i="2"/>
  <c r="B32" i="2"/>
  <c r="B33" i="2"/>
  <c r="B34" i="2"/>
  <c r="B35" i="2"/>
  <c r="B28" i="2"/>
  <c r="B36" i="2"/>
  <c r="D34" i="2"/>
  <c r="D23" i="2"/>
  <c r="D33" i="2"/>
  <c r="D22" i="2"/>
  <c r="D32" i="2"/>
  <c r="D29" i="2"/>
  <c r="D24" i="2"/>
  <c r="D30" i="2"/>
  <c r="D26" i="2"/>
  <c r="D36" i="2"/>
  <c r="D28" i="2"/>
  <c r="C28" i="2"/>
  <c r="C26" i="2"/>
  <c r="C36" i="2"/>
  <c r="C24" i="2"/>
  <c r="C23" i="2"/>
  <c r="C33" i="2"/>
  <c r="C32" i="2"/>
  <c r="C22" i="2"/>
  <c r="C30" i="2"/>
  <c r="C29" i="2"/>
  <c r="C34" i="2"/>
  <c r="F18" i="2"/>
  <c r="E30" i="2"/>
  <c r="E26" i="2"/>
  <c r="E24" i="2"/>
  <c r="F24" i="2" s="1"/>
  <c r="E34" i="2"/>
  <c r="E29" i="2"/>
  <c r="E36" i="2"/>
  <c r="E23" i="2"/>
  <c r="F22" i="2"/>
  <c r="E28" i="2"/>
  <c r="E32" i="2"/>
  <c r="E33" i="2"/>
  <c r="F23" i="2" l="1"/>
  <c r="F28" i="2"/>
  <c r="F36" i="2"/>
  <c r="F29" i="2"/>
  <c r="F33" i="2"/>
  <c r="F32" i="2"/>
  <c r="F26" i="2"/>
  <c r="F30" i="2"/>
  <c r="F34" i="2"/>
  <c r="E37" i="2"/>
  <c r="F37" i="2" s="1"/>
  <c r="D37" i="2"/>
  <c r="C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00000000-0006-0000-0100-000001000000}">
      <text>
        <r>
          <rPr>
            <sz val="12"/>
            <color rgb="FF000000"/>
            <rFont val="Calibri"/>
            <family val="2"/>
          </rPr>
          <t xml:space="preserve">======
</t>
        </r>
        <r>
          <rPr>
            <sz val="12"/>
            <color rgb="FF000000"/>
            <rFont val="Calibri"/>
            <family val="2"/>
          </rPr>
          <t xml:space="preserve">ID#AAABKCNobNc
</t>
        </r>
        <r>
          <rPr>
            <sz val="12"/>
            <color rgb="FF000000"/>
            <rFont val="Calibri"/>
            <family val="2"/>
          </rPr>
          <t xml:space="preserve">Jéssica Izquierdo Castillo    (2024-03-20 15:32:50)
</t>
        </r>
        <r>
          <rPr>
            <sz val="12"/>
            <color rgb="FF000000"/>
            <rFont val="Calibri"/>
            <family val="2"/>
          </rPr>
          <t xml:space="preserve">cogemos nuestros datos
</t>
        </r>
        <r>
          <rPr>
            <sz val="12"/>
            <color rgb="FF000000"/>
            <rFont val="Calibri"/>
            <family val="2"/>
          </rPr>
          <t xml:space="preserve">------
</t>
        </r>
        <r>
          <rPr>
            <sz val="12"/>
            <color rgb="FF000000"/>
            <rFont val="Calibri"/>
            <family val="2"/>
          </rPr>
          <t xml:space="preserve">ID#AAABMh_WMV4
</t>
        </r>
        <r>
          <rPr>
            <sz val="12"/>
            <color rgb="FF000000"/>
            <rFont val="Calibri"/>
            <family val="2"/>
          </rPr>
          <t xml:space="preserve">Raquel Adanero García    (2024-04-26 11:03:15)
</t>
        </r>
        <r>
          <rPr>
            <sz val="12"/>
            <color rgb="FF000000"/>
            <rFont val="Calibri"/>
            <family val="2"/>
          </rPr>
          <t>2022 aún no está actualizado, el desfase con PwC es de 10 millones. Hasta que Juan Carlos actualice con datos de OJD incluyo dato de PwC</t>
        </r>
      </text>
    </comment>
    <comment ref="A33" authorId="0" shapeId="0" xr:uid="{F48F6453-9174-0F40-83DE-938583790CE2}">
      <text>
        <r>
          <rPr>
            <sz val="12"/>
            <color rgb="FF000000"/>
            <rFont val="Calibri"/>
            <family val="2"/>
          </rPr>
          <t xml:space="preserve">======
</t>
        </r>
        <r>
          <rPr>
            <sz val="12"/>
            <color rgb="FF000000"/>
            <rFont val="Calibri"/>
            <family val="2"/>
          </rPr>
          <t xml:space="preserve">ID#AAABKCNobNc
</t>
        </r>
        <r>
          <rPr>
            <sz val="12"/>
            <color rgb="FF000000"/>
            <rFont val="Calibri"/>
            <family val="2"/>
          </rPr>
          <t xml:space="preserve">Jéssica Izquierdo Castillo    (2024-03-20 15:32:50)
</t>
        </r>
        <r>
          <rPr>
            <sz val="12"/>
            <color rgb="FF000000"/>
            <rFont val="Calibri"/>
            <family val="2"/>
          </rPr>
          <t xml:space="preserve">cogemos nuestros datos
</t>
        </r>
        <r>
          <rPr>
            <sz val="12"/>
            <color rgb="FF000000"/>
            <rFont val="Calibri"/>
            <family val="2"/>
          </rPr>
          <t xml:space="preserve">------
</t>
        </r>
        <r>
          <rPr>
            <sz val="12"/>
            <color rgb="FF000000"/>
            <rFont val="Calibri"/>
            <family val="2"/>
          </rPr>
          <t xml:space="preserve">ID#AAABMh_WMV4
</t>
        </r>
        <r>
          <rPr>
            <sz val="12"/>
            <color rgb="FF000000"/>
            <rFont val="Calibri"/>
            <family val="2"/>
          </rPr>
          <t xml:space="preserve">Raquel Adanero García    (2024-04-26 11:03:15)
</t>
        </r>
        <r>
          <rPr>
            <sz val="12"/>
            <color rgb="FF000000"/>
            <rFont val="Calibri"/>
            <family val="2"/>
          </rPr>
          <t>2022 aún no está actualizado, el desfase con PwC es de 10 millones. Hasta que Juan Carlos actualice con datos de OJD incluyo dato de PwC</t>
        </r>
      </text>
    </comment>
  </commentList>
  <extLst>
    <ext xmlns:r="http://schemas.openxmlformats.org/officeDocument/2006/relationships" uri="GoogleSheetsCustomDataVersion2">
      <go:sheetsCustomData xmlns:go="http://customooxmlschemas.google.com/" r:id="rId1" roundtripDataSignature="AMtx7mhB8EKRvcvIKM2qJhdQ87bE4MSKC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400-000001000000}">
      <text>
        <r>
          <rPr>
            <sz val="12"/>
            <color rgb="FF000000"/>
            <rFont val="Calibri"/>
            <family val="2"/>
          </rPr>
          <t xml:space="preserve">======
</t>
        </r>
        <r>
          <rPr>
            <sz val="12"/>
            <color rgb="FF000000"/>
            <rFont val="Calibri"/>
            <family val="2"/>
          </rPr>
          <t xml:space="preserve">ID#AAABKCNobNg
</t>
        </r>
        <r>
          <rPr>
            <sz val="12"/>
            <color rgb="FF000000"/>
            <rFont val="Calibri"/>
            <family val="2"/>
          </rPr>
          <t xml:space="preserve">Jéssica Izquierdo Castillo    (2024-03-20 15:42:16)
</t>
        </r>
        <r>
          <rPr>
            <sz val="12"/>
            <color rgb="FF000000"/>
            <rFont val="Calibri"/>
            <family val="2"/>
          </rPr>
          <t>es de los 4, con una sola línea</t>
        </r>
      </text>
    </comment>
  </commentList>
  <extLst>
    <ext xmlns:r="http://schemas.openxmlformats.org/officeDocument/2006/relationships" uri="GoogleSheetsCustomDataVersion2">
      <go:sheetsCustomData xmlns:go="http://customooxmlschemas.google.com/" r:id="rId1" roundtripDataSignature="AMtx7mh2YX8A+w40RoTujARLDWmJ19r5Eg=="/>
    </ext>
  </extLst>
</comments>
</file>

<file path=xl/sharedStrings.xml><?xml version="1.0" encoding="utf-8"?>
<sst xmlns="http://schemas.openxmlformats.org/spreadsheetml/2006/main" count="302" uniqueCount="166">
  <si>
    <t>Figure 4: CR4 Scores for the Telecom &amp; Internet Access Sectors, 2019-2021 (Based on Revenue)</t>
  </si>
  <si>
    <t>Figure 5: HHI Scores for the Telecom &amp; Internet Access Sectors, 2019-2021  (Based on Revenue)</t>
  </si>
  <si>
    <t>Figure 12: HHI Scores for Core Internet Sectors, 2019-2021</t>
  </si>
  <si>
    <t>Figure 15: HHI Scores for the Network Media Economy, 2019-2021 (pooled  average)</t>
  </si>
  <si>
    <t>Wireless</t>
  </si>
  <si>
    <t>Wireline</t>
  </si>
  <si>
    <t>Internet Service Providers</t>
  </si>
  <si>
    <t xml:space="preserve">Multichannel Video Distribution </t>
  </si>
  <si>
    <t>Broadcast TV</t>
  </si>
  <si>
    <t>Pay Programming TV Services</t>
  </si>
  <si>
    <t>Online video services (SVOD, TVOD, AVOD)</t>
  </si>
  <si>
    <t>Radio (ad-funded, public service and paid subscription)</t>
  </si>
  <si>
    <t>Traditional Music (physical, publishing, live concerts)</t>
  </si>
  <si>
    <t>Online Music (paid subscription and ad-funded streaming services and downloads)</t>
  </si>
  <si>
    <t>Newspapers</t>
  </si>
  <si>
    <t>Magazines (la fuente es Statista)</t>
  </si>
  <si>
    <t>Games (console, PC, mobile)</t>
  </si>
  <si>
    <t>App Distribution</t>
  </si>
  <si>
    <t>Internet Advertising</t>
  </si>
  <si>
    <t>Total $</t>
  </si>
  <si>
    <t xml:space="preserve">Total </t>
  </si>
  <si>
    <t>Movistar</t>
  </si>
  <si>
    <t>Vodafone</t>
  </si>
  <si>
    <t>Orange</t>
  </si>
  <si>
    <t>Mas Movil</t>
  </si>
  <si>
    <t>Resto</t>
  </si>
  <si>
    <t>Internet Access</t>
  </si>
  <si>
    <t>Multichannel Video Distribution</t>
  </si>
  <si>
    <t>Telecoms &amp; Internet Access CR4 (pooled  average)</t>
  </si>
  <si>
    <t>Telecoms &amp; Internet Access HHI (pooled  average)</t>
  </si>
  <si>
    <t>Magazines</t>
  </si>
  <si>
    <t>Pay TV Programming Services</t>
  </si>
  <si>
    <t>Online Video Services</t>
  </si>
  <si>
    <t>Games</t>
  </si>
  <si>
    <t>Broadcast Radio</t>
  </si>
  <si>
    <t>Music Services</t>
  </si>
  <si>
    <t>Total</t>
  </si>
  <si>
    <t>RTVE</t>
  </si>
  <si>
    <t>Sociedad Española de Radiodifusión</t>
  </si>
  <si>
    <t>Vocento</t>
  </si>
  <si>
    <t>Hola!</t>
  </si>
  <si>
    <t>Google</t>
  </si>
  <si>
    <t>Figure 8: CR4 Scores for Traditional and Online Media, 2019-2022 (Based on Revenue)</t>
  </si>
  <si>
    <t>NOTAS</t>
  </si>
  <si>
    <t xml:space="preserve">We lack information about real income of HBO and Disney + which are two of the main operators, so the numbers shoul be higher, but we couldn't find reliable sources. </t>
  </si>
  <si>
    <t>Probaby higher but we don't have data for RNE, which would probably be one of the main 4 companies by revenue</t>
  </si>
  <si>
    <t>CR4 not broken down by company, but we do know that the three main ones (Sony, Warner, and Universal) conglomerate 38.6 million euros, and the fourth company, Altafonte, has declared 19 million euros. In total, the top 4 companies amount to 57.6 million euros, which in the total of the traditional music market corresponds to 78.8% of the total market (73.1 million).</t>
  </si>
  <si>
    <t>1459 Games studios, we have found 700 milions.  We have found 33% of the revenue. The CR4 cmpanies hold the 28% of that 33%</t>
  </si>
  <si>
    <t>Traditional and Online Media CR4 (pooled  average)</t>
  </si>
  <si>
    <t>Figure 9: HHI Scores for Traditional and Online Media, 2019-2022 (Based on Revenue)</t>
  </si>
  <si>
    <t>2019, 2020 and 2021 not representatives because HBO didn't declare their income in spain and we lack some of important data cause we couldn't find reliable sources</t>
  </si>
  <si>
    <t>We were able to track only half of the total income for the sector, so HHI not representative</t>
  </si>
  <si>
    <t>Traditional and Online Media HHI (pooled  average)</t>
  </si>
  <si>
    <t>No data for App distribution</t>
  </si>
  <si>
    <t>Figure 11: CR4 Scores for Core Internet Sectors, 2019-2022</t>
  </si>
  <si>
    <t>Online News Media</t>
  </si>
  <si>
    <t>Social Media Platforms</t>
  </si>
  <si>
    <t>Market share calculated by adding the total visitors for each platform and considering that number the 100, that's why all % combined have as a result 100%</t>
  </si>
  <si>
    <t>Search Engines-Mobile</t>
  </si>
  <si>
    <t>We do not have access to incomes, only market share withou the total</t>
  </si>
  <si>
    <t>Search Engines</t>
  </si>
  <si>
    <t>Mobile OS</t>
  </si>
  <si>
    <t>Desktop OS</t>
  </si>
  <si>
    <t>Mobile Browsers</t>
  </si>
  <si>
    <t>Desktop Browsers</t>
  </si>
  <si>
    <t>Core Internet Sectors CR4 (simple average)</t>
  </si>
  <si>
    <t>Core Internet Sectors CR4 (pooled average)*</t>
  </si>
  <si>
    <t xml:space="preserve">We don't have the market size for all these sectors, so we cannot calculate the weight sector to make the ponderations </t>
  </si>
  <si>
    <t xml:space="preserve">* Using only sectors where revenue data is available: app distribution &amp; internet advertising </t>
  </si>
  <si>
    <t>HHI is calculated by monthly visitors</t>
  </si>
  <si>
    <t>Core Internet Sectors HHI (simple average)</t>
  </si>
  <si>
    <t>Core Internet Sectors HHI (pooled average)*</t>
  </si>
  <si>
    <t>We cannot calculate the pooled average due to the lack of revenues data</t>
  </si>
  <si>
    <t>Telecom &amp; Internet Access Sectors</t>
  </si>
  <si>
    <t>Traditional and Online Media</t>
  </si>
  <si>
    <t>This sector only takes Internet advertising data, which is the only who has the data for investment</t>
  </si>
  <si>
    <t>Core Internet Sectors</t>
  </si>
  <si>
    <t>Total Network Media Economy ($ millions)</t>
  </si>
  <si>
    <t>Figure 14: CR4 Scores for the Network Media Economy, 2019-2022 (pooled  average)</t>
  </si>
  <si>
    <t>Network Media Economy CR4 (pooled average)</t>
  </si>
  <si>
    <t>Telecoms + Internet Infrastructure</t>
  </si>
  <si>
    <t xml:space="preserve">Traditional and Online Media, </t>
  </si>
  <si>
    <t>Network Media Economy HHI (pooled average)</t>
  </si>
  <si>
    <t>Figure 16: Leading Communications-Internet and Media Companies in 2022 in Spain
Country X, 2021</t>
  </si>
  <si>
    <t>ISP</t>
  </si>
  <si>
    <t>Telefónica</t>
  </si>
  <si>
    <t>Vodafone Group Plc</t>
  </si>
  <si>
    <t>Radiotelevisión Española</t>
  </si>
  <si>
    <t>Netflix</t>
  </si>
  <si>
    <t>Nintendo Ibérica SA</t>
  </si>
  <si>
    <t>Promotora de Informaciones S.A.</t>
  </si>
  <si>
    <t>Hola</t>
  </si>
  <si>
    <t>Alphabet</t>
  </si>
  <si>
    <t>Total Network Media Economy (millions)</t>
  </si>
  <si>
    <t>CR1</t>
  </si>
  <si>
    <t>CR4</t>
  </si>
  <si>
    <t>CR10</t>
  </si>
  <si>
    <t>GAFAM / Big Tech + Netflix</t>
  </si>
  <si>
    <t>HHI</t>
  </si>
  <si>
    <t>var. 19-20</t>
  </si>
  <si>
    <t>Traditional Music (physical, publishing, non-live concerts)</t>
  </si>
  <si>
    <t>Traditional Music (physical, publishing, no live concerts)</t>
  </si>
  <si>
    <t>Universal Music Spain S.L.</t>
  </si>
  <si>
    <t>Universal Music Spain</t>
  </si>
  <si>
    <t>Traditional Musica (live concerts)</t>
  </si>
  <si>
    <t>Sociedad Española de Radiodifusión (SER)</t>
  </si>
  <si>
    <t>19-22</t>
  </si>
  <si>
    <t>19-20</t>
  </si>
  <si>
    <t>20-21</t>
  </si>
  <si>
    <t>21-22</t>
  </si>
  <si>
    <t>Digi</t>
  </si>
  <si>
    <t>Figure 4: CR4 Scores for the Telecom &amp; Internet Access Sectors, 2019-2022 (Based on Revenue)</t>
  </si>
  <si>
    <t>Figure 5: HHI Scores for the Telecom &amp; Internet Access Sectors, 2019-2022  (Based on Revenue)</t>
  </si>
  <si>
    <t>Figure 12: HHI Scores for Core Internet Sectors, 2019-2022</t>
  </si>
  <si>
    <t>Figure 15: HHI Scores for the Network Media Economy, 2019-2022 (pooled  average)</t>
  </si>
  <si>
    <t>Figure 16: Leading Communications-Internet and Media Companies in 
Country X, 2022</t>
  </si>
  <si>
    <t>It is calculated considering Core Internet Sectors income only with internet advertising, and over simple average cr4 for that sector.</t>
  </si>
  <si>
    <t>It is siple average. We cannot give pooled average due to the lack of revenues data per sector</t>
  </si>
  <si>
    <t>NOTES</t>
  </si>
  <si>
    <t>Grupo MásMóvil</t>
  </si>
  <si>
    <t>Amazon</t>
  </si>
  <si>
    <t>Sony Group Corporation</t>
  </si>
  <si>
    <t>Universal</t>
  </si>
  <si>
    <t>Warner</t>
  </si>
  <si>
    <t>Editorial Prensa Ibérica</t>
  </si>
  <si>
    <t>Meta</t>
  </si>
  <si>
    <t>Var.19-22</t>
  </si>
  <si>
    <t>Var. 19-22</t>
  </si>
  <si>
    <t>* We don't have data of Youtube (Alphabet), which means a significant amount of income are not considered in this CR4</t>
  </si>
  <si>
    <t>Interannual variation</t>
  </si>
  <si>
    <t>market share</t>
  </si>
  <si>
    <t>var. 20-21</t>
  </si>
  <si>
    <t>var. 21-22</t>
  </si>
  <si>
    <t>Multichannel Video Distribution (Cable/DBS/IPTV)</t>
  </si>
  <si>
    <t>*CR4 includes income from FORTA as a single operator</t>
  </si>
  <si>
    <t>This is simple average, not pooled</t>
  </si>
  <si>
    <t>Market share</t>
  </si>
  <si>
    <t>Var. 19-20</t>
  </si>
  <si>
    <t>Var. 20-21</t>
  </si>
  <si>
    <t>Var. 21-22</t>
  </si>
  <si>
    <t>United States</t>
  </si>
  <si>
    <t>Austria</t>
  </si>
  <si>
    <t>South Korea</t>
  </si>
  <si>
    <t>China</t>
  </si>
  <si>
    <t>Italy</t>
  </si>
  <si>
    <t>Spain</t>
  </si>
  <si>
    <t>France</t>
  </si>
  <si>
    <t>Switzerland</t>
  </si>
  <si>
    <t>Australia</t>
  </si>
  <si>
    <t>Canada</t>
  </si>
  <si>
    <t>India</t>
  </si>
  <si>
    <t>Brazil</t>
  </si>
  <si>
    <t>Mexico</t>
  </si>
  <si>
    <t>Big Tech</t>
  </si>
  <si>
    <t>NA</t>
  </si>
  <si>
    <t>Pooled HHI</t>
  </si>
  <si>
    <t>Weighted HHI</t>
  </si>
  <si>
    <t>Figure 17: Select international comparison of CR4 and HHI figures</t>
  </si>
  <si>
    <t>Table of Contents</t>
  </si>
  <si>
    <t>Figure 1: Cross-media industry revenue trends 2019-2022 (current €, millions)</t>
  </si>
  <si>
    <t>Figure 2: Revenues for the Telecoms &amp; Internet Access Services 2019-2022 (current €, millions)</t>
  </si>
  <si>
    <t>Figure 3: Leading telecoms operators, 2022 (current €, millions)</t>
  </si>
  <si>
    <t>Figure 6: Revenues for Traditional and Online Media, 2019-2022 (current €, millions)</t>
  </si>
  <si>
    <t>Figure 7: Leading media companies, 2022 (current €, millions)</t>
  </si>
  <si>
    <t>Figure 10: Revenues for Core Internet Sectors, 2019-2022 (current €, millions)</t>
  </si>
  <si>
    <t>Figure 13: Development of Media Industries, 2019-2022 (current €,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</si>
</sst>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_);\(#,##0.0\)"/>
    <numFmt numFmtId="168" formatCode="0.000000000"/>
    <numFmt numFmtId="169" formatCode="0.0%"/>
  </numFmts>
  <fonts count="44">
    <font>
      <sz val="12"/>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font>
    <font>
      <sz val="12"/>
      <color theme="1"/>
      <name val="Calibri"/>
      <family val="2"/>
    </font>
    <font>
      <sz val="12"/>
      <color theme="1"/>
      <name val="Times New Roman"/>
      <family val="1"/>
    </font>
    <font>
      <sz val="12"/>
      <color rgb="FF000000"/>
      <name val="Calibri"/>
      <family val="2"/>
    </font>
    <font>
      <sz val="11"/>
      <color theme="1"/>
      <name val="Calibri"/>
      <family val="2"/>
    </font>
    <font>
      <sz val="12"/>
      <color rgb="FFFFFF00"/>
      <name val="Calibri"/>
      <family val="2"/>
      <scheme val="minor"/>
    </font>
    <font>
      <sz val="12"/>
      <color rgb="FF000000"/>
      <name val="Calibri"/>
      <family val="2"/>
      <scheme val="minor"/>
    </font>
    <font>
      <b/>
      <sz val="12"/>
      <color rgb="FF000000"/>
      <name val="Calibri"/>
      <family val="2"/>
    </font>
    <font>
      <b/>
      <sz val="12"/>
      <color theme="1"/>
      <name val="Calibri"/>
      <family val="2"/>
      <scheme val="minor"/>
    </font>
    <font>
      <sz val="10"/>
      <color theme="1"/>
      <name val="Arial"/>
      <family val="2"/>
    </font>
    <font>
      <b/>
      <sz val="10"/>
      <color theme="1"/>
      <name val="Arial"/>
      <family val="2"/>
    </font>
    <font>
      <sz val="11"/>
      <color theme="1"/>
      <name val="Calibri"/>
      <family val="2"/>
      <scheme val="minor"/>
    </font>
    <font>
      <sz val="12"/>
      <color theme="1"/>
      <name val="Calibri"/>
      <family val="2"/>
      <scheme val="major"/>
    </font>
    <font>
      <sz val="12"/>
      <color rgb="FF000000"/>
      <name val="Calibri"/>
      <family val="2"/>
      <scheme val="major"/>
    </font>
    <font>
      <sz val="12"/>
      <name val="Calibri"/>
      <family val="2"/>
      <scheme val="minor"/>
    </font>
    <font>
      <sz val="11"/>
      <color theme="1"/>
      <name val="Calibri"/>
      <family val="2"/>
      <scheme val="major"/>
    </font>
    <font>
      <b/>
      <sz val="11"/>
      <color theme="1"/>
      <name val="Calibri"/>
      <family val="2"/>
      <scheme val="minor"/>
    </font>
    <font>
      <b/>
      <sz val="12"/>
      <color rgb="FF000000"/>
      <name val="Calibri"/>
      <family val="2"/>
      <scheme val="minor"/>
    </font>
    <font>
      <b/>
      <sz val="12"/>
      <color rgb="FF000000"/>
      <name val="Aptos Narrow"/>
    </font>
    <font>
      <sz val="12"/>
      <color theme="0" tint="-0.249977111117893"/>
      <name val="Calibri (Cuerpo)"/>
    </font>
    <font>
      <sz val="12"/>
      <color theme="0" tint="-0.14999847407452621"/>
      <name val="Calibri"/>
      <family val="2"/>
    </font>
    <font>
      <sz val="12"/>
      <color theme="2" tint="-9.9978637043366805E-2"/>
      <name val="Calibri"/>
      <family val="2"/>
      <scheme val="minor"/>
    </font>
    <font>
      <sz val="12"/>
      <color rgb="FF000000"/>
      <name val="Aptos Narrow"/>
      <family val="2"/>
    </font>
    <font>
      <sz val="12"/>
      <name val="Calibri (Cuerpo)"/>
    </font>
    <font>
      <sz val="12"/>
      <name val="Calibri"/>
      <family val="2"/>
    </font>
    <font>
      <sz val="10"/>
      <color rgb="FF000000"/>
      <name val="Calibri"/>
      <family val="2"/>
    </font>
    <font>
      <sz val="12"/>
      <color rgb="FFFF0000"/>
      <name val="Calibri"/>
      <family val="2"/>
      <scheme val="minor"/>
    </font>
    <font>
      <b/>
      <sz val="12"/>
      <color rgb="FF0D0D0D"/>
      <name val="Calibri"/>
      <family val="2"/>
      <scheme val="minor"/>
    </font>
    <font>
      <b/>
      <sz val="12"/>
      <name val="Calibri"/>
      <family val="2"/>
      <scheme val="minor"/>
    </font>
    <font>
      <b/>
      <sz val="11"/>
      <color theme="1"/>
      <name val="Calibri"/>
      <family val="2"/>
    </font>
    <font>
      <sz val="12"/>
      <color theme="1"/>
      <name val="Times"/>
    </font>
    <font>
      <sz val="12"/>
      <color theme="1"/>
      <name val="Calibri"/>
      <family val="2"/>
      <scheme val="minor"/>
    </font>
    <font>
      <sz val="12"/>
      <color rgb="FF000000"/>
      <name val="Times New Roman"/>
      <family val="1"/>
    </font>
    <font>
      <u/>
      <sz val="12"/>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14999847407452621"/>
        <bgColor rgb="FFCCCCCC"/>
      </patternFill>
    </fill>
    <fill>
      <patternFill patternType="solid">
        <fgColor theme="0" tint="-0.14999847407452621"/>
        <bgColor rgb="FFF4CCCC"/>
      </patternFill>
    </fill>
    <fill>
      <patternFill patternType="solid">
        <fgColor theme="0" tint="-0.14999847407452621"/>
        <bgColor rgb="FFE6B8AF"/>
      </patternFill>
    </fill>
  </fills>
  <borders count="5">
    <border>
      <left/>
      <right/>
      <top/>
      <bottom/>
      <diagonal/>
    </border>
    <border>
      <left/>
      <right/>
      <top/>
      <bottom style="thin">
        <color rgb="FF9BC2E6"/>
      </bottom>
      <diagonal/>
    </border>
    <border>
      <left/>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9" fontId="41" fillId="0" borderId="0" applyFont="0" applyFill="0" applyBorder="0" applyAlignment="0" applyProtection="0"/>
    <xf numFmtId="0" fontId="43" fillId="0" borderId="0" applyNumberFormat="0" applyFill="0" applyBorder="0" applyAlignment="0" applyProtection="0"/>
  </cellStyleXfs>
  <cellXfs count="216">
    <xf numFmtId="0" fontId="0" fillId="0" borderId="0" xfId="0"/>
    <xf numFmtId="0" fontId="12" fillId="0" borderId="0" xfId="0" applyFont="1"/>
    <xf numFmtId="0" fontId="10" fillId="0" borderId="0" xfId="0" applyFont="1"/>
    <xf numFmtId="0" fontId="10" fillId="0" borderId="0" xfId="0" applyFont="1" applyAlignment="1">
      <alignment horizontal="center" vertical="top"/>
    </xf>
    <xf numFmtId="2" fontId="11" fillId="0" borderId="0" xfId="0" applyNumberFormat="1" applyFont="1"/>
    <xf numFmtId="0" fontId="11" fillId="0" borderId="0" xfId="0" applyFont="1" applyAlignment="1">
      <alignment horizontal="left"/>
    </xf>
    <xf numFmtId="0" fontId="14" fillId="0" borderId="0" xfId="0" applyFont="1"/>
    <xf numFmtId="0" fontId="13" fillId="0" borderId="0" xfId="0" applyFont="1"/>
    <xf numFmtId="0" fontId="17" fillId="0" borderId="0" xfId="0" applyFont="1" applyAlignment="1">
      <alignment horizontal="center" vertical="top"/>
    </xf>
    <xf numFmtId="0" fontId="18" fillId="0" borderId="0" xfId="0" applyFont="1"/>
    <xf numFmtId="0" fontId="19" fillId="0" borderId="0" xfId="0" applyFont="1"/>
    <xf numFmtId="2" fontId="19" fillId="0" borderId="0" xfId="0" applyNumberFormat="1" applyFont="1"/>
    <xf numFmtId="2" fontId="20" fillId="0" borderId="0" xfId="0" applyNumberFormat="1" applyFont="1"/>
    <xf numFmtId="2" fontId="0" fillId="0" borderId="0" xfId="0" applyNumberFormat="1"/>
    <xf numFmtId="0" fontId="22" fillId="0" borderId="0" xfId="0" applyFont="1"/>
    <xf numFmtId="0" fontId="23" fillId="0" borderId="0" xfId="0" applyFont="1" applyAlignment="1">
      <alignment horizontal="left"/>
    </xf>
    <xf numFmtId="2" fontId="18" fillId="0" borderId="0" xfId="0" applyNumberFormat="1" applyFont="1"/>
    <xf numFmtId="164" fontId="25" fillId="0" borderId="0" xfId="0" applyNumberFormat="1" applyFont="1"/>
    <xf numFmtId="0" fontId="22" fillId="0" borderId="0" xfId="0" applyFont="1" applyAlignment="1">
      <alignment wrapText="1"/>
    </xf>
    <xf numFmtId="0" fontId="25" fillId="0" borderId="0" xfId="0" applyFont="1"/>
    <xf numFmtId="0" fontId="18" fillId="0" borderId="2" xfId="0" applyFont="1" applyBorder="1"/>
    <xf numFmtId="0" fontId="18" fillId="0" borderId="0" xfId="0" applyFont="1" applyAlignment="1">
      <alignment horizontal="center" vertical="top"/>
    </xf>
    <xf numFmtId="0" fontId="16" fillId="0" borderId="0" xfId="0" applyFont="1" applyAlignment="1">
      <alignment horizontal="left"/>
    </xf>
    <xf numFmtId="0" fontId="27" fillId="0" borderId="1" xfId="0" applyFont="1" applyBorder="1"/>
    <xf numFmtId="4" fontId="24" fillId="0" borderId="0" xfId="0" applyNumberFormat="1" applyFont="1"/>
    <xf numFmtId="4" fontId="18" fillId="0" borderId="0" xfId="0" applyNumberFormat="1" applyFont="1"/>
    <xf numFmtId="2" fontId="10" fillId="0" borderId="0" xfId="0" applyNumberFormat="1" applyFont="1" applyAlignment="1">
      <alignment horizontal="right"/>
    </xf>
    <xf numFmtId="2" fontId="10" fillId="0" borderId="0" xfId="0" applyNumberFormat="1" applyFont="1"/>
    <xf numFmtId="0" fontId="8" fillId="0" borderId="0" xfId="0" applyFont="1"/>
    <xf numFmtId="4" fontId="8" fillId="0" borderId="0" xfId="0" applyNumberFormat="1" applyFont="1" applyAlignment="1">
      <alignment horizontal="right"/>
    </xf>
    <xf numFmtId="4" fontId="8" fillId="0" borderId="0" xfId="0" applyNumberFormat="1" applyFont="1"/>
    <xf numFmtId="4" fontId="8" fillId="2" borderId="0" xfId="0" applyNumberFormat="1" applyFont="1" applyFill="1"/>
    <xf numFmtId="2" fontId="8" fillId="0" borderId="0" xfId="0" applyNumberFormat="1" applyFont="1"/>
    <xf numFmtId="2" fontId="32" fillId="0" borderId="2" xfId="0" applyNumberFormat="1" applyFont="1" applyBorder="1"/>
    <xf numFmtId="2" fontId="33" fillId="0" borderId="0" xfId="0" applyNumberFormat="1" applyFont="1"/>
    <xf numFmtId="0" fontId="33" fillId="0" borderId="0" xfId="0" applyFont="1"/>
    <xf numFmtId="0" fontId="24" fillId="0" borderId="0" xfId="0" applyFont="1"/>
    <xf numFmtId="0" fontId="5" fillId="0" borderId="0" xfId="0" applyFont="1"/>
    <xf numFmtId="0" fontId="0" fillId="0" borderId="2" xfId="0" applyBorder="1"/>
    <xf numFmtId="0" fontId="22" fillId="0" borderId="2" xfId="0" applyFont="1" applyBorder="1"/>
    <xf numFmtId="164" fontId="11" fillId="0" borderId="2" xfId="0" applyNumberFormat="1" applyFont="1" applyBorder="1"/>
    <xf numFmtId="0" fontId="4" fillId="0" borderId="2" xfId="0" applyFont="1" applyBorder="1"/>
    <xf numFmtId="0" fontId="10" fillId="0" borderId="2" xfId="0" applyFont="1" applyBorder="1" applyAlignment="1">
      <alignment horizontal="center" vertical="top"/>
    </xf>
    <xf numFmtId="2" fontId="11" fillId="0" borderId="2" xfId="0" applyNumberFormat="1" applyFont="1" applyBorder="1"/>
    <xf numFmtId="0" fontId="11" fillId="0" borderId="2" xfId="0" applyFont="1" applyBorder="1" applyAlignment="1">
      <alignment horizontal="left"/>
    </xf>
    <xf numFmtId="0" fontId="27" fillId="0" borderId="2" xfId="0" applyFont="1" applyBorder="1"/>
    <xf numFmtId="0" fontId="16" fillId="0" borderId="2" xfId="0" applyFont="1" applyBorder="1" applyAlignment="1">
      <alignment horizontal="left"/>
    </xf>
    <xf numFmtId="164" fontId="16" fillId="0" borderId="2" xfId="0" applyNumberFormat="1" applyFont="1" applyBorder="1"/>
    <xf numFmtId="164" fontId="16" fillId="2" borderId="2" xfId="0" applyNumberFormat="1" applyFont="1" applyFill="1" applyBorder="1"/>
    <xf numFmtId="164" fontId="4" fillId="0" borderId="2" xfId="0" applyNumberFormat="1" applyFont="1" applyBorder="1"/>
    <xf numFmtId="0" fontId="16" fillId="0" borderId="2" xfId="0" applyFont="1" applyBorder="1"/>
    <xf numFmtId="0" fontId="4" fillId="3" borderId="2" xfId="0" applyFont="1" applyFill="1" applyBorder="1"/>
    <xf numFmtId="165" fontId="16" fillId="0" borderId="2" xfId="0" applyNumberFormat="1" applyFont="1" applyBorder="1"/>
    <xf numFmtId="165" fontId="16" fillId="0" borderId="2" xfId="0" applyNumberFormat="1" applyFont="1" applyBorder="1" applyAlignment="1">
      <alignment horizontal="right"/>
    </xf>
    <xf numFmtId="4" fontId="16" fillId="0" borderId="2" xfId="0" applyNumberFormat="1" applyFont="1" applyBorder="1"/>
    <xf numFmtId="2" fontId="4" fillId="0" borderId="2" xfId="0" applyNumberFormat="1" applyFont="1" applyBorder="1"/>
    <xf numFmtId="0" fontId="18" fillId="0" borderId="2" xfId="0" applyFont="1" applyBorder="1" applyAlignment="1">
      <alignment horizontal="center" vertical="top"/>
    </xf>
    <xf numFmtId="0" fontId="8" fillId="0" borderId="2" xfId="0" applyFont="1" applyBorder="1"/>
    <xf numFmtId="4" fontId="8" fillId="0" borderId="2" xfId="0" applyNumberFormat="1" applyFont="1" applyBorder="1" applyAlignment="1">
      <alignment horizontal="right"/>
    </xf>
    <xf numFmtId="4" fontId="8" fillId="0" borderId="2" xfId="0" applyNumberFormat="1" applyFont="1" applyBorder="1"/>
    <xf numFmtId="2" fontId="0" fillId="0" borderId="2" xfId="0" applyNumberFormat="1" applyBorder="1"/>
    <xf numFmtId="4" fontId="8" fillId="4" borderId="2" xfId="0" applyNumberFormat="1" applyFont="1" applyFill="1" applyBorder="1"/>
    <xf numFmtId="4" fontId="8" fillId="2" borderId="2" xfId="0" applyNumberFormat="1" applyFont="1" applyFill="1" applyBorder="1"/>
    <xf numFmtId="2" fontId="8" fillId="0" borderId="2" xfId="0" applyNumberFormat="1" applyFont="1" applyBorder="1"/>
    <xf numFmtId="4" fontId="24" fillId="0" borderId="2" xfId="0" applyNumberFormat="1" applyFont="1" applyBorder="1"/>
    <xf numFmtId="0" fontId="8" fillId="0" borderId="2" xfId="0" applyFont="1" applyBorder="1" applyAlignment="1">
      <alignment horizontal="left"/>
    </xf>
    <xf numFmtId="4" fontId="18" fillId="0" borderId="2" xfId="0" applyNumberFormat="1" applyFont="1" applyBorder="1"/>
    <xf numFmtId="4" fontId="7" fillId="0" borderId="2" xfId="0" applyNumberFormat="1" applyFont="1" applyBorder="1" applyAlignment="1">
      <alignment horizontal="right"/>
    </xf>
    <xf numFmtId="4" fontId="7" fillId="0" borderId="2" xfId="0" applyNumberFormat="1" applyFont="1" applyBorder="1"/>
    <xf numFmtId="0" fontId="13" fillId="0" borderId="2" xfId="0" applyFont="1" applyBorder="1" applyAlignment="1">
      <alignment horizontal="right" vertical="center"/>
    </xf>
    <xf numFmtId="4" fontId="24" fillId="0" borderId="2" xfId="0" applyNumberFormat="1" applyFont="1" applyBorder="1" applyAlignment="1">
      <alignment horizontal="right"/>
    </xf>
    <xf numFmtId="4" fontId="34" fillId="0" borderId="2" xfId="0" applyNumberFormat="1" applyFont="1" applyBorder="1" applyAlignment="1">
      <alignment horizontal="right"/>
    </xf>
    <xf numFmtId="4" fontId="6" fillId="0" borderId="2" xfId="0" applyNumberFormat="1" applyFont="1" applyBorder="1"/>
    <xf numFmtId="0" fontId="8" fillId="2" borderId="2" xfId="0" applyFont="1" applyFill="1" applyBorder="1"/>
    <xf numFmtId="4" fontId="7" fillId="2" borderId="2" xfId="0" applyNumberFormat="1" applyFont="1" applyFill="1" applyBorder="1"/>
    <xf numFmtId="2" fontId="0" fillId="2" borderId="2" xfId="0" applyNumberFormat="1" applyFill="1" applyBorder="1"/>
    <xf numFmtId="0" fontId="8" fillId="4" borderId="2" xfId="0" applyFont="1" applyFill="1" applyBorder="1"/>
    <xf numFmtId="0" fontId="8" fillId="5" borderId="2" xfId="0" applyFont="1" applyFill="1" applyBorder="1"/>
    <xf numFmtId="4" fontId="8" fillId="2" borderId="2" xfId="0" applyNumberFormat="1" applyFont="1" applyFill="1" applyBorder="1" applyAlignment="1">
      <alignment horizontal="right"/>
    </xf>
    <xf numFmtId="0" fontId="8" fillId="6" borderId="2" xfId="0" applyFont="1" applyFill="1" applyBorder="1"/>
    <xf numFmtId="2" fontId="18" fillId="0" borderId="2" xfId="0" applyNumberFormat="1" applyFont="1" applyBorder="1"/>
    <xf numFmtId="0" fontId="8" fillId="6" borderId="0" xfId="0" applyFont="1" applyFill="1"/>
    <xf numFmtId="2" fontId="0" fillId="2" borderId="0" xfId="0" applyNumberFormat="1" applyFill="1"/>
    <xf numFmtId="0" fontId="8" fillId="5" borderId="0" xfId="0" applyFont="1" applyFill="1"/>
    <xf numFmtId="164" fontId="11" fillId="2" borderId="0" xfId="0" applyNumberFormat="1" applyFont="1" applyFill="1"/>
    <xf numFmtId="4" fontId="37" fillId="0" borderId="2" xfId="0" applyNumberFormat="1" applyFont="1" applyBorder="1"/>
    <xf numFmtId="0" fontId="18" fillId="0" borderId="2" xfId="0" applyFont="1" applyBorder="1" applyAlignment="1">
      <alignment horizontal="center"/>
    </xf>
    <xf numFmtId="2" fontId="29" fillId="0" borderId="2" xfId="0" applyNumberFormat="1" applyFont="1" applyBorder="1"/>
    <xf numFmtId="0" fontId="30" fillId="0" borderId="2" xfId="0" applyFont="1" applyBorder="1" applyAlignment="1">
      <alignment horizontal="right" vertical="center"/>
    </xf>
    <xf numFmtId="164" fontId="8" fillId="0" borderId="2" xfId="0" applyNumberFormat="1" applyFont="1" applyBorder="1"/>
    <xf numFmtId="2" fontId="33" fillId="0" borderId="2" xfId="0" applyNumberFormat="1" applyFont="1" applyBorder="1"/>
    <xf numFmtId="0" fontId="0" fillId="2" borderId="2" xfId="0" applyFill="1" applyBorder="1"/>
    <xf numFmtId="2" fontId="4" fillId="2" borderId="2" xfId="0" applyNumberFormat="1" applyFont="1" applyFill="1" applyBorder="1"/>
    <xf numFmtId="0" fontId="27" fillId="0" borderId="2" xfId="0" applyFont="1" applyBorder="1" applyAlignment="1">
      <alignment wrapText="1"/>
    </xf>
    <xf numFmtId="0" fontId="27" fillId="0" borderId="2" xfId="0" applyFont="1" applyBorder="1" applyAlignment="1">
      <alignment horizontal="center" wrapText="1"/>
    </xf>
    <xf numFmtId="0" fontId="0" fillId="0" borderId="2" xfId="0" applyBorder="1" applyAlignment="1">
      <alignment wrapText="1"/>
    </xf>
    <xf numFmtId="4" fontId="8" fillId="0" borderId="2" xfId="0" applyNumberFormat="1" applyFont="1" applyBorder="1" applyAlignment="1">
      <alignment horizontal="right" vertical="center"/>
    </xf>
    <xf numFmtId="0" fontId="7" fillId="0" borderId="2" xfId="0" applyFont="1" applyBorder="1"/>
    <xf numFmtId="4" fontId="21" fillId="0" borderId="2" xfId="0" applyNumberFormat="1" applyFont="1" applyBorder="1"/>
    <xf numFmtId="0" fontId="16" fillId="0" borderId="2" xfId="0" applyFont="1" applyBorder="1" applyAlignment="1">
      <alignment horizontal="left" vertical="center"/>
    </xf>
    <xf numFmtId="4" fontId="27" fillId="0" borderId="2" xfId="0" applyNumberFormat="1" applyFont="1" applyBorder="1" applyAlignment="1">
      <alignment horizontal="center"/>
    </xf>
    <xf numFmtId="0" fontId="9" fillId="0" borderId="2" xfId="0" applyFont="1" applyBorder="1"/>
    <xf numFmtId="2" fontId="8" fillId="2" borderId="2" xfId="0" applyNumberFormat="1" applyFont="1" applyFill="1" applyBorder="1"/>
    <xf numFmtId="2" fontId="24" fillId="0" borderId="2" xfId="0" applyNumberFormat="1" applyFont="1" applyBorder="1"/>
    <xf numFmtId="2" fontId="7" fillId="0" borderId="2" xfId="0" applyNumberFormat="1" applyFont="1" applyBorder="1"/>
    <xf numFmtId="0" fontId="7" fillId="2" borderId="2" xfId="0" applyFont="1" applyFill="1" applyBorder="1"/>
    <xf numFmtId="2" fontId="7" fillId="2" borderId="2" xfId="0" applyNumberFormat="1" applyFont="1" applyFill="1" applyBorder="1"/>
    <xf numFmtId="2" fontId="11" fillId="2" borderId="2" xfId="0" applyNumberFormat="1" applyFont="1" applyFill="1" applyBorder="1" applyAlignment="1">
      <alignment horizontal="right"/>
    </xf>
    <xf numFmtId="2" fontId="28" fillId="0" borderId="2" xfId="0" applyNumberFormat="1" applyFont="1" applyBorder="1"/>
    <xf numFmtId="164" fontId="8" fillId="4" borderId="2" xfId="0" applyNumberFormat="1" applyFont="1" applyFill="1" applyBorder="1"/>
    <xf numFmtId="4" fontId="27" fillId="0" borderId="2" xfId="0" applyNumberFormat="1" applyFont="1" applyBorder="1"/>
    <xf numFmtId="0" fontId="35" fillId="0" borderId="2" xfId="0" applyFont="1" applyBorder="1" applyAlignment="1">
      <alignment vertical="center"/>
    </xf>
    <xf numFmtId="4" fontId="31" fillId="0" borderId="2" xfId="0" applyNumberFormat="1" applyFont="1" applyBorder="1" applyAlignment="1">
      <alignment horizontal="right"/>
    </xf>
    <xf numFmtId="2" fontId="22" fillId="0" borderId="2" xfId="0" applyNumberFormat="1" applyFont="1" applyBorder="1" applyAlignment="1">
      <alignment horizontal="right"/>
    </xf>
    <xf numFmtId="0" fontId="17" fillId="0" borderId="0" xfId="0" applyFont="1"/>
    <xf numFmtId="0" fontId="38" fillId="0" borderId="0" xfId="0" applyFont="1" applyAlignment="1">
      <alignment horizontal="center"/>
    </xf>
    <xf numFmtId="0" fontId="18" fillId="0" borderId="0" xfId="0" applyFont="1" applyAlignment="1">
      <alignment horizontal="center"/>
    </xf>
    <xf numFmtId="0" fontId="10" fillId="0" borderId="0" xfId="0" applyFont="1" applyAlignment="1">
      <alignment horizontal="center"/>
    </xf>
    <xf numFmtId="2" fontId="24" fillId="0" borderId="0" xfId="0" applyNumberFormat="1" applyFont="1"/>
    <xf numFmtId="4" fontId="11" fillId="2" borderId="2" xfId="0" applyNumberFormat="1" applyFont="1" applyFill="1" applyBorder="1"/>
    <xf numFmtId="4" fontId="0" fillId="2" borderId="2" xfId="0" applyNumberFormat="1" applyFill="1" applyBorder="1"/>
    <xf numFmtId="4" fontId="0" fillId="0" borderId="2" xfId="0" applyNumberFormat="1" applyBorder="1"/>
    <xf numFmtId="0" fontId="11" fillId="0" borderId="2" xfId="0" applyFont="1" applyBorder="1" applyAlignment="1">
      <alignment vertical="top"/>
    </xf>
    <xf numFmtId="0" fontId="11" fillId="0" borderId="2" xfId="0" applyFont="1" applyBorder="1" applyAlignment="1">
      <alignment horizontal="left" vertical="top"/>
    </xf>
    <xf numFmtId="2" fontId="11" fillId="0" borderId="2" xfId="0" applyNumberFormat="1" applyFont="1" applyBorder="1" applyAlignment="1">
      <alignment horizontal="left" vertical="top"/>
    </xf>
    <xf numFmtId="0" fontId="11" fillId="2" borderId="2" xfId="0" applyFont="1" applyFill="1" applyBorder="1" applyAlignment="1">
      <alignment horizontal="left" vertical="top"/>
    </xf>
    <xf numFmtId="0" fontId="15" fillId="0" borderId="2" xfId="0" applyFont="1" applyBorder="1"/>
    <xf numFmtId="0" fontId="24" fillId="0" borderId="2" xfId="0" applyFont="1" applyBorder="1"/>
    <xf numFmtId="0" fontId="3" fillId="0" borderId="0" xfId="0" applyFont="1"/>
    <xf numFmtId="0" fontId="8" fillId="2" borderId="0" xfId="0" applyFont="1" applyFill="1"/>
    <xf numFmtId="0" fontId="0" fillId="2" borderId="0" xfId="0" applyFill="1"/>
    <xf numFmtId="0" fontId="10" fillId="0" borderId="2" xfId="0" applyFont="1" applyBorder="1" applyAlignment="1">
      <alignment horizontal="center"/>
    </xf>
    <xf numFmtId="2" fontId="3" fillId="0" borderId="2" xfId="0" applyNumberFormat="1" applyFont="1" applyBorder="1"/>
    <xf numFmtId="0" fontId="10" fillId="0" borderId="2" xfId="0" applyFont="1" applyBorder="1" applyAlignment="1">
      <alignment horizontal="left" vertical="top"/>
    </xf>
    <xf numFmtId="164" fontId="10" fillId="0" borderId="2" xfId="0" applyNumberFormat="1" applyFont="1" applyBorder="1"/>
    <xf numFmtId="0" fontId="3" fillId="0" borderId="2" xfId="0" applyFont="1" applyBorder="1"/>
    <xf numFmtId="0" fontId="38" fillId="0" borderId="2" xfId="0" applyFont="1" applyBorder="1" applyAlignment="1">
      <alignment horizontal="center"/>
    </xf>
    <xf numFmtId="49" fontId="4" fillId="0" borderId="2" xfId="0" applyNumberFormat="1" applyFont="1" applyBorder="1" applyAlignment="1">
      <alignment horizontal="center" vertical="center" wrapText="1"/>
    </xf>
    <xf numFmtId="49" fontId="27" fillId="2" borderId="2" xfId="0" applyNumberFormat="1" applyFont="1" applyFill="1" applyBorder="1" applyAlignment="1">
      <alignment horizontal="center" vertical="center" wrapText="1"/>
    </xf>
    <xf numFmtId="3" fontId="16" fillId="2" borderId="2" xfId="0" applyNumberFormat="1" applyFont="1" applyFill="1" applyBorder="1"/>
    <xf numFmtId="0" fontId="17" fillId="0" borderId="0" xfId="0" applyFont="1" applyAlignment="1">
      <alignment horizontal="center"/>
    </xf>
    <xf numFmtId="2" fontId="14" fillId="0" borderId="0" xfId="0" applyNumberFormat="1" applyFont="1"/>
    <xf numFmtId="0" fontId="26" fillId="0" borderId="0" xfId="0" applyFont="1" applyAlignment="1">
      <alignment horizontal="center"/>
    </xf>
    <xf numFmtId="0" fontId="39" fillId="0" borderId="0" xfId="0" applyFont="1" applyAlignment="1">
      <alignment horizontal="center"/>
    </xf>
    <xf numFmtId="0" fontId="8" fillId="0" borderId="2" xfId="0" applyFont="1" applyBorder="1" applyAlignment="1">
      <alignment horizontal="center"/>
    </xf>
    <xf numFmtId="0" fontId="0" fillId="0" borderId="2" xfId="0" applyBorder="1" applyAlignment="1">
      <alignment horizontal="center"/>
    </xf>
    <xf numFmtId="0" fontId="33" fillId="0" borderId="2" xfId="0" applyFont="1" applyBorder="1" applyAlignment="1">
      <alignment horizontal="center" vertical="center"/>
    </xf>
    <xf numFmtId="2" fontId="0" fillId="0" borderId="2" xfId="0" applyNumberFormat="1" applyBorder="1" applyAlignment="1">
      <alignment horizontal="center"/>
    </xf>
    <xf numFmtId="0" fontId="33" fillId="0" borderId="2" xfId="0" applyFont="1" applyBorder="1" applyAlignment="1">
      <alignment horizontal="center"/>
    </xf>
    <xf numFmtId="4" fontId="12" fillId="0" borderId="0" xfId="0" applyNumberFormat="1" applyFont="1"/>
    <xf numFmtId="0" fontId="40" fillId="0" borderId="0" xfId="0" applyFont="1"/>
    <xf numFmtId="168" fontId="16" fillId="0" borderId="2" xfId="0" applyNumberFormat="1" applyFont="1" applyBorder="1"/>
    <xf numFmtId="168" fontId="4" fillId="0" borderId="2" xfId="0" applyNumberFormat="1" applyFont="1" applyBorder="1"/>
    <xf numFmtId="168" fontId="8" fillId="0" borderId="0" xfId="0" applyNumberFormat="1" applyFont="1"/>
    <xf numFmtId="0" fontId="18" fillId="0" borderId="0" xfId="0" applyFont="1" applyAlignment="1">
      <alignment vertical="top"/>
    </xf>
    <xf numFmtId="0" fontId="1" fillId="0" borderId="0" xfId="0" applyFont="1" applyAlignment="1">
      <alignment vertical="top"/>
    </xf>
    <xf numFmtId="0" fontId="1" fillId="0" borderId="0" xfId="0" applyFont="1" applyAlignment="1">
      <alignment horizontal="center"/>
    </xf>
    <xf numFmtId="169" fontId="1" fillId="0" borderId="0" xfId="0" applyNumberFormat="1" applyFont="1" applyAlignment="1">
      <alignment horizontal="right" vertical="top"/>
    </xf>
    <xf numFmtId="169" fontId="1" fillId="0" borderId="3" xfId="0" applyNumberFormat="1" applyFont="1" applyBorder="1" applyAlignment="1">
      <alignment horizontal="right" vertical="top" wrapText="1"/>
    </xf>
    <xf numFmtId="169" fontId="16" fillId="0" borderId="0" xfId="0" applyNumberFormat="1" applyFont="1" applyAlignment="1">
      <alignment horizontal="right" vertical="top"/>
    </xf>
    <xf numFmtId="169" fontId="1" fillId="0" borderId="0" xfId="1" applyNumberFormat="1" applyFont="1" applyFill="1" applyAlignment="1">
      <alignment horizontal="right" vertical="top"/>
    </xf>
    <xf numFmtId="169" fontId="1" fillId="0" borderId="4" xfId="0" applyNumberFormat="1" applyFont="1" applyBorder="1" applyAlignment="1">
      <alignment horizontal="right" vertical="top" wrapText="1"/>
    </xf>
    <xf numFmtId="0" fontId="0" fillId="0" borderId="0" xfId="0" applyAlignment="1">
      <alignment vertical="top"/>
    </xf>
    <xf numFmtId="169" fontId="16" fillId="0" borderId="0" xfId="1" applyNumberFormat="1" applyFont="1" applyAlignment="1">
      <alignment horizontal="right" vertical="top"/>
    </xf>
    <xf numFmtId="169" fontId="0" fillId="0" borderId="0" xfId="0" applyNumberFormat="1"/>
    <xf numFmtId="169" fontId="12" fillId="0" borderId="0" xfId="0" applyNumberFormat="1" applyFont="1"/>
    <xf numFmtId="164" fontId="1" fillId="0" borderId="0" xfId="0" applyNumberFormat="1" applyFont="1" applyAlignment="1">
      <alignment horizontal="right" vertical="top"/>
    </xf>
    <xf numFmtId="164" fontId="16" fillId="0" borderId="0" xfId="0" applyNumberFormat="1" applyFont="1" applyAlignment="1">
      <alignment horizontal="right" vertical="top"/>
    </xf>
    <xf numFmtId="0" fontId="42" fillId="0" borderId="0" xfId="0" applyFont="1" applyAlignment="1">
      <alignment vertical="center"/>
    </xf>
    <xf numFmtId="169" fontId="0" fillId="0" borderId="0" xfId="1" applyNumberFormat="1" applyFont="1"/>
    <xf numFmtId="164" fontId="0" fillId="0" borderId="0" xfId="0" applyNumberFormat="1"/>
    <xf numFmtId="0" fontId="10" fillId="0" borderId="0" xfId="0" applyFont="1" applyAlignment="1">
      <alignment vertical="top" wrapText="1"/>
    </xf>
    <xf numFmtId="0" fontId="0" fillId="0" borderId="0" xfId="0"/>
    <xf numFmtId="0" fontId="18" fillId="0" borderId="2" xfId="0" applyFont="1" applyBorder="1" applyAlignment="1">
      <alignment vertical="top" wrapText="1"/>
    </xf>
    <xf numFmtId="0" fontId="8" fillId="0" borderId="2" xfId="0" applyFont="1" applyBorder="1"/>
    <xf numFmtId="0" fontId="18" fillId="0" borderId="0" xfId="0" applyFont="1" applyAlignment="1">
      <alignment vertical="top" wrapText="1"/>
    </xf>
    <xf numFmtId="0" fontId="8" fillId="0" borderId="0" xfId="0" applyFont="1"/>
    <xf numFmtId="0" fontId="26" fillId="0" borderId="0" xfId="0" applyFont="1" applyAlignment="1">
      <alignment vertical="top" wrapText="1"/>
    </xf>
    <xf numFmtId="0" fontId="10" fillId="0" borderId="2" xfId="0" applyFont="1" applyBorder="1" applyAlignment="1">
      <alignment vertical="top" wrapText="1"/>
    </xf>
    <xf numFmtId="0" fontId="0" fillId="0" borderId="2" xfId="0" applyBorder="1"/>
    <xf numFmtId="0" fontId="17" fillId="0" borderId="0" xfId="0" applyFont="1" applyAlignment="1">
      <alignment vertical="top" wrapText="1"/>
    </xf>
    <xf numFmtId="0" fontId="4" fillId="0" borderId="2" xfId="0" applyFont="1" applyBorder="1"/>
    <xf numFmtId="0" fontId="43" fillId="0" borderId="0" xfId="2"/>
    <xf numFmtId="49" fontId="27" fillId="0" borderId="2" xfId="0" applyNumberFormat="1" applyFont="1" applyFill="1" applyBorder="1" applyAlignment="1">
      <alignment horizontal="center" vertical="center" wrapText="1"/>
    </xf>
    <xf numFmtId="0" fontId="16" fillId="0" borderId="2" xfId="0" applyFont="1" applyFill="1" applyBorder="1" applyAlignment="1">
      <alignment horizontal="left"/>
    </xf>
    <xf numFmtId="4" fontId="16" fillId="0" borderId="2" xfId="0" applyNumberFormat="1" applyFont="1" applyFill="1" applyBorder="1" applyAlignment="1">
      <alignment horizontal="right"/>
    </xf>
    <xf numFmtId="0" fontId="4" fillId="0" borderId="2" xfId="0" applyFont="1" applyFill="1" applyBorder="1"/>
    <xf numFmtId="4" fontId="4" fillId="0" borderId="2" xfId="0" applyNumberFormat="1" applyFont="1" applyFill="1" applyBorder="1" applyAlignment="1">
      <alignment horizontal="right" vertical="top"/>
    </xf>
    <xf numFmtId="0" fontId="4" fillId="0" borderId="2" xfId="0" applyFont="1" applyFill="1" applyBorder="1" applyAlignment="1">
      <alignment horizontal="left" vertical="center"/>
    </xf>
    <xf numFmtId="164" fontId="16" fillId="0" borderId="2" xfId="0" applyNumberFormat="1" applyFont="1" applyFill="1" applyBorder="1"/>
    <xf numFmtId="0" fontId="16" fillId="0" borderId="2" xfId="0" applyFont="1" applyFill="1" applyBorder="1"/>
    <xf numFmtId="4" fontId="16" fillId="0" borderId="2" xfId="0" applyNumberFormat="1" applyFont="1" applyFill="1" applyBorder="1"/>
    <xf numFmtId="0" fontId="27" fillId="0" borderId="2" xfId="0" applyFont="1" applyFill="1" applyBorder="1" applyAlignment="1">
      <alignment horizontal="left"/>
    </xf>
    <xf numFmtId="4" fontId="18" fillId="0" borderId="2" xfId="0" applyNumberFormat="1" applyFont="1" applyFill="1" applyBorder="1"/>
    <xf numFmtId="2" fontId="16" fillId="0" borderId="0" xfId="0" applyNumberFormat="1" applyFont="1" applyFill="1"/>
    <xf numFmtId="2" fontId="2" fillId="0" borderId="0" xfId="0" applyNumberFormat="1" applyFont="1" applyFill="1"/>
    <xf numFmtId="2" fontId="4" fillId="0" borderId="2" xfId="0" applyNumberFormat="1" applyFont="1" applyFill="1" applyBorder="1"/>
    <xf numFmtId="164" fontId="2" fillId="0" borderId="0" xfId="0" applyNumberFormat="1" applyFont="1" applyFill="1"/>
    <xf numFmtId="2" fontId="4" fillId="0" borderId="2" xfId="0" applyNumberFormat="1" applyFont="1" applyFill="1" applyBorder="1" applyAlignment="1">
      <alignment horizontal="right" vertical="center"/>
    </xf>
    <xf numFmtId="165" fontId="4" fillId="0" borderId="2" xfId="0" applyNumberFormat="1" applyFont="1" applyFill="1" applyBorder="1" applyAlignment="1">
      <alignment horizontal="right"/>
    </xf>
    <xf numFmtId="4" fontId="4" fillId="0" borderId="2" xfId="0" applyNumberFormat="1" applyFont="1" applyFill="1" applyBorder="1" applyAlignment="1">
      <alignment horizontal="right"/>
    </xf>
    <xf numFmtId="4" fontId="16" fillId="0" borderId="2" xfId="0" applyNumberFormat="1" applyFont="1" applyFill="1" applyBorder="1" applyAlignment="1">
      <alignment horizontal="right" vertical="center" wrapText="1"/>
    </xf>
    <xf numFmtId="167" fontId="4" fillId="0" borderId="2" xfId="0" applyNumberFormat="1" applyFont="1" applyFill="1" applyBorder="1" applyAlignment="1">
      <alignment horizontal="right"/>
    </xf>
    <xf numFmtId="4" fontId="8" fillId="0" borderId="2" xfId="0" applyNumberFormat="1" applyFont="1" applyFill="1" applyBorder="1"/>
    <xf numFmtId="4" fontId="7" fillId="0" borderId="2" xfId="0" applyNumberFormat="1" applyFont="1" applyFill="1" applyBorder="1"/>
    <xf numFmtId="4" fontId="16" fillId="0" borderId="2" xfId="0" applyNumberFormat="1" applyFont="1" applyFill="1" applyBorder="1" applyAlignment="1">
      <alignment horizontal="right" vertical="center"/>
    </xf>
    <xf numFmtId="4" fontId="4" fillId="0" borderId="2" xfId="0" applyNumberFormat="1" applyFont="1" applyFill="1" applyBorder="1" applyAlignment="1">
      <alignment horizontal="right" vertical="center"/>
    </xf>
    <xf numFmtId="165" fontId="4" fillId="0" borderId="2" xfId="0" applyNumberFormat="1" applyFont="1" applyFill="1" applyBorder="1" applyAlignment="1">
      <alignment wrapText="1"/>
    </xf>
    <xf numFmtId="0" fontId="4" fillId="0" borderId="2" xfId="0" applyFont="1" applyFill="1" applyBorder="1" applyAlignment="1">
      <alignment horizontal="right" vertical="center"/>
    </xf>
    <xf numFmtId="2" fontId="4" fillId="0" borderId="2" xfId="0" applyNumberFormat="1" applyFont="1" applyFill="1" applyBorder="1" applyAlignment="1">
      <alignment wrapText="1"/>
    </xf>
    <xf numFmtId="165" fontId="16" fillId="0" borderId="2" xfId="0" applyNumberFormat="1" applyFont="1" applyFill="1" applyBorder="1"/>
    <xf numFmtId="165" fontId="36" fillId="0" borderId="2" xfId="0" applyNumberFormat="1" applyFont="1" applyFill="1" applyBorder="1" applyAlignment="1">
      <alignment horizontal="right" vertical="top"/>
    </xf>
    <xf numFmtId="1" fontId="16" fillId="0" borderId="2" xfId="0" applyNumberFormat="1" applyFont="1" applyFill="1" applyBorder="1"/>
    <xf numFmtId="166" fontId="16" fillId="0" borderId="2" xfId="0" applyNumberFormat="1" applyFont="1" applyFill="1" applyBorder="1"/>
    <xf numFmtId="49" fontId="4" fillId="0" borderId="2" xfId="0" applyNumberFormat="1" applyFont="1" applyFill="1" applyBorder="1" applyAlignment="1">
      <alignment horizontal="center" vertical="center" wrapText="1"/>
    </xf>
    <xf numFmtId="166" fontId="4" fillId="0" borderId="2" xfId="0" applyNumberFormat="1" applyFont="1" applyFill="1" applyBorder="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5CCCD"/>
      <color rgb="FFFFC4EA"/>
      <color rgb="FFFFB0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workbookViewId="0"/>
  </sheetViews>
  <sheetFormatPr baseColWidth="10" defaultColWidth="11.1640625" defaultRowHeight="16"/>
  <cols>
    <col min="1" max="1" width="87.5" customWidth="1"/>
    <col min="2" max="6" width="11.1640625" customWidth="1"/>
    <col min="16" max="16" width="11.6640625" customWidth="1"/>
  </cols>
  <sheetData>
    <row r="1" spans="1:1">
      <c r="A1" s="9" t="s">
        <v>158</v>
      </c>
    </row>
    <row r="2" spans="1:1">
      <c r="A2" s="182" t="s">
        <v>159</v>
      </c>
    </row>
    <row r="3" spans="1:1">
      <c r="A3" s="182" t="s">
        <v>160</v>
      </c>
    </row>
    <row r="4" spans="1:1">
      <c r="A4" s="182" t="s">
        <v>161</v>
      </c>
    </row>
    <row r="5" spans="1:1">
      <c r="A5" s="182" t="s">
        <v>111</v>
      </c>
    </row>
    <row r="6" spans="1:1">
      <c r="A6" s="182" t="s">
        <v>112</v>
      </c>
    </row>
    <row r="7" spans="1:1">
      <c r="A7" s="182" t="s">
        <v>162</v>
      </c>
    </row>
    <row r="8" spans="1:1">
      <c r="A8" s="182" t="s">
        <v>163</v>
      </c>
    </row>
    <row r="9" spans="1:1">
      <c r="A9" s="182" t="s">
        <v>42</v>
      </c>
    </row>
    <row r="10" spans="1:1">
      <c r="A10" s="182" t="s">
        <v>49</v>
      </c>
    </row>
    <row r="11" spans="1:1">
      <c r="A11" s="182" t="s">
        <v>164</v>
      </c>
    </row>
    <row r="12" spans="1:1">
      <c r="A12" s="182" t="s">
        <v>54</v>
      </c>
    </row>
    <row r="13" spans="1:1">
      <c r="A13" s="182" t="s">
        <v>113</v>
      </c>
    </row>
    <row r="14" spans="1:1">
      <c r="A14" s="182" t="s">
        <v>165</v>
      </c>
    </row>
    <row r="15" spans="1:1">
      <c r="A15" s="182" t="s">
        <v>78</v>
      </c>
    </row>
    <row r="16" spans="1:1">
      <c r="A16" s="182" t="s">
        <v>114</v>
      </c>
    </row>
    <row r="17" spans="1:1">
      <c r="A17" s="182" t="s">
        <v>115</v>
      </c>
    </row>
    <row r="18" spans="1:1">
      <c r="A18" s="182" t="s">
        <v>157</v>
      </c>
    </row>
  </sheetData>
  <hyperlinks>
    <hyperlink ref="A2" location="'Fig 1  Cross-media $'!A1" display="Figure 1: Cross-media industry revenue trends 2019-2022 (current €, millions)" xr:uid="{BDF7DCC2-B592-614F-972B-7C819D955D97}"/>
    <hyperlink ref="A3" location="'Fig 2  Telecom+ISP $'!A1" display="Figure 2: Revenues for the Telecoms &amp; Internet Access Services 2019-2022 (current €, millions)" xr:uid="{760528C8-FBC2-C64E-9A08-F07EAEE0C17B}"/>
    <hyperlink ref="A4" location="'Fig 3 Major telecoms operators'!A1" display="Figure 3: Leading telecoms operators, 2022 (current €, millions)" xr:uid="{F8C4633F-FCDC-E94A-A6D2-9EBD7F34974E}"/>
    <hyperlink ref="A5" location="'Fig 4 CR4 Telecom+ISP'!A1" display="Figure 4: CR4 Scores for the Telecom &amp; Internet Access Sectors, 2019-2022 (Based on Revenue)" xr:uid="{1EFF6497-FCEB-2946-9351-8D304E824AD1}"/>
    <hyperlink ref="A6" location="'Fig 5 HHI Telecom+ISP'!A1" display="Figure 5: HHI Scores for the Telecom &amp; Internet Access Sectors, 2019-2022  (Based on Revenue)" xr:uid="{8C3BB045-327F-004C-82FA-A090E45E6DCC}"/>
    <hyperlink ref="A7" location="'Fig 6 Trad+Online Media $'!A1" display="Figure 6: Revenues for Traditional and Online Media, 2019-2022 (current €, millions)" xr:uid="{C3A3FA1A-7AE3-B448-941F-60B6BB2D6B9E}"/>
    <hyperlink ref="A8" location="'Fig 7 Leading media companies'!A1" display="Figure 7: Leading media companies, 2022 (current €, millions)" xr:uid="{63648FE1-83BA-2D46-86ED-A6F952001D8E}"/>
    <hyperlink ref="A9" location="'Fig 8 CR4 Trad+Online Media'!A1" display="Figure 8: CR4 Scores for Traditional and Online Media, 2019-2022 (Based on Revenue)" xr:uid="{8181E931-7586-FD40-B911-6ACABAC825D1}"/>
    <hyperlink ref="A10" location="'Fig 8 CR4 Trad+Online Media'!A1" display="Figure 9: HHI Scores for Traditional and Online Media, 2019-2022 (Based on Revenue)" xr:uid="{38FA1BFC-D562-2F49-8BE8-04827757D383}"/>
    <hyperlink ref="A11" location="'Fig 10 Core Internet $'!A1" display="Figure 10: Revenues for Core Internet Sectors, 2019-2022 (current €, millions)" xr:uid="{AB11FA7C-9CE6-FD4A-BFD3-56A0C0F150B4}"/>
    <hyperlink ref="A12" location="'Fig 11 CR4 Core Internet'!A1" display="Figure 11: CR4 Scores for Core Internet Sectors, 2019-2022" xr:uid="{F5C10809-FC23-8D4E-9F7A-805064F4BBDF}"/>
    <hyperlink ref="A13" location="'Fig 12 HHI Core Internet'!A1" display="Figure 12: HHI Scores for Core Internet Sectors, 2019-2022" xr:uid="{A7B00FBE-E1DC-A74E-89DD-C8525580A63E}"/>
    <hyperlink ref="A14" location="'Fig 13 Media Industries Dev $'!A1" display="Figure 13: Development of Media Industries, 2019-2022 (current €, millions)" xr:uid="{7D1CED78-4B5B-084A-9BAE-59331100AB68}"/>
    <hyperlink ref="A15" location="'Fig 14 CR4 NME'!A1" display="Figure 14: CR4 Scores for the Network Media Economy, 2019-2022 (pooled  average)" xr:uid="{4414A4EC-F713-0F4A-8613-717A8E2288AB}"/>
    <hyperlink ref="A16" location="'Fig 15 HHI NME'!A1" display="Figure 15: HHI Scores for the Network Media Economy, 2019-2022 (pooled  average)" xr:uid="{43483C85-C8E9-6A4C-88F6-89A0E64BC920}"/>
    <hyperlink ref="A17" location="'Fig 16 Leading Coms+Media Cos'!A1" display="'Fig 16 Leading Coms+Media Cos'!A1" xr:uid="{6BB36423-3BC7-BC40-B3F6-1BDE2C41F747}"/>
    <hyperlink ref="A18" location="'Figure 17 Select Intl Compari'!A1" display="Figure 17: Select international comparison of CR4 and HHI figures" xr:uid="{DA36C928-C3BF-0040-BE6E-7BA6220CD852}"/>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00"/>
  <sheetViews>
    <sheetView zoomScale="116" workbookViewId="0">
      <selection activeCell="E5" sqref="E5"/>
    </sheetView>
  </sheetViews>
  <sheetFormatPr baseColWidth="10" defaultColWidth="11.1640625" defaultRowHeight="15" customHeight="1"/>
  <cols>
    <col min="1" max="1" width="52.1640625" style="101" customWidth="1"/>
    <col min="2" max="5" width="11.1640625" style="101" customWidth="1"/>
    <col min="6" max="6" width="11.1640625" style="38" customWidth="1"/>
    <col min="7" max="16384" width="11.1640625" style="38"/>
  </cols>
  <sheetData>
    <row r="1" spans="1:7" ht="16">
      <c r="A1" s="173" t="s">
        <v>49</v>
      </c>
      <c r="B1" s="174"/>
      <c r="C1" s="174"/>
      <c r="D1" s="174"/>
      <c r="E1" s="57"/>
      <c r="G1" s="57"/>
    </row>
    <row r="2" spans="1:7" ht="16">
      <c r="A2" s="20"/>
      <c r="B2" s="56">
        <v>2019</v>
      </c>
      <c r="C2" s="56">
        <v>2020</v>
      </c>
      <c r="D2" s="56">
        <v>2021</v>
      </c>
      <c r="E2" s="86">
        <v>2022</v>
      </c>
      <c r="G2" s="57"/>
    </row>
    <row r="3" spans="1:7" ht="16">
      <c r="A3" s="57" t="s">
        <v>8</v>
      </c>
      <c r="B3" s="60">
        <v>2012.918732331925</v>
      </c>
      <c r="C3" s="60">
        <v>1946.0227539783193</v>
      </c>
      <c r="D3" s="60">
        <v>2346.8505288446563</v>
      </c>
      <c r="E3" s="60">
        <v>1905.9988956962968</v>
      </c>
      <c r="F3" s="80">
        <f>((E3-B3)/B3)*100</f>
        <v>-5.3116817345012093</v>
      </c>
      <c r="G3" s="57"/>
    </row>
    <row r="4" spans="1:7" ht="16">
      <c r="A4" s="73" t="s">
        <v>9</v>
      </c>
      <c r="B4" s="78"/>
      <c r="C4" s="78"/>
      <c r="D4" s="78"/>
      <c r="E4" s="78"/>
      <c r="F4" s="80"/>
      <c r="G4" s="57"/>
    </row>
    <row r="5" spans="1:7" ht="16">
      <c r="A5" s="57" t="s">
        <v>10</v>
      </c>
      <c r="B5" s="58">
        <v>5185.2694432159196</v>
      </c>
      <c r="C5" s="58">
        <v>2959.4910150117453</v>
      </c>
      <c r="D5" s="58">
        <v>2676.4559395515898</v>
      </c>
      <c r="E5" s="58">
        <v>3617.9918024417334</v>
      </c>
      <c r="F5" s="80">
        <f t="shared" ref="F5:F13" si="0">((E5-B5)/B5)*100</f>
        <v>-30.225577627884192</v>
      </c>
      <c r="G5" s="57" t="s">
        <v>50</v>
      </c>
    </row>
    <row r="6" spans="1:7" ht="16">
      <c r="A6" s="57" t="s">
        <v>11</v>
      </c>
      <c r="B6" s="58">
        <v>3020.9278633730914</v>
      </c>
      <c r="C6" s="58">
        <v>2951.8755037510086</v>
      </c>
      <c r="D6" s="58">
        <v>3001.669434563189</v>
      </c>
      <c r="E6" s="58">
        <v>2065.5681132696036</v>
      </c>
      <c r="F6" s="80">
        <f t="shared" si="0"/>
        <v>-31.624712449662979</v>
      </c>
      <c r="G6" s="57"/>
    </row>
    <row r="7" spans="1:7" ht="16">
      <c r="A7" s="63" t="s">
        <v>12</v>
      </c>
      <c r="B7" s="67">
        <v>7973.9092141438459</v>
      </c>
      <c r="C7" s="67">
        <v>6869.3511058220274</v>
      </c>
      <c r="D7" s="67">
        <v>6952.9593151461304</v>
      </c>
      <c r="E7" s="67">
        <v>9558.5152320418438</v>
      </c>
      <c r="F7" s="80">
        <f t="shared" si="0"/>
        <v>19.872385994654646</v>
      </c>
      <c r="G7" s="57"/>
    </row>
    <row r="8" spans="1:7" ht="16">
      <c r="A8" s="111" t="s">
        <v>101</v>
      </c>
      <c r="B8" s="112">
        <v>3052.3228766558132</v>
      </c>
      <c r="C8" s="112">
        <v>3153.8149354105676</v>
      </c>
      <c r="D8" s="112">
        <v>3126.2205414141399</v>
      </c>
      <c r="E8" s="112">
        <v>3127.7253874375642</v>
      </c>
      <c r="F8" s="80">
        <f t="shared" si="0"/>
        <v>2.470332066061228</v>
      </c>
      <c r="G8" s="57"/>
    </row>
    <row r="9" spans="1:7" ht="16">
      <c r="A9" s="73" t="s">
        <v>13</v>
      </c>
      <c r="B9" s="78"/>
      <c r="C9" s="78"/>
      <c r="D9" s="78"/>
      <c r="E9" s="78"/>
      <c r="F9" s="80"/>
      <c r="G9" s="57"/>
    </row>
    <row r="10" spans="1:7" ht="16">
      <c r="A10" s="63" t="s">
        <v>14</v>
      </c>
      <c r="B10" s="113">
        <v>1274.1093098630738</v>
      </c>
      <c r="C10" s="113">
        <v>1298.3943514947694</v>
      </c>
      <c r="D10" s="113">
        <v>1204.248121051002</v>
      </c>
      <c r="E10" s="113">
        <v>1319.9766029262328</v>
      </c>
      <c r="F10" s="80">
        <f t="shared" si="0"/>
        <v>3.5999496046448511</v>
      </c>
      <c r="G10" s="57"/>
    </row>
    <row r="11" spans="1:7" ht="16">
      <c r="A11" s="65" t="s">
        <v>30</v>
      </c>
      <c r="B11" s="58">
        <v>1039.0875078382023</v>
      </c>
      <c r="C11" s="58">
        <v>990.38534814214813</v>
      </c>
      <c r="D11" s="58">
        <v>1213.6934915429661</v>
      </c>
      <c r="E11" s="58">
        <v>1098.7655123474356</v>
      </c>
      <c r="F11" s="80">
        <f t="shared" si="0"/>
        <v>5.7433088223139119</v>
      </c>
      <c r="G11" s="57" t="s">
        <v>51</v>
      </c>
    </row>
    <row r="12" spans="1:7" ht="16">
      <c r="A12" s="57" t="s">
        <v>16</v>
      </c>
      <c r="B12" s="58">
        <v>2465.0802662847277</v>
      </c>
      <c r="C12" s="58">
        <v>3409.6746871625974</v>
      </c>
      <c r="D12" s="58">
        <v>3362.7933877064788</v>
      </c>
      <c r="E12" s="58">
        <v>4632.1348667438715</v>
      </c>
      <c r="F12" s="80">
        <f t="shared" si="0"/>
        <v>87.910102973046122</v>
      </c>
      <c r="G12" s="57"/>
    </row>
    <row r="13" spans="1:7" ht="16">
      <c r="A13" s="20" t="s">
        <v>52</v>
      </c>
      <c r="B13" s="110">
        <v>2660.3559707612594</v>
      </c>
      <c r="C13" s="110">
        <v>2550.59374359497</v>
      </c>
      <c r="D13" s="110">
        <v>2670.4926970793767</v>
      </c>
      <c r="E13" s="110">
        <v>3307.6038744546295</v>
      </c>
      <c r="F13" s="80">
        <f t="shared" si="0"/>
        <v>24.329372114370109</v>
      </c>
      <c r="G13" s="57"/>
    </row>
    <row r="14" spans="1:7" ht="16">
      <c r="A14" s="57"/>
      <c r="B14" s="57"/>
      <c r="C14" s="57"/>
      <c r="D14" s="57"/>
      <c r="E14" s="57"/>
      <c r="G14" s="57"/>
    </row>
    <row r="15" spans="1:7" ht="16">
      <c r="A15" s="57"/>
      <c r="B15" s="57"/>
      <c r="C15" s="57"/>
      <c r="D15" s="57"/>
      <c r="E15" s="57"/>
      <c r="G15" s="57"/>
    </row>
    <row r="16" spans="1:7" ht="16">
      <c r="A16" s="57"/>
      <c r="B16" s="57"/>
      <c r="C16" s="57"/>
      <c r="D16" s="57"/>
      <c r="E16" s="57"/>
      <c r="G16" s="57"/>
    </row>
    <row r="17" spans="1:7" ht="16">
      <c r="A17" s="57"/>
      <c r="B17" s="57"/>
      <c r="C17" s="57"/>
      <c r="D17" s="57"/>
      <c r="E17" s="57"/>
      <c r="G17" s="57"/>
    </row>
    <row r="18" spans="1:7" ht="16">
      <c r="G18" s="57"/>
    </row>
    <row r="19" spans="1:7" ht="16">
      <c r="G19" s="57"/>
    </row>
    <row r="20" spans="1:7" ht="16">
      <c r="G20" s="57"/>
    </row>
    <row r="21" spans="1:7" ht="16">
      <c r="G21" s="57"/>
    </row>
    <row r="22" spans="1:7" ht="16">
      <c r="G22" s="57"/>
    </row>
    <row r="23" spans="1:7" ht="16">
      <c r="G23" s="57"/>
    </row>
    <row r="24" spans="1:7" ht="16">
      <c r="G24" s="57"/>
    </row>
    <row r="25" spans="1:7" ht="16">
      <c r="G25" s="57"/>
    </row>
    <row r="26" spans="1:7" ht="16">
      <c r="G26" s="57"/>
    </row>
    <row r="27" spans="1:7" ht="16">
      <c r="G27" s="57"/>
    </row>
    <row r="28" spans="1:7" ht="16">
      <c r="G28" s="57"/>
    </row>
    <row r="29" spans="1:7" ht="16">
      <c r="G29" s="57"/>
    </row>
    <row r="30" spans="1:7" ht="16">
      <c r="G30" s="57"/>
    </row>
    <row r="31" spans="1:7" ht="16">
      <c r="G31" s="57"/>
    </row>
    <row r="32" spans="1:7" ht="16">
      <c r="G32" s="57"/>
    </row>
    <row r="33" spans="7:7" ht="16">
      <c r="G33" s="57"/>
    </row>
    <row r="34" spans="7:7" ht="16">
      <c r="G34" s="57"/>
    </row>
    <row r="35" spans="7:7" ht="16">
      <c r="G35" s="57"/>
    </row>
    <row r="36" spans="7:7" ht="16">
      <c r="G36" s="57"/>
    </row>
    <row r="37" spans="7:7" ht="16">
      <c r="G37" s="57"/>
    </row>
    <row r="38" spans="7:7" ht="16">
      <c r="G38" s="57"/>
    </row>
    <row r="39" spans="7:7" ht="16">
      <c r="G39" s="57"/>
    </row>
    <row r="40" spans="7:7" ht="16">
      <c r="G40" s="57"/>
    </row>
    <row r="41" spans="7:7" ht="16">
      <c r="G41" s="57"/>
    </row>
    <row r="42" spans="7:7" ht="16">
      <c r="G42" s="57"/>
    </row>
    <row r="43" spans="7:7" ht="16">
      <c r="G43" s="57"/>
    </row>
    <row r="44" spans="7:7" ht="16">
      <c r="G44" s="57"/>
    </row>
    <row r="45" spans="7:7" ht="16">
      <c r="G45" s="57"/>
    </row>
    <row r="46" spans="7:7" ht="16">
      <c r="G46" s="57"/>
    </row>
    <row r="47" spans="7:7" ht="16">
      <c r="G47" s="57"/>
    </row>
    <row r="48" spans="7:7" ht="16">
      <c r="G48" s="57"/>
    </row>
    <row r="49" spans="7:7" ht="16">
      <c r="G49" s="57"/>
    </row>
    <row r="50" spans="7:7" ht="16">
      <c r="G50" s="57"/>
    </row>
    <row r="51" spans="7:7" ht="16">
      <c r="G51" s="57"/>
    </row>
    <row r="52" spans="7:7" ht="16">
      <c r="G52" s="57"/>
    </row>
    <row r="53" spans="7:7" ht="16">
      <c r="G53" s="57"/>
    </row>
    <row r="54" spans="7:7" ht="16">
      <c r="G54" s="57"/>
    </row>
    <row r="55" spans="7:7" ht="16">
      <c r="G55" s="57"/>
    </row>
    <row r="56" spans="7:7" ht="16">
      <c r="G56" s="57"/>
    </row>
    <row r="57" spans="7:7" ht="16">
      <c r="G57" s="57"/>
    </row>
    <row r="58" spans="7:7" ht="16">
      <c r="G58" s="57"/>
    </row>
    <row r="59" spans="7:7" ht="16">
      <c r="G59" s="57"/>
    </row>
    <row r="60" spans="7:7" ht="16">
      <c r="G60" s="57"/>
    </row>
    <row r="61" spans="7:7" ht="16">
      <c r="G61" s="57"/>
    </row>
    <row r="62" spans="7:7" ht="16">
      <c r="G62" s="57"/>
    </row>
    <row r="63" spans="7:7" ht="16">
      <c r="G63" s="57"/>
    </row>
    <row r="64" spans="7:7" ht="16">
      <c r="G64" s="57"/>
    </row>
    <row r="65" spans="7:7" ht="16">
      <c r="G65" s="57"/>
    </row>
    <row r="66" spans="7:7" ht="16">
      <c r="G66" s="57"/>
    </row>
    <row r="67" spans="7:7" ht="16">
      <c r="G67" s="57"/>
    </row>
    <row r="68" spans="7:7" ht="16">
      <c r="G68" s="57"/>
    </row>
    <row r="69" spans="7:7" ht="16">
      <c r="G69" s="57"/>
    </row>
    <row r="70" spans="7:7" ht="16">
      <c r="G70" s="57"/>
    </row>
    <row r="71" spans="7:7" ht="16">
      <c r="G71" s="57"/>
    </row>
    <row r="72" spans="7:7" ht="16">
      <c r="G72" s="57"/>
    </row>
    <row r="73" spans="7:7" ht="16">
      <c r="G73" s="57"/>
    </row>
    <row r="74" spans="7:7" ht="16">
      <c r="G74" s="57"/>
    </row>
    <row r="75" spans="7:7" ht="16">
      <c r="G75" s="57"/>
    </row>
    <row r="76" spans="7:7" ht="16">
      <c r="G76" s="57"/>
    </row>
    <row r="77" spans="7:7" ht="16">
      <c r="G77" s="57"/>
    </row>
    <row r="78" spans="7:7" ht="16">
      <c r="G78" s="57"/>
    </row>
    <row r="79" spans="7:7" ht="16">
      <c r="G79" s="57"/>
    </row>
    <row r="80" spans="7:7" ht="16">
      <c r="G80" s="57"/>
    </row>
    <row r="81" spans="7:7" ht="16">
      <c r="G81" s="57"/>
    </row>
    <row r="82" spans="7:7" ht="16">
      <c r="G82" s="57"/>
    </row>
    <row r="83" spans="7:7" ht="16">
      <c r="G83" s="57"/>
    </row>
    <row r="84" spans="7:7" ht="16">
      <c r="G84" s="57"/>
    </row>
    <row r="85" spans="7:7" ht="16">
      <c r="G85" s="57"/>
    </row>
    <row r="86" spans="7:7" ht="16">
      <c r="G86" s="57"/>
    </row>
    <row r="87" spans="7:7" ht="16">
      <c r="G87" s="57"/>
    </row>
    <row r="88" spans="7:7" ht="16">
      <c r="G88" s="57"/>
    </row>
    <row r="89" spans="7:7" ht="16">
      <c r="G89" s="57"/>
    </row>
    <row r="90" spans="7:7" ht="16">
      <c r="G90" s="57"/>
    </row>
    <row r="91" spans="7:7" ht="16">
      <c r="G91" s="57"/>
    </row>
    <row r="92" spans="7:7" ht="16">
      <c r="G92" s="57"/>
    </row>
    <row r="93" spans="7:7" ht="16">
      <c r="G93" s="57"/>
    </row>
    <row r="94" spans="7:7" ht="16">
      <c r="G94" s="57"/>
    </row>
    <row r="95" spans="7:7" ht="16">
      <c r="G95" s="57"/>
    </row>
    <row r="96" spans="7:7" ht="16">
      <c r="G96" s="57"/>
    </row>
    <row r="97" spans="7:7" ht="16">
      <c r="G97" s="57"/>
    </row>
    <row r="98" spans="7:7" ht="16">
      <c r="G98" s="57"/>
    </row>
    <row r="99" spans="7:7" ht="16">
      <c r="G99" s="57"/>
    </row>
    <row r="100" spans="7:7" ht="16">
      <c r="G100" s="57"/>
    </row>
    <row r="101" spans="7:7" ht="16">
      <c r="G101" s="57"/>
    </row>
    <row r="102" spans="7:7" ht="16">
      <c r="G102" s="57"/>
    </row>
    <row r="103" spans="7:7" ht="16">
      <c r="G103" s="57"/>
    </row>
    <row r="104" spans="7:7" ht="16">
      <c r="G104" s="57"/>
    </row>
    <row r="105" spans="7:7" ht="16">
      <c r="G105" s="57"/>
    </row>
    <row r="106" spans="7:7" ht="16">
      <c r="G106" s="57"/>
    </row>
    <row r="107" spans="7:7" ht="16">
      <c r="G107" s="57"/>
    </row>
    <row r="108" spans="7:7" ht="16">
      <c r="G108" s="57"/>
    </row>
    <row r="109" spans="7:7" ht="16">
      <c r="G109" s="57"/>
    </row>
    <row r="110" spans="7:7" ht="16">
      <c r="G110" s="57"/>
    </row>
    <row r="111" spans="7:7" ht="16">
      <c r="G111" s="57"/>
    </row>
    <row r="112" spans="7:7" ht="16">
      <c r="G112" s="57"/>
    </row>
    <row r="113" spans="7:7" ht="16">
      <c r="G113" s="57"/>
    </row>
    <row r="114" spans="7:7" ht="16">
      <c r="G114" s="57"/>
    </row>
    <row r="115" spans="7:7" ht="16">
      <c r="G115" s="57"/>
    </row>
    <row r="116" spans="7:7" ht="16">
      <c r="G116" s="57"/>
    </row>
    <row r="117" spans="7:7" ht="16">
      <c r="G117" s="57"/>
    </row>
    <row r="118" spans="7:7" ht="16">
      <c r="G118" s="57"/>
    </row>
    <row r="119" spans="7:7" ht="16">
      <c r="G119" s="57"/>
    </row>
    <row r="120" spans="7:7" ht="16">
      <c r="G120" s="57"/>
    </row>
    <row r="121" spans="7:7" ht="16">
      <c r="G121" s="57"/>
    </row>
    <row r="122" spans="7:7" ht="16">
      <c r="G122" s="57"/>
    </row>
    <row r="123" spans="7:7" ht="16">
      <c r="G123" s="57"/>
    </row>
    <row r="124" spans="7:7" ht="16">
      <c r="G124" s="57"/>
    </row>
    <row r="125" spans="7:7" ht="16">
      <c r="G125" s="57"/>
    </row>
    <row r="126" spans="7:7" ht="16">
      <c r="G126" s="57"/>
    </row>
    <row r="127" spans="7:7" ht="16">
      <c r="G127" s="57"/>
    </row>
    <row r="128" spans="7:7" ht="16">
      <c r="G128" s="57"/>
    </row>
    <row r="129" spans="7:7" ht="16">
      <c r="G129" s="57"/>
    </row>
    <row r="130" spans="7:7" ht="16">
      <c r="G130" s="57"/>
    </row>
    <row r="131" spans="7:7" ht="16">
      <c r="G131" s="57"/>
    </row>
    <row r="132" spans="7:7" ht="16">
      <c r="G132" s="57"/>
    </row>
    <row r="133" spans="7:7" ht="16">
      <c r="G133" s="57"/>
    </row>
    <row r="134" spans="7:7" ht="16">
      <c r="G134" s="57"/>
    </row>
    <row r="135" spans="7:7" ht="16">
      <c r="G135" s="57"/>
    </row>
    <row r="136" spans="7:7" ht="16">
      <c r="G136" s="57"/>
    </row>
    <row r="137" spans="7:7" ht="16">
      <c r="G137" s="57"/>
    </row>
    <row r="138" spans="7:7" ht="16">
      <c r="G138" s="57"/>
    </row>
    <row r="139" spans="7:7" ht="16">
      <c r="G139" s="57"/>
    </row>
    <row r="140" spans="7:7" ht="16">
      <c r="G140" s="57"/>
    </row>
    <row r="141" spans="7:7" ht="16">
      <c r="G141" s="57"/>
    </row>
    <row r="142" spans="7:7" ht="16">
      <c r="G142" s="57"/>
    </row>
    <row r="143" spans="7:7" ht="16">
      <c r="G143" s="57"/>
    </row>
    <row r="144" spans="7:7" ht="16">
      <c r="G144" s="57"/>
    </row>
    <row r="145" spans="7:7" ht="16">
      <c r="G145" s="57"/>
    </row>
    <row r="146" spans="7:7" ht="16">
      <c r="G146" s="57"/>
    </row>
    <row r="147" spans="7:7" ht="16">
      <c r="G147" s="57"/>
    </row>
    <row r="148" spans="7:7" ht="16">
      <c r="G148" s="57"/>
    </row>
    <row r="149" spans="7:7" ht="16">
      <c r="G149" s="57"/>
    </row>
    <row r="150" spans="7:7" ht="16">
      <c r="G150" s="57"/>
    </row>
    <row r="151" spans="7:7" ht="16">
      <c r="G151" s="57"/>
    </row>
    <row r="152" spans="7:7" ht="16">
      <c r="G152" s="57"/>
    </row>
    <row r="153" spans="7:7" ht="16">
      <c r="G153" s="57"/>
    </row>
    <row r="154" spans="7:7" ht="16">
      <c r="G154" s="57"/>
    </row>
    <row r="155" spans="7:7" ht="16">
      <c r="G155" s="57"/>
    </row>
    <row r="156" spans="7:7" ht="16">
      <c r="G156" s="57"/>
    </row>
    <row r="157" spans="7:7" ht="16">
      <c r="G157" s="57"/>
    </row>
    <row r="158" spans="7:7" ht="16">
      <c r="G158" s="57"/>
    </row>
    <row r="159" spans="7:7" ht="16">
      <c r="G159" s="57"/>
    </row>
    <row r="160" spans="7:7" ht="16">
      <c r="G160" s="57"/>
    </row>
    <row r="161" spans="7:7" ht="16">
      <c r="G161" s="57"/>
    </row>
    <row r="162" spans="7:7" ht="16">
      <c r="G162" s="57"/>
    </row>
    <row r="163" spans="7:7" ht="16">
      <c r="G163" s="57"/>
    </row>
    <row r="164" spans="7:7" ht="16">
      <c r="G164" s="57"/>
    </row>
    <row r="165" spans="7:7" ht="16">
      <c r="G165" s="57"/>
    </row>
    <row r="166" spans="7:7" ht="16">
      <c r="G166" s="57"/>
    </row>
    <row r="167" spans="7:7" ht="16">
      <c r="G167" s="57"/>
    </row>
    <row r="168" spans="7:7" ht="16">
      <c r="G168" s="57"/>
    </row>
    <row r="169" spans="7:7" ht="16">
      <c r="G169" s="57"/>
    </row>
    <row r="170" spans="7:7" ht="16">
      <c r="G170" s="57"/>
    </row>
    <row r="171" spans="7:7" ht="16">
      <c r="G171" s="57"/>
    </row>
    <row r="172" spans="7:7" ht="16">
      <c r="G172" s="57"/>
    </row>
    <row r="173" spans="7:7" ht="16">
      <c r="G173" s="57"/>
    </row>
    <row r="174" spans="7:7" ht="16">
      <c r="G174" s="57"/>
    </row>
    <row r="175" spans="7:7" ht="16">
      <c r="G175" s="57"/>
    </row>
    <row r="176" spans="7:7" ht="16">
      <c r="G176" s="57"/>
    </row>
    <row r="177" spans="7:7" ht="16">
      <c r="G177" s="57"/>
    </row>
    <row r="178" spans="7:7" ht="16">
      <c r="G178" s="57"/>
    </row>
    <row r="179" spans="7:7" ht="16">
      <c r="G179" s="57"/>
    </row>
    <row r="180" spans="7:7" ht="16">
      <c r="G180" s="57"/>
    </row>
    <row r="181" spans="7:7" ht="16">
      <c r="G181" s="57"/>
    </row>
    <row r="182" spans="7:7" ht="16">
      <c r="G182" s="57"/>
    </row>
    <row r="183" spans="7:7" ht="16">
      <c r="G183" s="57"/>
    </row>
    <row r="184" spans="7:7" ht="16">
      <c r="G184" s="57"/>
    </row>
    <row r="185" spans="7:7" ht="16">
      <c r="G185" s="57"/>
    </row>
    <row r="186" spans="7:7" ht="16">
      <c r="G186" s="57"/>
    </row>
    <row r="187" spans="7:7" ht="16">
      <c r="G187" s="57"/>
    </row>
    <row r="188" spans="7:7" ht="16">
      <c r="G188" s="57"/>
    </row>
    <row r="189" spans="7:7" ht="16">
      <c r="G189" s="57"/>
    </row>
    <row r="190" spans="7:7" ht="16">
      <c r="G190" s="57"/>
    </row>
    <row r="191" spans="7:7" ht="16">
      <c r="G191" s="57"/>
    </row>
    <row r="192" spans="7:7" ht="16">
      <c r="G192" s="57"/>
    </row>
    <row r="193" spans="7:7" ht="16">
      <c r="G193" s="57"/>
    </row>
    <row r="194" spans="7:7" ht="16">
      <c r="G194" s="57"/>
    </row>
    <row r="195" spans="7:7" ht="16">
      <c r="G195" s="57"/>
    </row>
    <row r="196" spans="7:7" ht="16">
      <c r="G196" s="57"/>
    </row>
    <row r="197" spans="7:7" ht="16">
      <c r="G197" s="57"/>
    </row>
    <row r="198" spans="7:7" ht="16">
      <c r="G198" s="57"/>
    </row>
    <row r="199" spans="7:7" ht="16">
      <c r="G199" s="57"/>
    </row>
    <row r="200" spans="7:7" ht="16">
      <c r="G200" s="57"/>
    </row>
    <row r="201" spans="7:7" ht="16">
      <c r="G201" s="57"/>
    </row>
    <row r="202" spans="7:7" ht="16">
      <c r="G202" s="57"/>
    </row>
    <row r="203" spans="7:7" ht="16">
      <c r="G203" s="57"/>
    </row>
    <row r="204" spans="7:7" ht="16">
      <c r="G204" s="57"/>
    </row>
    <row r="205" spans="7:7" ht="16">
      <c r="G205" s="57"/>
    </row>
    <row r="206" spans="7:7" ht="16">
      <c r="G206" s="57"/>
    </row>
    <row r="207" spans="7:7" ht="16">
      <c r="G207" s="57"/>
    </row>
    <row r="208" spans="7:7" ht="16">
      <c r="G208" s="57"/>
    </row>
    <row r="209" spans="7:7" ht="16">
      <c r="G209" s="57"/>
    </row>
    <row r="210" spans="7:7" ht="16">
      <c r="G210" s="57"/>
    </row>
    <row r="211" spans="7:7" ht="16">
      <c r="G211" s="57"/>
    </row>
    <row r="212" spans="7:7" ht="16">
      <c r="G212" s="57"/>
    </row>
    <row r="213" spans="7:7" ht="16">
      <c r="G213" s="57"/>
    </row>
    <row r="214" spans="7:7" ht="16">
      <c r="G214" s="57"/>
    </row>
    <row r="215" spans="7:7" ht="16">
      <c r="G215" s="57"/>
    </row>
    <row r="216" spans="7:7" ht="16">
      <c r="G216" s="57"/>
    </row>
    <row r="217" spans="7:7" ht="16">
      <c r="G217" s="57"/>
    </row>
    <row r="218" spans="7:7" ht="16">
      <c r="G218" s="57"/>
    </row>
    <row r="219" spans="7:7" ht="16">
      <c r="G219" s="57"/>
    </row>
    <row r="220" spans="7:7" ht="16">
      <c r="G220" s="57"/>
    </row>
    <row r="221" spans="7:7" ht="16">
      <c r="G221" s="57"/>
    </row>
    <row r="222" spans="7:7" ht="16">
      <c r="G222" s="57"/>
    </row>
    <row r="223" spans="7:7" ht="16">
      <c r="G223" s="57"/>
    </row>
    <row r="224" spans="7:7" ht="16">
      <c r="G224" s="57"/>
    </row>
    <row r="225" spans="7:7" ht="16">
      <c r="G225" s="57"/>
    </row>
    <row r="226" spans="7:7" ht="16">
      <c r="G226" s="57"/>
    </row>
    <row r="227" spans="7:7" ht="16">
      <c r="G227" s="57"/>
    </row>
    <row r="228" spans="7:7" ht="16">
      <c r="G228" s="57"/>
    </row>
    <row r="229" spans="7:7" ht="16">
      <c r="G229" s="57"/>
    </row>
    <row r="230" spans="7:7" ht="16">
      <c r="G230" s="57"/>
    </row>
    <row r="231" spans="7:7" ht="16">
      <c r="G231" s="57"/>
    </row>
    <row r="232" spans="7:7" ht="16">
      <c r="G232" s="57"/>
    </row>
    <row r="233" spans="7:7" ht="16">
      <c r="G233" s="57"/>
    </row>
    <row r="234" spans="7:7" ht="16">
      <c r="G234" s="57"/>
    </row>
    <row r="235" spans="7:7" ht="16">
      <c r="G235" s="57"/>
    </row>
    <row r="236" spans="7:7" ht="16">
      <c r="G236" s="57"/>
    </row>
    <row r="237" spans="7:7" ht="16">
      <c r="G237" s="57"/>
    </row>
    <row r="238" spans="7:7" ht="16">
      <c r="G238" s="57"/>
    </row>
    <row r="239" spans="7:7" ht="16">
      <c r="G239" s="57"/>
    </row>
    <row r="240" spans="7:7" ht="16">
      <c r="G240" s="57"/>
    </row>
    <row r="241" spans="7:7" ht="16">
      <c r="G241" s="57"/>
    </row>
    <row r="242" spans="7:7" ht="16">
      <c r="G242" s="57"/>
    </row>
    <row r="243" spans="7:7" ht="16">
      <c r="G243" s="57"/>
    </row>
    <row r="244" spans="7:7" ht="16">
      <c r="G244" s="57"/>
    </row>
    <row r="245" spans="7:7" ht="16">
      <c r="G245" s="57"/>
    </row>
    <row r="246" spans="7:7" ht="16">
      <c r="G246" s="57"/>
    </row>
    <row r="247" spans="7:7" ht="16">
      <c r="G247" s="57"/>
    </row>
    <row r="248" spans="7:7" ht="16">
      <c r="G248" s="57"/>
    </row>
    <row r="249" spans="7:7" ht="16">
      <c r="G249" s="57"/>
    </row>
    <row r="250" spans="7:7" ht="16">
      <c r="G250" s="57"/>
    </row>
    <row r="251" spans="7:7" ht="16">
      <c r="G251" s="57"/>
    </row>
    <row r="252" spans="7:7" ht="16">
      <c r="G252" s="57"/>
    </row>
    <row r="253" spans="7:7" ht="16">
      <c r="G253" s="57"/>
    </row>
    <row r="254" spans="7:7" ht="16">
      <c r="G254" s="57"/>
    </row>
    <row r="255" spans="7:7" ht="16">
      <c r="G255" s="57"/>
    </row>
    <row r="256" spans="7:7" ht="16">
      <c r="G256" s="57"/>
    </row>
    <row r="257" spans="7:7" ht="16">
      <c r="G257" s="57"/>
    </row>
    <row r="258" spans="7:7" ht="16">
      <c r="G258" s="57"/>
    </row>
    <row r="259" spans="7:7" ht="16">
      <c r="G259" s="57"/>
    </row>
    <row r="260" spans="7:7" ht="16">
      <c r="G260" s="57"/>
    </row>
    <row r="261" spans="7:7" ht="16">
      <c r="G261" s="57"/>
    </row>
    <row r="262" spans="7:7" ht="16">
      <c r="G262" s="57"/>
    </row>
    <row r="263" spans="7:7" ht="16">
      <c r="G263" s="57"/>
    </row>
    <row r="264" spans="7:7" ht="16">
      <c r="G264" s="57"/>
    </row>
    <row r="265" spans="7:7" ht="16">
      <c r="G265" s="57"/>
    </row>
    <row r="266" spans="7:7" ht="16">
      <c r="G266" s="57"/>
    </row>
    <row r="267" spans="7:7" ht="16">
      <c r="G267" s="57"/>
    </row>
    <row r="268" spans="7:7" ht="16">
      <c r="G268" s="57"/>
    </row>
    <row r="269" spans="7:7" ht="16">
      <c r="G269" s="57"/>
    </row>
    <row r="270" spans="7:7" ht="16">
      <c r="G270" s="57"/>
    </row>
    <row r="271" spans="7:7" ht="16">
      <c r="G271" s="57"/>
    </row>
    <row r="272" spans="7:7" ht="16">
      <c r="G272" s="57"/>
    </row>
    <row r="273" spans="7:7" ht="16">
      <c r="G273" s="57"/>
    </row>
    <row r="274" spans="7:7" ht="16">
      <c r="G274" s="57"/>
    </row>
    <row r="275" spans="7:7" ht="16">
      <c r="G275" s="57"/>
    </row>
    <row r="276" spans="7:7" ht="16">
      <c r="G276" s="57"/>
    </row>
    <row r="277" spans="7:7" ht="16">
      <c r="G277" s="57"/>
    </row>
    <row r="278" spans="7:7" ht="16">
      <c r="G278" s="57"/>
    </row>
    <row r="279" spans="7:7" ht="16">
      <c r="G279" s="57"/>
    </row>
    <row r="280" spans="7:7" ht="16">
      <c r="G280" s="57"/>
    </row>
    <row r="281" spans="7:7" ht="16">
      <c r="G281" s="57"/>
    </row>
    <row r="282" spans="7:7" ht="16">
      <c r="G282" s="57"/>
    </row>
    <row r="283" spans="7:7" ht="16">
      <c r="G283" s="57"/>
    </row>
    <row r="284" spans="7:7" ht="16">
      <c r="G284" s="57"/>
    </row>
    <row r="285" spans="7:7" ht="16">
      <c r="G285" s="57"/>
    </row>
    <row r="286" spans="7:7" ht="16">
      <c r="G286" s="57"/>
    </row>
    <row r="287" spans="7:7" ht="16">
      <c r="G287" s="57"/>
    </row>
    <row r="288" spans="7:7" ht="16">
      <c r="G288" s="57"/>
    </row>
    <row r="289" spans="7:7" ht="16">
      <c r="G289" s="57"/>
    </row>
    <row r="290" spans="7:7" ht="16">
      <c r="G290" s="57"/>
    </row>
    <row r="291" spans="7:7" ht="16">
      <c r="G291" s="57"/>
    </row>
    <row r="292" spans="7:7" ht="16">
      <c r="G292" s="57"/>
    </row>
    <row r="293" spans="7:7" ht="16">
      <c r="G293" s="57"/>
    </row>
    <row r="294" spans="7:7" ht="16">
      <c r="G294" s="57"/>
    </row>
    <row r="295" spans="7:7" ht="16">
      <c r="G295" s="57"/>
    </row>
    <row r="296" spans="7:7" ht="16">
      <c r="G296" s="57"/>
    </row>
    <row r="297" spans="7:7" ht="16">
      <c r="G297" s="57"/>
    </row>
    <row r="298" spans="7:7" ht="16">
      <c r="G298" s="57"/>
    </row>
    <row r="299" spans="7:7" ht="16">
      <c r="G299" s="57"/>
    </row>
    <row r="300" spans="7:7" ht="16">
      <c r="G300" s="57"/>
    </row>
    <row r="301" spans="7:7" ht="16">
      <c r="G301" s="57"/>
    </row>
    <row r="302" spans="7:7" ht="16">
      <c r="G302" s="57"/>
    </row>
    <row r="303" spans="7:7" ht="16">
      <c r="G303" s="57"/>
    </row>
    <row r="304" spans="7:7" ht="16">
      <c r="G304" s="57"/>
    </row>
    <row r="305" spans="7:7" ht="16">
      <c r="G305" s="57"/>
    </row>
    <row r="306" spans="7:7" ht="16">
      <c r="G306" s="57"/>
    </row>
    <row r="307" spans="7:7" ht="16">
      <c r="G307" s="57"/>
    </row>
    <row r="308" spans="7:7" ht="16">
      <c r="G308" s="57"/>
    </row>
    <row r="309" spans="7:7" ht="16">
      <c r="G309" s="57"/>
    </row>
    <row r="310" spans="7:7" ht="16">
      <c r="G310" s="57"/>
    </row>
    <row r="311" spans="7:7" ht="16">
      <c r="G311" s="57"/>
    </row>
    <row r="312" spans="7:7" ht="16">
      <c r="G312" s="57"/>
    </row>
    <row r="313" spans="7:7" ht="16">
      <c r="G313" s="57"/>
    </row>
    <row r="314" spans="7:7" ht="16">
      <c r="G314" s="57"/>
    </row>
    <row r="315" spans="7:7" ht="16">
      <c r="G315" s="57"/>
    </row>
    <row r="316" spans="7:7" ht="16">
      <c r="G316" s="57"/>
    </row>
    <row r="317" spans="7:7" ht="16">
      <c r="G317" s="57"/>
    </row>
    <row r="318" spans="7:7" ht="16">
      <c r="G318" s="57"/>
    </row>
    <row r="319" spans="7:7" ht="16">
      <c r="G319" s="57"/>
    </row>
    <row r="320" spans="7:7" ht="16">
      <c r="G320" s="57"/>
    </row>
    <row r="321" spans="7:7" ht="16">
      <c r="G321" s="57"/>
    </row>
    <row r="322" spans="7:7" ht="16">
      <c r="G322" s="57"/>
    </row>
    <row r="323" spans="7:7" ht="16">
      <c r="G323" s="57"/>
    </row>
    <row r="324" spans="7:7" ht="16">
      <c r="G324" s="57"/>
    </row>
    <row r="325" spans="7:7" ht="16">
      <c r="G325" s="57"/>
    </row>
    <row r="326" spans="7:7" ht="16">
      <c r="G326" s="57"/>
    </row>
    <row r="327" spans="7:7" ht="16">
      <c r="G327" s="57"/>
    </row>
    <row r="328" spans="7:7" ht="16">
      <c r="G328" s="57"/>
    </row>
    <row r="329" spans="7:7" ht="16">
      <c r="G329" s="57"/>
    </row>
    <row r="330" spans="7:7" ht="16">
      <c r="G330" s="57"/>
    </row>
    <row r="331" spans="7:7" ht="16">
      <c r="G331" s="57"/>
    </row>
    <row r="332" spans="7:7" ht="16">
      <c r="G332" s="57"/>
    </row>
    <row r="333" spans="7:7" ht="16">
      <c r="G333" s="57"/>
    </row>
    <row r="334" spans="7:7" ht="16">
      <c r="G334" s="57"/>
    </row>
    <row r="335" spans="7:7" ht="16">
      <c r="G335" s="57"/>
    </row>
    <row r="336" spans="7:7" ht="16">
      <c r="G336" s="57"/>
    </row>
    <row r="337" spans="7:7" ht="16">
      <c r="G337" s="57"/>
    </row>
    <row r="338" spans="7:7" ht="16">
      <c r="G338" s="57"/>
    </row>
    <row r="339" spans="7:7" ht="16">
      <c r="G339" s="57"/>
    </row>
    <row r="340" spans="7:7" ht="16">
      <c r="G340" s="57"/>
    </row>
    <row r="341" spans="7:7" ht="16">
      <c r="G341" s="57"/>
    </row>
    <row r="342" spans="7:7" ht="16">
      <c r="G342" s="57"/>
    </row>
    <row r="343" spans="7:7" ht="16">
      <c r="G343" s="57"/>
    </row>
    <row r="344" spans="7:7" ht="16">
      <c r="G344" s="57"/>
    </row>
    <row r="345" spans="7:7" ht="16">
      <c r="G345" s="57"/>
    </row>
    <row r="346" spans="7:7" ht="16">
      <c r="G346" s="57"/>
    </row>
    <row r="347" spans="7:7" ht="16">
      <c r="G347" s="57"/>
    </row>
    <row r="348" spans="7:7" ht="16">
      <c r="G348" s="57"/>
    </row>
    <row r="349" spans="7:7" ht="16">
      <c r="G349" s="57"/>
    </row>
    <row r="350" spans="7:7" ht="16">
      <c r="G350" s="57"/>
    </row>
    <row r="351" spans="7:7" ht="16">
      <c r="G351" s="57"/>
    </row>
    <row r="352" spans="7:7" ht="16">
      <c r="G352" s="57"/>
    </row>
    <row r="353" spans="7:7" ht="16">
      <c r="G353" s="57"/>
    </row>
    <row r="354" spans="7:7" ht="16">
      <c r="G354" s="57"/>
    </row>
    <row r="355" spans="7:7" ht="16">
      <c r="G355" s="57"/>
    </row>
    <row r="356" spans="7:7" ht="16">
      <c r="G356" s="57"/>
    </row>
    <row r="357" spans="7:7" ht="16">
      <c r="G357" s="57"/>
    </row>
    <row r="358" spans="7:7" ht="16">
      <c r="G358" s="57"/>
    </row>
    <row r="359" spans="7:7" ht="16">
      <c r="G359" s="57"/>
    </row>
    <row r="360" spans="7:7" ht="16">
      <c r="G360" s="57"/>
    </row>
    <row r="361" spans="7:7" ht="16">
      <c r="G361" s="57"/>
    </row>
    <row r="362" spans="7:7" ht="16">
      <c r="G362" s="57"/>
    </row>
    <row r="363" spans="7:7" ht="16">
      <c r="G363" s="57"/>
    </row>
    <row r="364" spans="7:7" ht="16">
      <c r="G364" s="57"/>
    </row>
    <row r="365" spans="7:7" ht="16">
      <c r="G365" s="57"/>
    </row>
    <row r="366" spans="7:7" ht="16">
      <c r="G366" s="57"/>
    </row>
    <row r="367" spans="7:7" ht="16">
      <c r="G367" s="57"/>
    </row>
    <row r="368" spans="7:7" ht="16">
      <c r="G368" s="57"/>
    </row>
    <row r="369" spans="7:7" ht="16">
      <c r="G369" s="57"/>
    </row>
    <row r="370" spans="7:7" ht="16">
      <c r="G370" s="57"/>
    </row>
    <row r="371" spans="7:7" ht="16">
      <c r="G371" s="57"/>
    </row>
    <row r="372" spans="7:7" ht="16">
      <c r="G372" s="57"/>
    </row>
    <row r="373" spans="7:7" ht="16">
      <c r="G373" s="57"/>
    </row>
    <row r="374" spans="7:7" ht="16">
      <c r="G374" s="57"/>
    </row>
    <row r="375" spans="7:7" ht="16">
      <c r="G375" s="57"/>
    </row>
    <row r="376" spans="7:7" ht="16">
      <c r="G376" s="57"/>
    </row>
    <row r="377" spans="7:7" ht="16">
      <c r="G377" s="57"/>
    </row>
    <row r="378" spans="7:7" ht="16">
      <c r="G378" s="57"/>
    </row>
    <row r="379" spans="7:7" ht="16">
      <c r="G379" s="57"/>
    </row>
    <row r="380" spans="7:7" ht="16">
      <c r="G380" s="57"/>
    </row>
    <row r="381" spans="7:7" ht="16">
      <c r="G381" s="57"/>
    </row>
    <row r="382" spans="7:7" ht="16">
      <c r="G382" s="57"/>
    </row>
    <row r="383" spans="7:7" ht="16">
      <c r="G383" s="57"/>
    </row>
    <row r="384" spans="7:7" ht="16">
      <c r="G384" s="57"/>
    </row>
    <row r="385" spans="7:7" ht="16">
      <c r="G385" s="57"/>
    </row>
    <row r="386" spans="7:7" ht="16">
      <c r="G386" s="57"/>
    </row>
    <row r="387" spans="7:7" ht="16">
      <c r="G387" s="57"/>
    </row>
    <row r="388" spans="7:7" ht="16">
      <c r="G388" s="57"/>
    </row>
    <row r="389" spans="7:7" ht="16">
      <c r="G389" s="57"/>
    </row>
    <row r="390" spans="7:7" ht="16">
      <c r="G390" s="57"/>
    </row>
    <row r="391" spans="7:7" ht="16">
      <c r="G391" s="57"/>
    </row>
    <row r="392" spans="7:7" ht="16">
      <c r="G392" s="57"/>
    </row>
    <row r="393" spans="7:7" ht="16">
      <c r="G393" s="57"/>
    </row>
    <row r="394" spans="7:7" ht="16">
      <c r="G394" s="57"/>
    </row>
    <row r="395" spans="7:7" ht="16">
      <c r="G395" s="57"/>
    </row>
    <row r="396" spans="7:7" ht="16">
      <c r="G396" s="57"/>
    </row>
    <row r="397" spans="7:7" ht="16">
      <c r="G397" s="57"/>
    </row>
    <row r="398" spans="7:7" ht="16">
      <c r="G398" s="57"/>
    </row>
    <row r="399" spans="7:7" ht="16">
      <c r="G399" s="57"/>
    </row>
    <row r="400" spans="7:7" ht="16">
      <c r="G400" s="57"/>
    </row>
    <row r="401" spans="7:7" ht="16">
      <c r="G401" s="57"/>
    </row>
    <row r="402" spans="7:7" ht="16">
      <c r="G402" s="57"/>
    </row>
    <row r="403" spans="7:7" ht="16">
      <c r="G403" s="57"/>
    </row>
    <row r="404" spans="7:7" ht="16">
      <c r="G404" s="57"/>
    </row>
    <row r="405" spans="7:7" ht="16">
      <c r="G405" s="57"/>
    </row>
    <row r="406" spans="7:7" ht="16">
      <c r="G406" s="57"/>
    </row>
    <row r="407" spans="7:7" ht="16">
      <c r="G407" s="57"/>
    </row>
    <row r="408" spans="7:7" ht="16">
      <c r="G408" s="57"/>
    </row>
    <row r="409" spans="7:7" ht="16">
      <c r="G409" s="57"/>
    </row>
    <row r="410" spans="7:7" ht="16">
      <c r="G410" s="57"/>
    </row>
    <row r="411" spans="7:7" ht="16">
      <c r="G411" s="57"/>
    </row>
    <row r="412" spans="7:7" ht="16">
      <c r="G412" s="57"/>
    </row>
    <row r="413" spans="7:7" ht="16">
      <c r="G413" s="57"/>
    </row>
    <row r="414" spans="7:7" ht="16">
      <c r="G414" s="57"/>
    </row>
    <row r="415" spans="7:7" ht="16">
      <c r="G415" s="57"/>
    </row>
    <row r="416" spans="7:7" ht="16">
      <c r="G416" s="57"/>
    </row>
    <row r="417" spans="7:7" ht="16">
      <c r="G417" s="57"/>
    </row>
    <row r="418" spans="7:7" ht="16">
      <c r="G418" s="57"/>
    </row>
    <row r="419" spans="7:7" ht="16">
      <c r="G419" s="57"/>
    </row>
    <row r="420" spans="7:7" ht="16">
      <c r="G420" s="57"/>
    </row>
    <row r="421" spans="7:7" ht="16">
      <c r="G421" s="57"/>
    </row>
    <row r="422" spans="7:7" ht="16">
      <c r="G422" s="57"/>
    </row>
    <row r="423" spans="7:7" ht="16">
      <c r="G423" s="57"/>
    </row>
    <row r="424" spans="7:7" ht="16">
      <c r="G424" s="57"/>
    </row>
    <row r="425" spans="7:7" ht="16">
      <c r="G425" s="57"/>
    </row>
    <row r="426" spans="7:7" ht="16">
      <c r="G426" s="57"/>
    </row>
    <row r="427" spans="7:7" ht="16">
      <c r="G427" s="57"/>
    </row>
    <row r="428" spans="7:7" ht="16">
      <c r="G428" s="57"/>
    </row>
    <row r="429" spans="7:7" ht="16">
      <c r="G429" s="57"/>
    </row>
    <row r="430" spans="7:7" ht="16">
      <c r="G430" s="57"/>
    </row>
    <row r="431" spans="7:7" ht="16">
      <c r="G431" s="57"/>
    </row>
    <row r="432" spans="7:7" ht="16">
      <c r="G432" s="57"/>
    </row>
    <row r="433" spans="7:7" ht="16">
      <c r="G433" s="57"/>
    </row>
    <row r="434" spans="7:7" ht="16">
      <c r="G434" s="57"/>
    </row>
    <row r="435" spans="7:7" ht="16">
      <c r="G435" s="57"/>
    </row>
    <row r="436" spans="7:7" ht="16">
      <c r="G436" s="57"/>
    </row>
    <row r="437" spans="7:7" ht="16">
      <c r="G437" s="57"/>
    </row>
    <row r="438" spans="7:7" ht="16">
      <c r="G438" s="57"/>
    </row>
    <row r="439" spans="7:7" ht="16">
      <c r="G439" s="57"/>
    </row>
    <row r="440" spans="7:7" ht="16">
      <c r="G440" s="57"/>
    </row>
    <row r="441" spans="7:7" ht="16">
      <c r="G441" s="57"/>
    </row>
    <row r="442" spans="7:7" ht="16">
      <c r="G442" s="57"/>
    </row>
    <row r="443" spans="7:7" ht="16">
      <c r="G443" s="57"/>
    </row>
    <row r="444" spans="7:7" ht="16">
      <c r="G444" s="57"/>
    </row>
    <row r="445" spans="7:7" ht="16">
      <c r="G445" s="57"/>
    </row>
    <row r="446" spans="7:7" ht="16">
      <c r="G446" s="57"/>
    </row>
    <row r="447" spans="7:7" ht="16">
      <c r="G447" s="57"/>
    </row>
    <row r="448" spans="7:7" ht="16">
      <c r="G448" s="57"/>
    </row>
    <row r="449" spans="7:7" ht="16">
      <c r="G449" s="57"/>
    </row>
    <row r="450" spans="7:7" ht="16">
      <c r="G450" s="57"/>
    </row>
    <row r="451" spans="7:7" ht="16">
      <c r="G451" s="57"/>
    </row>
    <row r="452" spans="7:7" ht="16">
      <c r="G452" s="57"/>
    </row>
    <row r="453" spans="7:7" ht="16">
      <c r="G453" s="57"/>
    </row>
    <row r="454" spans="7:7" ht="16">
      <c r="G454" s="57"/>
    </row>
    <row r="455" spans="7:7" ht="16">
      <c r="G455" s="57"/>
    </row>
    <row r="456" spans="7:7" ht="16">
      <c r="G456" s="57"/>
    </row>
    <row r="457" spans="7:7" ht="16">
      <c r="G457" s="57"/>
    </row>
    <row r="458" spans="7:7" ht="16">
      <c r="G458" s="57"/>
    </row>
    <row r="459" spans="7:7" ht="16">
      <c r="G459" s="57"/>
    </row>
    <row r="460" spans="7:7" ht="16">
      <c r="G460" s="57"/>
    </row>
    <row r="461" spans="7:7" ht="16">
      <c r="G461" s="57"/>
    </row>
    <row r="462" spans="7:7" ht="16">
      <c r="G462" s="57"/>
    </row>
    <row r="463" spans="7:7" ht="16">
      <c r="G463" s="57"/>
    </row>
    <row r="464" spans="7:7" ht="16">
      <c r="G464" s="57"/>
    </row>
    <row r="465" spans="7:7" ht="16">
      <c r="G465" s="57"/>
    </row>
    <row r="466" spans="7:7" ht="16">
      <c r="G466" s="57"/>
    </row>
    <row r="467" spans="7:7" ht="16">
      <c r="G467" s="57"/>
    </row>
    <row r="468" spans="7:7" ht="16">
      <c r="G468" s="57"/>
    </row>
    <row r="469" spans="7:7" ht="16">
      <c r="G469" s="57"/>
    </row>
    <row r="470" spans="7:7" ht="16">
      <c r="G470" s="57"/>
    </row>
    <row r="471" spans="7:7" ht="16">
      <c r="G471" s="57"/>
    </row>
    <row r="472" spans="7:7" ht="16">
      <c r="G472" s="57"/>
    </row>
    <row r="473" spans="7:7" ht="16">
      <c r="G473" s="57"/>
    </row>
    <row r="474" spans="7:7" ht="16">
      <c r="G474" s="57"/>
    </row>
    <row r="475" spans="7:7" ht="16">
      <c r="G475" s="57"/>
    </row>
    <row r="476" spans="7:7" ht="16">
      <c r="G476" s="57"/>
    </row>
    <row r="477" spans="7:7" ht="16">
      <c r="G477" s="57"/>
    </row>
    <row r="478" spans="7:7" ht="16">
      <c r="G478" s="57"/>
    </row>
    <row r="479" spans="7:7" ht="16">
      <c r="G479" s="57"/>
    </row>
    <row r="480" spans="7:7" ht="16">
      <c r="G480" s="57"/>
    </row>
    <row r="481" spans="7:7" ht="16">
      <c r="G481" s="57"/>
    </row>
    <row r="482" spans="7:7" ht="16">
      <c r="G482" s="57"/>
    </row>
    <row r="483" spans="7:7" ht="16">
      <c r="G483" s="57"/>
    </row>
    <row r="484" spans="7:7" ht="16">
      <c r="G484" s="57"/>
    </row>
    <row r="485" spans="7:7" ht="16">
      <c r="G485" s="57"/>
    </row>
    <row r="486" spans="7:7" ht="16">
      <c r="G486" s="57"/>
    </row>
    <row r="487" spans="7:7" ht="16">
      <c r="G487" s="57"/>
    </row>
    <row r="488" spans="7:7" ht="16">
      <c r="G488" s="57"/>
    </row>
    <row r="489" spans="7:7" ht="16">
      <c r="G489" s="57"/>
    </row>
    <row r="490" spans="7:7" ht="16">
      <c r="G490" s="57"/>
    </row>
    <row r="491" spans="7:7" ht="16">
      <c r="G491" s="57"/>
    </row>
    <row r="492" spans="7:7" ht="16">
      <c r="G492" s="57"/>
    </row>
    <row r="493" spans="7:7" ht="16">
      <c r="G493" s="57"/>
    </row>
    <row r="494" spans="7:7" ht="16">
      <c r="G494" s="57"/>
    </row>
    <row r="495" spans="7:7" ht="16">
      <c r="G495" s="57"/>
    </row>
    <row r="496" spans="7:7" ht="16">
      <c r="G496" s="57"/>
    </row>
    <row r="497" spans="7:7" ht="16">
      <c r="G497" s="57"/>
    </row>
    <row r="498" spans="7:7" ht="16">
      <c r="G498" s="57"/>
    </row>
    <row r="499" spans="7:7" ht="16">
      <c r="G499" s="57"/>
    </row>
    <row r="500" spans="7:7" ht="16">
      <c r="G500" s="57"/>
    </row>
    <row r="501" spans="7:7" ht="16">
      <c r="G501" s="57"/>
    </row>
    <row r="502" spans="7:7" ht="16">
      <c r="G502" s="57"/>
    </row>
    <row r="503" spans="7:7" ht="16">
      <c r="G503" s="57"/>
    </row>
    <row r="504" spans="7:7" ht="16">
      <c r="G504" s="57"/>
    </row>
    <row r="505" spans="7:7" ht="16">
      <c r="G505" s="57"/>
    </row>
    <row r="506" spans="7:7" ht="16">
      <c r="G506" s="57"/>
    </row>
    <row r="507" spans="7:7" ht="16">
      <c r="G507" s="57"/>
    </row>
    <row r="508" spans="7:7" ht="16">
      <c r="G508" s="57"/>
    </row>
    <row r="509" spans="7:7" ht="16">
      <c r="G509" s="57"/>
    </row>
    <row r="510" spans="7:7" ht="16">
      <c r="G510" s="57"/>
    </row>
    <row r="511" spans="7:7" ht="16">
      <c r="G511" s="57"/>
    </row>
    <row r="512" spans="7:7" ht="16">
      <c r="G512" s="57"/>
    </row>
    <row r="513" spans="7:7" ht="16">
      <c r="G513" s="57"/>
    </row>
    <row r="514" spans="7:7" ht="16">
      <c r="G514" s="57"/>
    </row>
    <row r="515" spans="7:7" ht="16">
      <c r="G515" s="57"/>
    </row>
    <row r="516" spans="7:7" ht="16">
      <c r="G516" s="57"/>
    </row>
    <row r="517" spans="7:7" ht="16">
      <c r="G517" s="57"/>
    </row>
    <row r="518" spans="7:7" ht="16">
      <c r="G518" s="57"/>
    </row>
    <row r="519" spans="7:7" ht="16">
      <c r="G519" s="57"/>
    </row>
    <row r="520" spans="7:7" ht="16">
      <c r="G520" s="57"/>
    </row>
    <row r="521" spans="7:7" ht="16">
      <c r="G521" s="57"/>
    </row>
    <row r="522" spans="7:7" ht="16">
      <c r="G522" s="57"/>
    </row>
    <row r="523" spans="7:7" ht="16">
      <c r="G523" s="57"/>
    </row>
    <row r="524" spans="7:7" ht="16">
      <c r="G524" s="57"/>
    </row>
    <row r="525" spans="7:7" ht="16">
      <c r="G525" s="57"/>
    </row>
    <row r="526" spans="7:7" ht="16">
      <c r="G526" s="57"/>
    </row>
    <row r="527" spans="7:7" ht="16">
      <c r="G527" s="57"/>
    </row>
    <row r="528" spans="7:7" ht="16">
      <c r="G528" s="57"/>
    </row>
    <row r="529" spans="7:7" ht="16">
      <c r="G529" s="57"/>
    </row>
    <row r="530" spans="7:7" ht="16">
      <c r="G530" s="57"/>
    </row>
    <row r="531" spans="7:7" ht="16">
      <c r="G531" s="57"/>
    </row>
    <row r="532" spans="7:7" ht="16">
      <c r="G532" s="57"/>
    </row>
    <row r="533" spans="7:7" ht="16">
      <c r="G533" s="57"/>
    </row>
    <row r="534" spans="7:7" ht="16">
      <c r="G534" s="57"/>
    </row>
    <row r="535" spans="7:7" ht="16">
      <c r="G535" s="57"/>
    </row>
    <row r="536" spans="7:7" ht="16">
      <c r="G536" s="57"/>
    </row>
    <row r="537" spans="7:7" ht="16">
      <c r="G537" s="57"/>
    </row>
    <row r="538" spans="7:7" ht="16">
      <c r="G538" s="57"/>
    </row>
    <row r="539" spans="7:7" ht="16">
      <c r="G539" s="57"/>
    </row>
    <row r="540" spans="7:7" ht="16">
      <c r="G540" s="57"/>
    </row>
    <row r="541" spans="7:7" ht="16">
      <c r="G541" s="57"/>
    </row>
    <row r="542" spans="7:7" ht="16">
      <c r="G542" s="57"/>
    </row>
    <row r="543" spans="7:7" ht="16">
      <c r="G543" s="57"/>
    </row>
    <row r="544" spans="7:7" ht="16">
      <c r="G544" s="57"/>
    </row>
    <row r="545" spans="7:7" ht="16">
      <c r="G545" s="57"/>
    </row>
    <row r="546" spans="7:7" ht="16">
      <c r="G546" s="57"/>
    </row>
    <row r="547" spans="7:7" ht="16">
      <c r="G547" s="57"/>
    </row>
    <row r="548" spans="7:7" ht="16">
      <c r="G548" s="57"/>
    </row>
    <row r="549" spans="7:7" ht="16">
      <c r="G549" s="57"/>
    </row>
    <row r="550" spans="7:7" ht="16">
      <c r="G550" s="57"/>
    </row>
    <row r="551" spans="7:7" ht="16">
      <c r="G551" s="57"/>
    </row>
    <row r="552" spans="7:7" ht="16">
      <c r="G552" s="57"/>
    </row>
    <row r="553" spans="7:7" ht="16">
      <c r="G553" s="57"/>
    </row>
    <row r="554" spans="7:7" ht="16">
      <c r="G554" s="57"/>
    </row>
    <row r="555" spans="7:7" ht="16">
      <c r="G555" s="57"/>
    </row>
    <row r="556" spans="7:7" ht="16">
      <c r="G556" s="57"/>
    </row>
    <row r="557" spans="7:7" ht="16">
      <c r="G557" s="57"/>
    </row>
    <row r="558" spans="7:7" ht="16">
      <c r="G558" s="57"/>
    </row>
    <row r="559" spans="7:7" ht="16">
      <c r="G559" s="57"/>
    </row>
    <row r="560" spans="7:7" ht="16">
      <c r="G560" s="57"/>
    </row>
    <row r="561" spans="7:7" ht="16">
      <c r="G561" s="57"/>
    </row>
    <row r="562" spans="7:7" ht="16">
      <c r="G562" s="57"/>
    </row>
    <row r="563" spans="7:7" ht="16">
      <c r="G563" s="57"/>
    </row>
    <row r="564" spans="7:7" ht="16">
      <c r="G564" s="57"/>
    </row>
    <row r="565" spans="7:7" ht="16">
      <c r="G565" s="57"/>
    </row>
    <row r="566" spans="7:7" ht="16">
      <c r="G566" s="57"/>
    </row>
    <row r="567" spans="7:7" ht="16">
      <c r="G567" s="57"/>
    </row>
    <row r="568" spans="7:7" ht="16">
      <c r="G568" s="57"/>
    </row>
    <row r="569" spans="7:7" ht="16">
      <c r="G569" s="57"/>
    </row>
    <row r="570" spans="7:7" ht="16">
      <c r="G570" s="57"/>
    </row>
    <row r="571" spans="7:7" ht="16">
      <c r="G571" s="57"/>
    </row>
    <row r="572" spans="7:7" ht="16">
      <c r="G572" s="57"/>
    </row>
    <row r="573" spans="7:7" ht="16">
      <c r="G573" s="57"/>
    </row>
    <row r="574" spans="7:7" ht="16">
      <c r="G574" s="57"/>
    </row>
    <row r="575" spans="7:7" ht="16">
      <c r="G575" s="57"/>
    </row>
    <row r="576" spans="7:7" ht="16">
      <c r="G576" s="57"/>
    </row>
    <row r="577" spans="7:7" ht="16">
      <c r="G577" s="57"/>
    </row>
    <row r="578" spans="7:7" ht="16">
      <c r="G578" s="57"/>
    </row>
    <row r="579" spans="7:7" ht="16">
      <c r="G579" s="57"/>
    </row>
    <row r="580" spans="7:7" ht="16">
      <c r="G580" s="57"/>
    </row>
    <row r="581" spans="7:7" ht="16">
      <c r="G581" s="57"/>
    </row>
    <row r="582" spans="7:7" ht="16">
      <c r="G582" s="57"/>
    </row>
    <row r="583" spans="7:7" ht="16">
      <c r="G583" s="57"/>
    </row>
    <row r="584" spans="7:7" ht="16">
      <c r="G584" s="57"/>
    </row>
    <row r="585" spans="7:7" ht="16">
      <c r="G585" s="57"/>
    </row>
    <row r="586" spans="7:7" ht="16">
      <c r="G586" s="57"/>
    </row>
    <row r="587" spans="7:7" ht="16">
      <c r="G587" s="57"/>
    </row>
    <row r="588" spans="7:7" ht="16">
      <c r="G588" s="57"/>
    </row>
    <row r="589" spans="7:7" ht="16">
      <c r="G589" s="57"/>
    </row>
    <row r="590" spans="7:7" ht="16">
      <c r="G590" s="57"/>
    </row>
    <row r="591" spans="7:7" ht="16">
      <c r="G591" s="57"/>
    </row>
    <row r="592" spans="7:7" ht="16">
      <c r="G592" s="57"/>
    </row>
    <row r="593" spans="7:7" ht="16">
      <c r="G593" s="57"/>
    </row>
    <row r="594" spans="7:7" ht="16">
      <c r="G594" s="57"/>
    </row>
    <row r="595" spans="7:7" ht="16">
      <c r="G595" s="57"/>
    </row>
    <row r="596" spans="7:7" ht="16">
      <c r="G596" s="57"/>
    </row>
    <row r="597" spans="7:7" ht="16">
      <c r="G597" s="57"/>
    </row>
    <row r="598" spans="7:7" ht="16">
      <c r="G598" s="57"/>
    </row>
    <row r="599" spans="7:7" ht="16">
      <c r="G599" s="57"/>
    </row>
    <row r="600" spans="7:7" ht="16">
      <c r="G600" s="57"/>
    </row>
    <row r="601" spans="7:7" ht="16">
      <c r="G601" s="57"/>
    </row>
    <row r="602" spans="7:7" ht="16">
      <c r="G602" s="57"/>
    </row>
    <row r="603" spans="7:7" ht="16">
      <c r="G603" s="57"/>
    </row>
    <row r="604" spans="7:7" ht="16">
      <c r="G604" s="57"/>
    </row>
    <row r="605" spans="7:7" ht="16">
      <c r="G605" s="57"/>
    </row>
    <row r="606" spans="7:7" ht="16">
      <c r="G606" s="57"/>
    </row>
    <row r="607" spans="7:7" ht="16">
      <c r="G607" s="57"/>
    </row>
    <row r="608" spans="7:7" ht="16">
      <c r="G608" s="57"/>
    </row>
    <row r="609" spans="7:7" ht="16">
      <c r="G609" s="57"/>
    </row>
    <row r="610" spans="7:7" ht="16">
      <c r="G610" s="57"/>
    </row>
    <row r="611" spans="7:7" ht="16">
      <c r="G611" s="57"/>
    </row>
    <row r="612" spans="7:7" ht="16">
      <c r="G612" s="57"/>
    </row>
    <row r="613" spans="7:7" ht="16">
      <c r="G613" s="57"/>
    </row>
    <row r="614" spans="7:7" ht="16">
      <c r="G614" s="57"/>
    </row>
    <row r="615" spans="7:7" ht="16">
      <c r="G615" s="57"/>
    </row>
    <row r="616" spans="7:7" ht="16">
      <c r="G616" s="57"/>
    </row>
    <row r="617" spans="7:7" ht="16">
      <c r="G617" s="57"/>
    </row>
    <row r="618" spans="7:7" ht="16">
      <c r="G618" s="57"/>
    </row>
    <row r="619" spans="7:7" ht="16">
      <c r="G619" s="57"/>
    </row>
    <row r="620" spans="7:7" ht="16">
      <c r="G620" s="57"/>
    </row>
    <row r="621" spans="7:7" ht="16">
      <c r="G621" s="57"/>
    </row>
    <row r="622" spans="7:7" ht="16">
      <c r="G622" s="57"/>
    </row>
    <row r="623" spans="7:7" ht="16">
      <c r="G623" s="57"/>
    </row>
    <row r="624" spans="7:7" ht="16">
      <c r="G624" s="57"/>
    </row>
    <row r="625" spans="7:7" ht="16">
      <c r="G625" s="57"/>
    </row>
    <row r="626" spans="7:7" ht="16">
      <c r="G626" s="57"/>
    </row>
    <row r="627" spans="7:7" ht="16">
      <c r="G627" s="57"/>
    </row>
    <row r="628" spans="7:7" ht="16">
      <c r="G628" s="57"/>
    </row>
    <row r="629" spans="7:7" ht="16">
      <c r="G629" s="57"/>
    </row>
    <row r="630" spans="7:7" ht="16">
      <c r="G630" s="57"/>
    </row>
    <row r="631" spans="7:7" ht="16">
      <c r="G631" s="57"/>
    </row>
    <row r="632" spans="7:7" ht="16">
      <c r="G632" s="57"/>
    </row>
    <row r="633" spans="7:7" ht="16">
      <c r="G633" s="57"/>
    </row>
    <row r="634" spans="7:7" ht="16">
      <c r="G634" s="57"/>
    </row>
    <row r="635" spans="7:7" ht="16">
      <c r="G635" s="57"/>
    </row>
    <row r="636" spans="7:7" ht="16">
      <c r="G636" s="57"/>
    </row>
    <row r="637" spans="7:7" ht="16">
      <c r="G637" s="57"/>
    </row>
    <row r="638" spans="7:7" ht="16">
      <c r="G638" s="57"/>
    </row>
    <row r="639" spans="7:7" ht="16">
      <c r="G639" s="57"/>
    </row>
    <row r="640" spans="7:7" ht="16">
      <c r="G640" s="57"/>
    </row>
    <row r="641" spans="7:7" ht="16">
      <c r="G641" s="57"/>
    </row>
    <row r="642" spans="7:7" ht="16">
      <c r="G642" s="57"/>
    </row>
    <row r="643" spans="7:7" ht="16">
      <c r="G643" s="57"/>
    </row>
    <row r="644" spans="7:7" ht="16">
      <c r="G644" s="57"/>
    </row>
    <row r="645" spans="7:7" ht="16">
      <c r="G645" s="57"/>
    </row>
    <row r="646" spans="7:7" ht="16">
      <c r="G646" s="57"/>
    </row>
    <row r="647" spans="7:7" ht="16">
      <c r="G647" s="57"/>
    </row>
    <row r="648" spans="7:7" ht="16">
      <c r="G648" s="57"/>
    </row>
    <row r="649" spans="7:7" ht="16">
      <c r="G649" s="57"/>
    </row>
    <row r="650" spans="7:7" ht="16">
      <c r="G650" s="57"/>
    </row>
    <row r="651" spans="7:7" ht="16">
      <c r="G651" s="57"/>
    </row>
    <row r="652" spans="7:7" ht="16">
      <c r="G652" s="57"/>
    </row>
    <row r="653" spans="7:7" ht="16">
      <c r="G653" s="57"/>
    </row>
    <row r="654" spans="7:7" ht="16">
      <c r="G654" s="57"/>
    </row>
    <row r="655" spans="7:7" ht="16">
      <c r="G655" s="57"/>
    </row>
    <row r="656" spans="7:7" ht="16">
      <c r="G656" s="57"/>
    </row>
    <row r="657" spans="7:7" ht="16">
      <c r="G657" s="57"/>
    </row>
    <row r="658" spans="7:7" ht="16">
      <c r="G658" s="57"/>
    </row>
    <row r="659" spans="7:7" ht="16">
      <c r="G659" s="57"/>
    </row>
    <row r="660" spans="7:7" ht="16">
      <c r="G660" s="57"/>
    </row>
    <row r="661" spans="7:7" ht="16">
      <c r="G661" s="57"/>
    </row>
    <row r="662" spans="7:7" ht="16">
      <c r="G662" s="57"/>
    </row>
    <row r="663" spans="7:7" ht="16">
      <c r="G663" s="57"/>
    </row>
    <row r="664" spans="7:7" ht="16">
      <c r="G664" s="57"/>
    </row>
    <row r="665" spans="7:7" ht="16">
      <c r="G665" s="57"/>
    </row>
    <row r="666" spans="7:7" ht="16">
      <c r="G666" s="57"/>
    </row>
    <row r="667" spans="7:7" ht="16">
      <c r="G667" s="57"/>
    </row>
    <row r="668" spans="7:7" ht="16">
      <c r="G668" s="57"/>
    </row>
    <row r="669" spans="7:7" ht="16">
      <c r="G669" s="57"/>
    </row>
    <row r="670" spans="7:7" ht="16">
      <c r="G670" s="57"/>
    </row>
    <row r="671" spans="7:7" ht="16">
      <c r="G671" s="57"/>
    </row>
    <row r="672" spans="7:7" ht="16">
      <c r="G672" s="57"/>
    </row>
    <row r="673" spans="7:7" ht="16">
      <c r="G673" s="57"/>
    </row>
    <row r="674" spans="7:7" ht="16">
      <c r="G674" s="57"/>
    </row>
    <row r="675" spans="7:7" ht="16">
      <c r="G675" s="57"/>
    </row>
    <row r="676" spans="7:7" ht="16">
      <c r="G676" s="57"/>
    </row>
    <row r="677" spans="7:7" ht="16">
      <c r="G677" s="57"/>
    </row>
    <row r="678" spans="7:7" ht="16">
      <c r="G678" s="57"/>
    </row>
    <row r="679" spans="7:7" ht="16">
      <c r="G679" s="57"/>
    </row>
    <row r="680" spans="7:7" ht="16">
      <c r="G680" s="57"/>
    </row>
    <row r="681" spans="7:7" ht="16">
      <c r="G681" s="57"/>
    </row>
    <row r="682" spans="7:7" ht="16">
      <c r="G682" s="57"/>
    </row>
    <row r="683" spans="7:7" ht="16">
      <c r="G683" s="57"/>
    </row>
    <row r="684" spans="7:7" ht="16">
      <c r="G684" s="57"/>
    </row>
    <row r="685" spans="7:7" ht="16">
      <c r="G685" s="57"/>
    </row>
    <row r="686" spans="7:7" ht="16">
      <c r="G686" s="57"/>
    </row>
    <row r="687" spans="7:7" ht="16">
      <c r="G687" s="57"/>
    </row>
    <row r="688" spans="7:7" ht="16">
      <c r="G688" s="57"/>
    </row>
    <row r="689" spans="7:7" ht="16">
      <c r="G689" s="57"/>
    </row>
    <row r="690" spans="7:7" ht="16">
      <c r="G690" s="57"/>
    </row>
    <row r="691" spans="7:7" ht="16">
      <c r="G691" s="57"/>
    </row>
    <row r="692" spans="7:7" ht="16">
      <c r="G692" s="57"/>
    </row>
    <row r="693" spans="7:7" ht="16">
      <c r="G693" s="57"/>
    </row>
    <row r="694" spans="7:7" ht="16">
      <c r="G694" s="57"/>
    </row>
    <row r="695" spans="7:7" ht="16">
      <c r="G695" s="57"/>
    </row>
    <row r="696" spans="7:7" ht="16">
      <c r="G696" s="57"/>
    </row>
    <row r="697" spans="7:7" ht="16">
      <c r="G697" s="57"/>
    </row>
    <row r="698" spans="7:7" ht="16">
      <c r="G698" s="57"/>
    </row>
    <row r="699" spans="7:7" ht="16">
      <c r="G699" s="57"/>
    </row>
    <row r="700" spans="7:7" ht="16">
      <c r="G700" s="57"/>
    </row>
    <row r="701" spans="7:7" ht="16">
      <c r="G701" s="57"/>
    </row>
    <row r="702" spans="7:7" ht="16">
      <c r="G702" s="57"/>
    </row>
    <row r="703" spans="7:7" ht="16">
      <c r="G703" s="57"/>
    </row>
    <row r="704" spans="7:7" ht="16">
      <c r="G704" s="57"/>
    </row>
    <row r="705" spans="7:7" ht="16">
      <c r="G705" s="57"/>
    </row>
    <row r="706" spans="7:7" ht="16">
      <c r="G706" s="57"/>
    </row>
    <row r="707" spans="7:7" ht="16">
      <c r="G707" s="57"/>
    </row>
    <row r="708" spans="7:7" ht="16">
      <c r="G708" s="57"/>
    </row>
    <row r="709" spans="7:7" ht="16">
      <c r="G709" s="57"/>
    </row>
    <row r="710" spans="7:7" ht="16">
      <c r="G710" s="57"/>
    </row>
    <row r="711" spans="7:7" ht="16">
      <c r="G711" s="57"/>
    </row>
    <row r="712" spans="7:7" ht="16">
      <c r="G712" s="57"/>
    </row>
    <row r="713" spans="7:7" ht="16">
      <c r="G713" s="57"/>
    </row>
    <row r="714" spans="7:7" ht="16">
      <c r="G714" s="57"/>
    </row>
    <row r="715" spans="7:7" ht="16">
      <c r="G715" s="57"/>
    </row>
    <row r="716" spans="7:7" ht="16">
      <c r="G716" s="57"/>
    </row>
    <row r="717" spans="7:7" ht="16">
      <c r="G717" s="57"/>
    </row>
    <row r="718" spans="7:7" ht="16">
      <c r="G718" s="57"/>
    </row>
    <row r="719" spans="7:7" ht="16">
      <c r="G719" s="57"/>
    </row>
    <row r="720" spans="7:7" ht="16">
      <c r="G720" s="57"/>
    </row>
    <row r="721" spans="7:7" ht="16">
      <c r="G721" s="57"/>
    </row>
    <row r="722" spans="7:7" ht="16">
      <c r="G722" s="57"/>
    </row>
    <row r="723" spans="7:7" ht="16">
      <c r="G723" s="57"/>
    </row>
    <row r="724" spans="7:7" ht="16">
      <c r="G724" s="57"/>
    </row>
    <row r="725" spans="7:7" ht="16">
      <c r="G725" s="57"/>
    </row>
    <row r="726" spans="7:7" ht="16">
      <c r="G726" s="57"/>
    </row>
    <row r="727" spans="7:7" ht="16">
      <c r="G727" s="57"/>
    </row>
    <row r="728" spans="7:7" ht="16">
      <c r="G728" s="57"/>
    </row>
    <row r="729" spans="7:7" ht="16">
      <c r="G729" s="57"/>
    </row>
    <row r="730" spans="7:7" ht="16">
      <c r="G730" s="57"/>
    </row>
    <row r="731" spans="7:7" ht="16">
      <c r="G731" s="57"/>
    </row>
    <row r="732" spans="7:7" ht="16">
      <c r="G732" s="57"/>
    </row>
    <row r="733" spans="7:7" ht="16">
      <c r="G733" s="57"/>
    </row>
    <row r="734" spans="7:7" ht="16">
      <c r="G734" s="57"/>
    </row>
    <row r="735" spans="7:7" ht="16">
      <c r="G735" s="57"/>
    </row>
    <row r="736" spans="7:7" ht="16">
      <c r="G736" s="57"/>
    </row>
    <row r="737" spans="7:7" ht="16">
      <c r="G737" s="57"/>
    </row>
    <row r="738" spans="7:7" ht="16">
      <c r="G738" s="57"/>
    </row>
    <row r="739" spans="7:7" ht="16">
      <c r="G739" s="57"/>
    </row>
    <row r="740" spans="7:7" ht="16">
      <c r="G740" s="57"/>
    </row>
    <row r="741" spans="7:7" ht="16">
      <c r="G741" s="57"/>
    </row>
    <row r="742" spans="7:7" ht="16">
      <c r="G742" s="57"/>
    </row>
    <row r="743" spans="7:7" ht="16">
      <c r="G743" s="57"/>
    </row>
    <row r="744" spans="7:7" ht="16">
      <c r="G744" s="57"/>
    </row>
    <row r="745" spans="7:7" ht="16">
      <c r="G745" s="57"/>
    </row>
    <row r="746" spans="7:7" ht="16">
      <c r="G746" s="57"/>
    </row>
    <row r="747" spans="7:7" ht="16">
      <c r="G747" s="57"/>
    </row>
    <row r="748" spans="7:7" ht="16">
      <c r="G748" s="57"/>
    </row>
    <row r="749" spans="7:7" ht="16">
      <c r="G749" s="57"/>
    </row>
    <row r="750" spans="7:7" ht="16">
      <c r="G750" s="57"/>
    </row>
    <row r="751" spans="7:7" ht="16">
      <c r="G751" s="57"/>
    </row>
    <row r="752" spans="7:7" ht="16">
      <c r="G752" s="57"/>
    </row>
    <row r="753" spans="7:7" ht="16">
      <c r="G753" s="57"/>
    </row>
    <row r="754" spans="7:7" ht="16">
      <c r="G754" s="57"/>
    </row>
    <row r="755" spans="7:7" ht="16">
      <c r="G755" s="57"/>
    </row>
    <row r="756" spans="7:7" ht="16">
      <c r="G756" s="57"/>
    </row>
    <row r="757" spans="7:7" ht="16">
      <c r="G757" s="57"/>
    </row>
    <row r="758" spans="7:7" ht="16">
      <c r="G758" s="57"/>
    </row>
    <row r="759" spans="7:7" ht="16">
      <c r="G759" s="57"/>
    </row>
    <row r="760" spans="7:7" ht="16">
      <c r="G760" s="57"/>
    </row>
    <row r="761" spans="7:7" ht="16">
      <c r="G761" s="57"/>
    </row>
    <row r="762" spans="7:7" ht="16">
      <c r="G762" s="57"/>
    </row>
    <row r="763" spans="7:7" ht="16">
      <c r="G763" s="57"/>
    </row>
    <row r="764" spans="7:7" ht="16">
      <c r="G764" s="57"/>
    </row>
    <row r="765" spans="7:7" ht="16">
      <c r="G765" s="57"/>
    </row>
    <row r="766" spans="7:7" ht="16">
      <c r="G766" s="57"/>
    </row>
    <row r="767" spans="7:7" ht="16">
      <c r="G767" s="57"/>
    </row>
    <row r="768" spans="7:7" ht="16">
      <c r="G768" s="57"/>
    </row>
    <row r="769" spans="7:7" ht="16">
      <c r="G769" s="57"/>
    </row>
    <row r="770" spans="7:7" ht="16">
      <c r="G770" s="57"/>
    </row>
    <row r="771" spans="7:7" ht="16">
      <c r="G771" s="57"/>
    </row>
    <row r="772" spans="7:7" ht="16">
      <c r="G772" s="57"/>
    </row>
    <row r="773" spans="7:7" ht="16">
      <c r="G773" s="57"/>
    </row>
    <row r="774" spans="7:7" ht="16">
      <c r="G774" s="57"/>
    </row>
    <row r="775" spans="7:7" ht="16">
      <c r="G775" s="57"/>
    </row>
    <row r="776" spans="7:7" ht="16">
      <c r="G776" s="57"/>
    </row>
    <row r="777" spans="7:7" ht="16">
      <c r="G777" s="57"/>
    </row>
    <row r="778" spans="7:7" ht="16">
      <c r="G778" s="57"/>
    </row>
    <row r="779" spans="7:7" ht="16">
      <c r="G779" s="57"/>
    </row>
    <row r="780" spans="7:7" ht="16">
      <c r="G780" s="57"/>
    </row>
    <row r="781" spans="7:7" ht="16">
      <c r="G781" s="57"/>
    </row>
    <row r="782" spans="7:7" ht="16">
      <c r="G782" s="57"/>
    </row>
    <row r="783" spans="7:7" ht="16">
      <c r="G783" s="57"/>
    </row>
    <row r="784" spans="7:7" ht="16">
      <c r="G784" s="57"/>
    </row>
    <row r="785" spans="7:7" ht="16">
      <c r="G785" s="57"/>
    </row>
    <row r="786" spans="7:7" ht="16">
      <c r="G786" s="57"/>
    </row>
    <row r="787" spans="7:7" ht="16">
      <c r="G787" s="57"/>
    </row>
    <row r="788" spans="7:7" ht="16">
      <c r="G788" s="57"/>
    </row>
    <row r="789" spans="7:7" ht="16">
      <c r="G789" s="57"/>
    </row>
    <row r="790" spans="7:7" ht="16">
      <c r="G790" s="57"/>
    </row>
    <row r="791" spans="7:7" ht="16">
      <c r="G791" s="57"/>
    </row>
    <row r="792" spans="7:7" ht="16">
      <c r="G792" s="57"/>
    </row>
    <row r="793" spans="7:7" ht="16">
      <c r="G793" s="57"/>
    </row>
    <row r="794" spans="7:7" ht="16">
      <c r="G794" s="57"/>
    </row>
    <row r="795" spans="7:7" ht="16">
      <c r="G795" s="57"/>
    </row>
    <row r="796" spans="7:7" ht="16">
      <c r="G796" s="57"/>
    </row>
    <row r="797" spans="7:7" ht="16">
      <c r="G797" s="57"/>
    </row>
    <row r="798" spans="7:7" ht="16">
      <c r="G798" s="57"/>
    </row>
    <row r="799" spans="7:7" ht="16">
      <c r="G799" s="57"/>
    </row>
    <row r="800" spans="7:7" ht="16">
      <c r="G800" s="57"/>
    </row>
    <row r="801" spans="7:7" ht="16">
      <c r="G801" s="57"/>
    </row>
    <row r="802" spans="7:7" ht="16">
      <c r="G802" s="57"/>
    </row>
    <row r="803" spans="7:7" ht="16">
      <c r="G803" s="57"/>
    </row>
    <row r="804" spans="7:7" ht="16">
      <c r="G804" s="57"/>
    </row>
    <row r="805" spans="7:7" ht="16">
      <c r="G805" s="57"/>
    </row>
    <row r="806" spans="7:7" ht="16">
      <c r="G806" s="57"/>
    </row>
    <row r="807" spans="7:7" ht="16">
      <c r="G807" s="57"/>
    </row>
    <row r="808" spans="7:7" ht="16">
      <c r="G808" s="57"/>
    </row>
    <row r="809" spans="7:7" ht="16">
      <c r="G809" s="57"/>
    </row>
    <row r="810" spans="7:7" ht="16">
      <c r="G810" s="57"/>
    </row>
    <row r="811" spans="7:7" ht="16">
      <c r="G811" s="57"/>
    </row>
    <row r="812" spans="7:7" ht="16">
      <c r="G812" s="57"/>
    </row>
    <row r="813" spans="7:7" ht="16">
      <c r="G813" s="57"/>
    </row>
    <row r="814" spans="7:7" ht="16">
      <c r="G814" s="57"/>
    </row>
    <row r="815" spans="7:7" ht="16">
      <c r="G815" s="57"/>
    </row>
    <row r="816" spans="7:7" ht="16">
      <c r="G816" s="57"/>
    </row>
    <row r="817" spans="7:7" ht="16">
      <c r="G817" s="57"/>
    </row>
    <row r="818" spans="7:7" ht="16">
      <c r="G818" s="57"/>
    </row>
    <row r="819" spans="7:7" ht="16">
      <c r="G819" s="57"/>
    </row>
    <row r="820" spans="7:7" ht="16">
      <c r="G820" s="57"/>
    </row>
    <row r="821" spans="7:7" ht="16">
      <c r="G821" s="57"/>
    </row>
    <row r="822" spans="7:7" ht="16">
      <c r="G822" s="57"/>
    </row>
    <row r="823" spans="7:7" ht="16">
      <c r="G823" s="57"/>
    </row>
    <row r="824" spans="7:7" ht="16">
      <c r="G824" s="57"/>
    </row>
    <row r="825" spans="7:7" ht="16">
      <c r="G825" s="57"/>
    </row>
    <row r="826" spans="7:7" ht="16">
      <c r="G826" s="57"/>
    </row>
    <row r="827" spans="7:7" ht="16">
      <c r="G827" s="57"/>
    </row>
    <row r="828" spans="7:7" ht="16">
      <c r="G828" s="57"/>
    </row>
    <row r="829" spans="7:7" ht="16">
      <c r="G829" s="57"/>
    </row>
    <row r="830" spans="7:7" ht="16">
      <c r="G830" s="57"/>
    </row>
    <row r="831" spans="7:7" ht="16">
      <c r="G831" s="57"/>
    </row>
    <row r="832" spans="7:7" ht="16">
      <c r="G832" s="57"/>
    </row>
    <row r="833" spans="7:7" ht="16">
      <c r="G833" s="57"/>
    </row>
    <row r="834" spans="7:7" ht="16">
      <c r="G834" s="57"/>
    </row>
    <row r="835" spans="7:7" ht="16">
      <c r="G835" s="57"/>
    </row>
    <row r="836" spans="7:7" ht="16">
      <c r="G836" s="57"/>
    </row>
    <row r="837" spans="7:7" ht="16">
      <c r="G837" s="57"/>
    </row>
    <row r="838" spans="7:7" ht="16">
      <c r="G838" s="57"/>
    </row>
    <row r="839" spans="7:7" ht="16">
      <c r="G839" s="57"/>
    </row>
    <row r="840" spans="7:7" ht="16">
      <c r="G840" s="57"/>
    </row>
    <row r="841" spans="7:7" ht="16">
      <c r="G841" s="57"/>
    </row>
    <row r="842" spans="7:7" ht="16">
      <c r="G842" s="57"/>
    </row>
    <row r="843" spans="7:7" ht="16">
      <c r="G843" s="57"/>
    </row>
    <row r="844" spans="7:7" ht="16">
      <c r="G844" s="57"/>
    </row>
    <row r="845" spans="7:7" ht="16">
      <c r="G845" s="57"/>
    </row>
    <row r="846" spans="7:7" ht="16">
      <c r="G846" s="57"/>
    </row>
    <row r="847" spans="7:7" ht="16">
      <c r="G847" s="57"/>
    </row>
    <row r="848" spans="7:7" ht="16">
      <c r="G848" s="57"/>
    </row>
    <row r="849" spans="7:7" ht="16">
      <c r="G849" s="57"/>
    </row>
    <row r="850" spans="7:7" ht="16">
      <c r="G850" s="57"/>
    </row>
    <row r="851" spans="7:7" ht="16">
      <c r="G851" s="57"/>
    </row>
    <row r="852" spans="7:7" ht="16">
      <c r="G852" s="57"/>
    </row>
    <row r="853" spans="7:7" ht="16">
      <c r="G853" s="57"/>
    </row>
    <row r="854" spans="7:7" ht="16">
      <c r="G854" s="57"/>
    </row>
    <row r="855" spans="7:7" ht="16">
      <c r="G855" s="57"/>
    </row>
    <row r="856" spans="7:7" ht="16">
      <c r="G856" s="57"/>
    </row>
    <row r="857" spans="7:7" ht="16">
      <c r="G857" s="57"/>
    </row>
    <row r="858" spans="7:7" ht="16">
      <c r="G858" s="57"/>
    </row>
    <row r="859" spans="7:7" ht="16">
      <c r="G859" s="57"/>
    </row>
    <row r="860" spans="7:7" ht="16">
      <c r="G860" s="57"/>
    </row>
    <row r="861" spans="7:7" ht="16">
      <c r="G861" s="57"/>
    </row>
    <row r="862" spans="7:7" ht="16">
      <c r="G862" s="57"/>
    </row>
    <row r="863" spans="7:7" ht="16">
      <c r="G863" s="57"/>
    </row>
    <row r="864" spans="7:7" ht="16">
      <c r="G864" s="57"/>
    </row>
    <row r="865" spans="7:7" ht="16">
      <c r="G865" s="57"/>
    </row>
    <row r="866" spans="7:7" ht="16">
      <c r="G866" s="57"/>
    </row>
    <row r="867" spans="7:7" ht="16">
      <c r="G867" s="57"/>
    </row>
    <row r="868" spans="7:7" ht="16">
      <c r="G868" s="57"/>
    </row>
    <row r="869" spans="7:7" ht="16">
      <c r="G869" s="57"/>
    </row>
    <row r="870" spans="7:7" ht="16">
      <c r="G870" s="57"/>
    </row>
    <row r="871" spans="7:7" ht="16">
      <c r="G871" s="57"/>
    </row>
    <row r="872" spans="7:7" ht="16">
      <c r="G872" s="57"/>
    </row>
    <row r="873" spans="7:7" ht="16">
      <c r="G873" s="57"/>
    </row>
    <row r="874" spans="7:7" ht="16">
      <c r="G874" s="57"/>
    </row>
    <row r="875" spans="7:7" ht="16">
      <c r="G875" s="57"/>
    </row>
    <row r="876" spans="7:7" ht="16">
      <c r="G876" s="57"/>
    </row>
    <row r="877" spans="7:7" ht="16">
      <c r="G877" s="57"/>
    </row>
    <row r="878" spans="7:7" ht="16">
      <c r="G878" s="57"/>
    </row>
    <row r="879" spans="7:7" ht="16">
      <c r="G879" s="57"/>
    </row>
    <row r="880" spans="7:7" ht="16">
      <c r="G880" s="57"/>
    </row>
    <row r="881" spans="7:7" ht="16">
      <c r="G881" s="57"/>
    </row>
    <row r="882" spans="7:7" ht="16">
      <c r="G882" s="57"/>
    </row>
    <row r="883" spans="7:7" ht="16">
      <c r="G883" s="57"/>
    </row>
    <row r="884" spans="7:7" ht="16">
      <c r="G884" s="57"/>
    </row>
    <row r="885" spans="7:7" ht="16">
      <c r="G885" s="57"/>
    </row>
    <row r="886" spans="7:7" ht="16">
      <c r="G886" s="57"/>
    </row>
    <row r="887" spans="7:7" ht="16">
      <c r="G887" s="57"/>
    </row>
    <row r="888" spans="7:7" ht="16">
      <c r="G888" s="57"/>
    </row>
    <row r="889" spans="7:7" ht="16">
      <c r="G889" s="57"/>
    </row>
    <row r="890" spans="7:7" ht="16">
      <c r="G890" s="57"/>
    </row>
    <row r="891" spans="7:7" ht="16">
      <c r="G891" s="57"/>
    </row>
    <row r="892" spans="7:7" ht="16">
      <c r="G892" s="57"/>
    </row>
    <row r="893" spans="7:7" ht="16">
      <c r="G893" s="57"/>
    </row>
    <row r="894" spans="7:7" ht="16">
      <c r="G894" s="57"/>
    </row>
    <row r="895" spans="7:7" ht="16">
      <c r="G895" s="57"/>
    </row>
    <row r="896" spans="7:7" ht="16">
      <c r="G896" s="57"/>
    </row>
    <row r="897" spans="7:7" ht="16">
      <c r="G897" s="57"/>
    </row>
    <row r="898" spans="7:7" ht="16">
      <c r="G898" s="57"/>
    </row>
    <row r="899" spans="7:7" ht="16">
      <c r="G899" s="57"/>
    </row>
    <row r="900" spans="7:7" ht="16">
      <c r="G900" s="57"/>
    </row>
    <row r="901" spans="7:7" ht="16">
      <c r="G901" s="57"/>
    </row>
    <row r="902" spans="7:7" ht="16">
      <c r="G902" s="57"/>
    </row>
    <row r="903" spans="7:7" ht="16">
      <c r="G903" s="57"/>
    </row>
    <row r="904" spans="7:7" ht="16">
      <c r="G904" s="57"/>
    </row>
    <row r="905" spans="7:7" ht="16">
      <c r="G905" s="57"/>
    </row>
    <row r="906" spans="7:7" ht="16">
      <c r="G906" s="57"/>
    </row>
    <row r="907" spans="7:7" ht="16">
      <c r="G907" s="57"/>
    </row>
    <row r="908" spans="7:7" ht="16">
      <c r="G908" s="57"/>
    </row>
    <row r="909" spans="7:7" ht="16">
      <c r="G909" s="57"/>
    </row>
    <row r="910" spans="7:7" ht="16">
      <c r="G910" s="57"/>
    </row>
    <row r="911" spans="7:7" ht="16">
      <c r="G911" s="57"/>
    </row>
    <row r="912" spans="7:7" ht="16">
      <c r="G912" s="57"/>
    </row>
    <row r="913" spans="7:7" ht="16">
      <c r="G913" s="57"/>
    </row>
    <row r="914" spans="7:7" ht="16">
      <c r="G914" s="57"/>
    </row>
    <row r="915" spans="7:7" ht="16">
      <c r="G915" s="57"/>
    </row>
    <row r="916" spans="7:7" ht="16">
      <c r="G916" s="57"/>
    </row>
    <row r="917" spans="7:7" ht="16">
      <c r="G917" s="57"/>
    </row>
    <row r="918" spans="7:7" ht="16">
      <c r="G918" s="57"/>
    </row>
    <row r="919" spans="7:7" ht="16">
      <c r="G919" s="57"/>
    </row>
    <row r="920" spans="7:7" ht="16">
      <c r="G920" s="57"/>
    </row>
    <row r="921" spans="7:7" ht="16">
      <c r="G921" s="57"/>
    </row>
    <row r="922" spans="7:7" ht="16">
      <c r="G922" s="57"/>
    </row>
    <row r="923" spans="7:7" ht="16">
      <c r="G923" s="57"/>
    </row>
    <row r="924" spans="7:7" ht="16">
      <c r="G924" s="57"/>
    </row>
    <row r="925" spans="7:7" ht="16">
      <c r="G925" s="57"/>
    </row>
    <row r="926" spans="7:7" ht="16">
      <c r="G926" s="57"/>
    </row>
    <row r="927" spans="7:7" ht="16">
      <c r="G927" s="57"/>
    </row>
    <row r="928" spans="7:7" ht="16">
      <c r="G928" s="57"/>
    </row>
    <row r="929" spans="7:7" ht="16">
      <c r="G929" s="57"/>
    </row>
    <row r="930" spans="7:7" ht="16">
      <c r="G930" s="57"/>
    </row>
    <row r="931" spans="7:7" ht="16">
      <c r="G931" s="57"/>
    </row>
    <row r="932" spans="7:7" ht="16">
      <c r="G932" s="57"/>
    </row>
    <row r="933" spans="7:7" ht="16">
      <c r="G933" s="57"/>
    </row>
    <row r="934" spans="7:7" ht="16">
      <c r="G934" s="57"/>
    </row>
    <row r="935" spans="7:7" ht="16">
      <c r="G935" s="57"/>
    </row>
    <row r="936" spans="7:7" ht="16">
      <c r="G936" s="57"/>
    </row>
    <row r="937" spans="7:7" ht="16">
      <c r="G937" s="57"/>
    </row>
    <row r="938" spans="7:7" ht="16">
      <c r="G938" s="57"/>
    </row>
    <row r="939" spans="7:7" ht="16">
      <c r="G939" s="57"/>
    </row>
    <row r="940" spans="7:7" ht="16">
      <c r="G940" s="57"/>
    </row>
    <row r="941" spans="7:7" ht="16">
      <c r="G941" s="57"/>
    </row>
    <row r="942" spans="7:7" ht="16">
      <c r="G942" s="57"/>
    </row>
    <row r="943" spans="7:7" ht="16">
      <c r="G943" s="57"/>
    </row>
    <row r="944" spans="7:7" ht="16">
      <c r="G944" s="57"/>
    </row>
    <row r="945" spans="7:7" ht="16">
      <c r="G945" s="57"/>
    </row>
    <row r="946" spans="7:7" ht="16">
      <c r="G946" s="57"/>
    </row>
    <row r="947" spans="7:7" ht="16">
      <c r="G947" s="57"/>
    </row>
    <row r="948" spans="7:7" ht="16">
      <c r="G948" s="57"/>
    </row>
    <row r="949" spans="7:7" ht="16">
      <c r="G949" s="57"/>
    </row>
    <row r="950" spans="7:7" ht="16">
      <c r="G950" s="57"/>
    </row>
    <row r="951" spans="7:7" ht="16">
      <c r="G951" s="57"/>
    </row>
    <row r="952" spans="7:7" ht="16">
      <c r="G952" s="57"/>
    </row>
    <row r="953" spans="7:7" ht="16">
      <c r="G953" s="57"/>
    </row>
    <row r="954" spans="7:7" ht="16">
      <c r="G954" s="57"/>
    </row>
    <row r="955" spans="7:7" ht="16">
      <c r="G955" s="57"/>
    </row>
    <row r="956" spans="7:7" ht="16">
      <c r="G956" s="57"/>
    </row>
    <row r="957" spans="7:7" ht="16">
      <c r="G957" s="57"/>
    </row>
    <row r="958" spans="7:7" ht="16">
      <c r="G958" s="57"/>
    </row>
    <row r="959" spans="7:7" ht="16">
      <c r="G959" s="57"/>
    </row>
    <row r="960" spans="7:7" ht="16">
      <c r="G960" s="57"/>
    </row>
    <row r="961" spans="7:7" ht="16">
      <c r="G961" s="57"/>
    </row>
    <row r="962" spans="7:7" ht="16">
      <c r="G962" s="57"/>
    </row>
    <row r="963" spans="7:7" ht="16">
      <c r="G963" s="57"/>
    </row>
    <row r="964" spans="7:7" ht="16">
      <c r="G964" s="57"/>
    </row>
    <row r="965" spans="7:7" ht="16">
      <c r="G965" s="57"/>
    </row>
    <row r="966" spans="7:7" ht="16">
      <c r="G966" s="57"/>
    </row>
    <row r="967" spans="7:7" ht="16">
      <c r="G967" s="57"/>
    </row>
    <row r="968" spans="7:7" ht="16">
      <c r="G968" s="57"/>
    </row>
    <row r="969" spans="7:7" ht="16">
      <c r="G969" s="57"/>
    </row>
    <row r="970" spans="7:7" ht="16">
      <c r="G970" s="57"/>
    </row>
    <row r="971" spans="7:7" ht="16">
      <c r="G971" s="57"/>
    </row>
    <row r="972" spans="7:7" ht="16">
      <c r="G972" s="57"/>
    </row>
    <row r="973" spans="7:7" ht="16">
      <c r="G973" s="57"/>
    </row>
    <row r="974" spans="7:7" ht="16">
      <c r="G974" s="57"/>
    </row>
    <row r="975" spans="7:7" ht="16">
      <c r="G975" s="57"/>
    </row>
    <row r="976" spans="7:7" ht="16">
      <c r="G976" s="57"/>
    </row>
    <row r="977" spans="7:7" ht="16">
      <c r="G977" s="57"/>
    </row>
    <row r="978" spans="7:7" ht="16">
      <c r="G978" s="57"/>
    </row>
    <row r="979" spans="7:7" ht="16">
      <c r="G979" s="57"/>
    </row>
    <row r="980" spans="7:7" ht="16">
      <c r="G980" s="57"/>
    </row>
    <row r="981" spans="7:7" ht="16">
      <c r="G981" s="57"/>
    </row>
    <row r="982" spans="7:7" ht="16">
      <c r="G982" s="57"/>
    </row>
    <row r="983" spans="7:7" ht="16">
      <c r="G983" s="57"/>
    </row>
    <row r="984" spans="7:7" ht="16">
      <c r="G984" s="57"/>
    </row>
    <row r="985" spans="7:7" ht="16">
      <c r="G985" s="57"/>
    </row>
    <row r="986" spans="7:7" ht="16">
      <c r="G986" s="57"/>
    </row>
    <row r="987" spans="7:7" ht="16">
      <c r="G987" s="57"/>
    </row>
    <row r="988" spans="7:7" ht="16">
      <c r="G988" s="57"/>
    </row>
    <row r="989" spans="7:7" ht="16">
      <c r="G989" s="57"/>
    </row>
    <row r="990" spans="7:7" ht="16">
      <c r="G990" s="57"/>
    </row>
    <row r="991" spans="7:7" ht="16">
      <c r="G991" s="57"/>
    </row>
    <row r="992" spans="7:7" ht="16">
      <c r="G992" s="57"/>
    </row>
    <row r="993" spans="7:7" ht="16">
      <c r="G993" s="57"/>
    </row>
    <row r="994" spans="7:7" ht="16">
      <c r="G994" s="57"/>
    </row>
    <row r="995" spans="7:7" ht="16">
      <c r="G995" s="57"/>
    </row>
    <row r="996" spans="7:7" ht="16">
      <c r="G996" s="57"/>
    </row>
    <row r="997" spans="7:7" ht="16">
      <c r="G997" s="57"/>
    </row>
    <row r="998" spans="7:7" ht="16">
      <c r="G998" s="57"/>
    </row>
    <row r="999" spans="7:7" ht="16">
      <c r="G999" s="57"/>
    </row>
    <row r="1000" spans="7:7" ht="16">
      <c r="G1000" s="57"/>
    </row>
  </sheetData>
  <mergeCells count="1">
    <mergeCell ref="A1:D1"/>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000"/>
  <sheetViews>
    <sheetView zoomScale="150" workbookViewId="0">
      <selection sqref="A1:D1"/>
    </sheetView>
  </sheetViews>
  <sheetFormatPr baseColWidth="10" defaultColWidth="11.1640625" defaultRowHeight="15" customHeight="1"/>
  <cols>
    <col min="1" max="1" width="17.5" bestFit="1" customWidth="1"/>
    <col min="2" max="6" width="11.1640625" customWidth="1"/>
  </cols>
  <sheetData>
    <row r="1" spans="1:7">
      <c r="A1" s="171" t="s">
        <v>164</v>
      </c>
      <c r="B1" s="172"/>
      <c r="C1" s="172"/>
      <c r="D1" s="172"/>
      <c r="F1" s="128" t="s">
        <v>118</v>
      </c>
    </row>
    <row r="2" spans="1:7">
      <c r="B2" s="3">
        <v>2019</v>
      </c>
      <c r="C2" s="3">
        <v>2020</v>
      </c>
      <c r="D2" s="3">
        <v>2021</v>
      </c>
      <c r="E2" s="3">
        <v>2022</v>
      </c>
      <c r="F2" s="28"/>
    </row>
    <row r="3" spans="1:7">
      <c r="A3" s="129" t="s">
        <v>17</v>
      </c>
      <c r="B3" s="84"/>
      <c r="C3" s="84"/>
      <c r="D3" s="84"/>
      <c r="E3" s="130"/>
      <c r="F3" s="28" t="s">
        <v>53</v>
      </c>
    </row>
    <row r="4" spans="1:7">
      <c r="A4" s="5" t="s">
        <v>18</v>
      </c>
      <c r="B4" s="13">
        <v>3450</v>
      </c>
      <c r="C4" s="13">
        <v>3548.3599999999997</v>
      </c>
      <c r="D4" s="13">
        <v>4490.75</v>
      </c>
      <c r="E4" s="13">
        <v>4961.880000000001</v>
      </c>
      <c r="G4" s="28"/>
    </row>
    <row r="5" spans="1:7">
      <c r="A5" s="9" t="s">
        <v>36</v>
      </c>
      <c r="B5" s="27">
        <f>SUM(B3:B4)</f>
        <v>3450</v>
      </c>
      <c r="C5" s="27">
        <f t="shared" ref="C5:E5" si="0">SUM(C3:C4)</f>
        <v>3548.3599999999997</v>
      </c>
      <c r="D5" s="27">
        <f t="shared" si="0"/>
        <v>4490.75</v>
      </c>
      <c r="E5" s="27">
        <f t="shared" si="0"/>
        <v>4961.880000000001</v>
      </c>
      <c r="G5" s="28"/>
    </row>
    <row r="6" spans="1:7">
      <c r="C6" s="27"/>
      <c r="D6" s="27"/>
      <c r="E6" s="27"/>
      <c r="G6" s="28"/>
    </row>
    <row r="7" spans="1:7">
      <c r="C7" s="27" t="s">
        <v>99</v>
      </c>
      <c r="D7" s="27" t="s">
        <v>131</v>
      </c>
      <c r="E7" s="27" t="s">
        <v>132</v>
      </c>
      <c r="G7" s="28"/>
    </row>
    <row r="8" spans="1:7">
      <c r="C8" s="13">
        <f>((C4-B4)/(B4)*(100))</f>
        <v>2.8510144927536136</v>
      </c>
      <c r="D8" s="13">
        <f>((D4-C4)/(C4)*(100))</f>
        <v>26.558466446471058</v>
      </c>
      <c r="E8" s="13">
        <f>((E4-D4)/(D4)*(100))</f>
        <v>10.491120636864688</v>
      </c>
      <c r="G8" s="28"/>
    </row>
    <row r="9" spans="1:7">
      <c r="G9" s="28"/>
    </row>
    <row r="10" spans="1:7">
      <c r="G10" s="28"/>
    </row>
    <row r="11" spans="1:7">
      <c r="G11" s="28"/>
    </row>
    <row r="12" spans="1:7">
      <c r="G12" s="28"/>
    </row>
    <row r="13" spans="1:7">
      <c r="G13" s="28"/>
    </row>
    <row r="14" spans="1:7">
      <c r="G14" s="28"/>
    </row>
    <row r="15" spans="1:7">
      <c r="G15" s="28"/>
    </row>
    <row r="16" spans="1:7">
      <c r="G16" s="28"/>
    </row>
    <row r="17" spans="7:7">
      <c r="G17" s="28"/>
    </row>
    <row r="18" spans="7:7">
      <c r="G18" s="28"/>
    </row>
    <row r="19" spans="7:7">
      <c r="G19" s="28"/>
    </row>
    <row r="20" spans="7:7">
      <c r="G20" s="28"/>
    </row>
    <row r="21" spans="7:7">
      <c r="G21" s="28"/>
    </row>
    <row r="22" spans="7:7">
      <c r="G22" s="28"/>
    </row>
    <row r="23" spans="7:7">
      <c r="G23" s="28"/>
    </row>
    <row r="24" spans="7:7">
      <c r="G24" s="28"/>
    </row>
    <row r="25" spans="7:7">
      <c r="G25" s="28"/>
    </row>
    <row r="26" spans="7:7">
      <c r="G26" s="28"/>
    </row>
    <row r="27" spans="7:7">
      <c r="G27" s="28"/>
    </row>
    <row r="28" spans="7:7">
      <c r="G28" s="28"/>
    </row>
    <row r="29" spans="7:7">
      <c r="G29" s="28"/>
    </row>
    <row r="30" spans="7:7">
      <c r="G30" s="28"/>
    </row>
    <row r="31" spans="7:7">
      <c r="G31" s="28"/>
    </row>
    <row r="32" spans="7:7">
      <c r="G32" s="28"/>
    </row>
    <row r="33" spans="7:7">
      <c r="G33" s="28"/>
    </row>
    <row r="34" spans="7:7">
      <c r="G34" s="28"/>
    </row>
    <row r="35" spans="7:7">
      <c r="G35" s="28"/>
    </row>
    <row r="36" spans="7:7">
      <c r="G36" s="28"/>
    </row>
    <row r="37" spans="7:7">
      <c r="G37" s="28"/>
    </row>
    <row r="38" spans="7:7">
      <c r="G38" s="28"/>
    </row>
    <row r="39" spans="7:7">
      <c r="G39" s="28"/>
    </row>
    <row r="40" spans="7:7">
      <c r="G40" s="28"/>
    </row>
    <row r="41" spans="7:7">
      <c r="G41" s="28"/>
    </row>
    <row r="42" spans="7:7">
      <c r="G42" s="28"/>
    </row>
    <row r="43" spans="7:7">
      <c r="G43" s="28"/>
    </row>
    <row r="44" spans="7:7">
      <c r="G44" s="28"/>
    </row>
    <row r="45" spans="7:7">
      <c r="G45" s="28"/>
    </row>
    <row r="46" spans="7:7">
      <c r="G46" s="28"/>
    </row>
    <row r="47" spans="7:7">
      <c r="G47" s="28"/>
    </row>
    <row r="48" spans="7:7">
      <c r="G48" s="28"/>
    </row>
    <row r="49" spans="7:7">
      <c r="G49" s="28"/>
    </row>
    <row r="50" spans="7:7">
      <c r="G50" s="28"/>
    </row>
    <row r="51" spans="7:7">
      <c r="G51" s="28"/>
    </row>
    <row r="52" spans="7:7">
      <c r="G52" s="28"/>
    </row>
    <row r="53" spans="7:7">
      <c r="G53" s="28"/>
    </row>
    <row r="54" spans="7:7">
      <c r="G54" s="28"/>
    </row>
    <row r="55" spans="7:7">
      <c r="G55" s="28"/>
    </row>
    <row r="56" spans="7:7">
      <c r="G56" s="28"/>
    </row>
    <row r="57" spans="7:7">
      <c r="G57" s="28"/>
    </row>
    <row r="58" spans="7:7">
      <c r="G58" s="28"/>
    </row>
    <row r="59" spans="7:7">
      <c r="G59" s="28"/>
    </row>
    <row r="60" spans="7:7">
      <c r="G60" s="28"/>
    </row>
    <row r="61" spans="7:7">
      <c r="G61" s="28"/>
    </row>
    <row r="62" spans="7:7">
      <c r="G62" s="28"/>
    </row>
    <row r="63" spans="7:7">
      <c r="G63" s="28"/>
    </row>
    <row r="64" spans="7:7">
      <c r="G64" s="28"/>
    </row>
    <row r="65" spans="7:7">
      <c r="G65" s="28"/>
    </row>
    <row r="66" spans="7:7">
      <c r="G66" s="28"/>
    </row>
    <row r="67" spans="7:7">
      <c r="G67" s="28"/>
    </row>
    <row r="68" spans="7:7">
      <c r="G68" s="28"/>
    </row>
    <row r="69" spans="7:7">
      <c r="G69" s="28"/>
    </row>
    <row r="70" spans="7:7">
      <c r="G70" s="28"/>
    </row>
    <row r="71" spans="7:7">
      <c r="G71" s="28"/>
    </row>
    <row r="72" spans="7:7">
      <c r="G72" s="28"/>
    </row>
    <row r="73" spans="7:7">
      <c r="G73" s="28"/>
    </row>
    <row r="74" spans="7:7">
      <c r="G74" s="28"/>
    </row>
    <row r="75" spans="7:7">
      <c r="G75" s="28"/>
    </row>
    <row r="76" spans="7:7">
      <c r="G76" s="28"/>
    </row>
    <row r="77" spans="7:7">
      <c r="G77" s="28"/>
    </row>
    <row r="78" spans="7:7">
      <c r="G78" s="28"/>
    </row>
    <row r="79" spans="7:7">
      <c r="G79" s="28"/>
    </row>
    <row r="80" spans="7:7">
      <c r="G80" s="28"/>
    </row>
    <row r="81" spans="7:7">
      <c r="G81" s="28"/>
    </row>
    <row r="82" spans="7:7">
      <c r="G82" s="28"/>
    </row>
    <row r="83" spans="7:7">
      <c r="G83" s="28"/>
    </row>
    <row r="84" spans="7:7">
      <c r="G84" s="28"/>
    </row>
    <row r="85" spans="7:7">
      <c r="G85" s="28"/>
    </row>
    <row r="86" spans="7:7">
      <c r="G86" s="28"/>
    </row>
    <row r="87" spans="7:7">
      <c r="G87" s="28"/>
    </row>
    <row r="88" spans="7:7">
      <c r="G88" s="28"/>
    </row>
    <row r="89" spans="7:7">
      <c r="G89" s="28"/>
    </row>
    <row r="90" spans="7:7">
      <c r="G90" s="28"/>
    </row>
    <row r="91" spans="7:7">
      <c r="G91" s="28"/>
    </row>
    <row r="92" spans="7:7">
      <c r="G92" s="28"/>
    </row>
    <row r="93" spans="7:7">
      <c r="G93" s="28"/>
    </row>
    <row r="94" spans="7:7">
      <c r="G94" s="28"/>
    </row>
    <row r="95" spans="7:7">
      <c r="G95" s="28"/>
    </row>
    <row r="96" spans="7:7">
      <c r="G96" s="28"/>
    </row>
    <row r="97" spans="7:7">
      <c r="G97" s="28"/>
    </row>
    <row r="98" spans="7:7">
      <c r="G98" s="28"/>
    </row>
    <row r="99" spans="7:7">
      <c r="G99" s="28"/>
    </row>
    <row r="100" spans="7:7">
      <c r="G100" s="28"/>
    </row>
    <row r="101" spans="7:7">
      <c r="G101" s="28"/>
    </row>
    <row r="102" spans="7:7">
      <c r="G102" s="28"/>
    </row>
    <row r="103" spans="7:7">
      <c r="G103" s="28"/>
    </row>
    <row r="104" spans="7:7">
      <c r="G104" s="28"/>
    </row>
    <row r="105" spans="7:7">
      <c r="G105" s="28"/>
    </row>
    <row r="106" spans="7:7">
      <c r="G106" s="28"/>
    </row>
    <row r="107" spans="7:7">
      <c r="G107" s="28"/>
    </row>
    <row r="108" spans="7:7">
      <c r="G108" s="28"/>
    </row>
    <row r="109" spans="7:7">
      <c r="G109" s="28"/>
    </row>
    <row r="110" spans="7:7">
      <c r="G110" s="28"/>
    </row>
    <row r="111" spans="7:7">
      <c r="G111" s="28"/>
    </row>
    <row r="112" spans="7:7">
      <c r="G112" s="28"/>
    </row>
    <row r="113" spans="7:7">
      <c r="G113" s="28"/>
    </row>
    <row r="114" spans="7:7">
      <c r="G114" s="28"/>
    </row>
    <row r="115" spans="7:7">
      <c r="G115" s="28"/>
    </row>
    <row r="116" spans="7:7">
      <c r="G116" s="28"/>
    </row>
    <row r="117" spans="7:7">
      <c r="G117" s="28"/>
    </row>
    <row r="118" spans="7:7">
      <c r="G118" s="28"/>
    </row>
    <row r="119" spans="7:7">
      <c r="G119" s="28"/>
    </row>
    <row r="120" spans="7:7">
      <c r="G120" s="28"/>
    </row>
    <row r="121" spans="7:7">
      <c r="G121" s="28"/>
    </row>
    <row r="122" spans="7:7">
      <c r="G122" s="28"/>
    </row>
    <row r="123" spans="7:7">
      <c r="G123" s="28"/>
    </row>
    <row r="124" spans="7:7">
      <c r="G124" s="28"/>
    </row>
    <row r="125" spans="7:7">
      <c r="G125" s="28"/>
    </row>
    <row r="126" spans="7:7">
      <c r="G126" s="28"/>
    </row>
    <row r="127" spans="7:7">
      <c r="G127" s="28"/>
    </row>
    <row r="128" spans="7:7">
      <c r="G128" s="28"/>
    </row>
    <row r="129" spans="7:7">
      <c r="G129" s="28"/>
    </row>
    <row r="130" spans="7:7">
      <c r="G130" s="28"/>
    </row>
    <row r="131" spans="7:7">
      <c r="G131" s="28"/>
    </row>
    <row r="132" spans="7:7">
      <c r="G132" s="28"/>
    </row>
    <row r="133" spans="7:7">
      <c r="G133" s="28"/>
    </row>
    <row r="134" spans="7:7">
      <c r="G134" s="28"/>
    </row>
    <row r="135" spans="7:7">
      <c r="G135" s="28"/>
    </row>
    <row r="136" spans="7:7">
      <c r="G136" s="28"/>
    </row>
    <row r="137" spans="7:7">
      <c r="G137" s="28"/>
    </row>
    <row r="138" spans="7:7">
      <c r="G138" s="28"/>
    </row>
    <row r="139" spans="7:7">
      <c r="G139" s="28"/>
    </row>
    <row r="140" spans="7:7">
      <c r="G140" s="28"/>
    </row>
    <row r="141" spans="7:7">
      <c r="G141" s="28"/>
    </row>
    <row r="142" spans="7:7">
      <c r="G142" s="28"/>
    </row>
    <row r="143" spans="7:7">
      <c r="G143" s="28"/>
    </row>
    <row r="144" spans="7:7">
      <c r="G144" s="28"/>
    </row>
    <row r="145" spans="7:7">
      <c r="G145" s="28"/>
    </row>
    <row r="146" spans="7:7">
      <c r="G146" s="28"/>
    </row>
    <row r="147" spans="7:7">
      <c r="G147" s="28"/>
    </row>
    <row r="148" spans="7:7">
      <c r="G148" s="28"/>
    </row>
    <row r="149" spans="7:7">
      <c r="G149" s="28"/>
    </row>
    <row r="150" spans="7:7">
      <c r="G150" s="28"/>
    </row>
    <row r="151" spans="7:7">
      <c r="G151" s="28"/>
    </row>
    <row r="152" spans="7:7">
      <c r="G152" s="28"/>
    </row>
    <row r="153" spans="7:7">
      <c r="G153" s="28"/>
    </row>
    <row r="154" spans="7:7">
      <c r="G154" s="28"/>
    </row>
    <row r="155" spans="7:7">
      <c r="G155" s="28"/>
    </row>
    <row r="156" spans="7:7">
      <c r="G156" s="28"/>
    </row>
    <row r="157" spans="7:7">
      <c r="G157" s="28"/>
    </row>
    <row r="158" spans="7:7">
      <c r="G158" s="28"/>
    </row>
    <row r="159" spans="7:7">
      <c r="G159" s="28"/>
    </row>
    <row r="160" spans="7:7">
      <c r="G160" s="28"/>
    </row>
    <row r="161" spans="7:7">
      <c r="G161" s="28"/>
    </row>
    <row r="162" spans="7:7">
      <c r="G162" s="28"/>
    </row>
    <row r="163" spans="7:7">
      <c r="G163" s="28"/>
    </row>
    <row r="164" spans="7:7">
      <c r="G164" s="28"/>
    </row>
    <row r="165" spans="7:7">
      <c r="G165" s="28"/>
    </row>
    <row r="166" spans="7:7">
      <c r="G166" s="28"/>
    </row>
    <row r="167" spans="7:7">
      <c r="G167" s="28"/>
    </row>
    <row r="168" spans="7:7">
      <c r="G168" s="28"/>
    </row>
    <row r="169" spans="7:7">
      <c r="G169" s="28"/>
    </row>
    <row r="170" spans="7:7">
      <c r="G170" s="28"/>
    </row>
    <row r="171" spans="7:7">
      <c r="G171" s="28"/>
    </row>
    <row r="172" spans="7:7">
      <c r="G172" s="28"/>
    </row>
    <row r="173" spans="7:7">
      <c r="G173" s="28"/>
    </row>
    <row r="174" spans="7:7">
      <c r="G174" s="28"/>
    </row>
    <row r="175" spans="7:7">
      <c r="G175" s="28"/>
    </row>
    <row r="176" spans="7:7">
      <c r="G176" s="28"/>
    </row>
    <row r="177" spans="7:7">
      <c r="G177" s="28"/>
    </row>
    <row r="178" spans="7:7">
      <c r="G178" s="28"/>
    </row>
    <row r="179" spans="7:7">
      <c r="G179" s="28"/>
    </row>
    <row r="180" spans="7:7">
      <c r="G180" s="28"/>
    </row>
    <row r="181" spans="7:7">
      <c r="G181" s="28"/>
    </row>
    <row r="182" spans="7:7">
      <c r="G182" s="28"/>
    </row>
    <row r="183" spans="7:7">
      <c r="G183" s="28"/>
    </row>
    <row r="184" spans="7:7">
      <c r="G184" s="28"/>
    </row>
    <row r="185" spans="7:7">
      <c r="G185" s="28"/>
    </row>
    <row r="186" spans="7:7">
      <c r="G186" s="28"/>
    </row>
    <row r="187" spans="7:7">
      <c r="G187" s="28"/>
    </row>
    <row r="188" spans="7:7">
      <c r="G188" s="28"/>
    </row>
    <row r="189" spans="7:7">
      <c r="G189" s="28"/>
    </row>
    <row r="190" spans="7:7">
      <c r="G190" s="28"/>
    </row>
    <row r="191" spans="7:7">
      <c r="G191" s="28"/>
    </row>
    <row r="192" spans="7:7">
      <c r="G192" s="28"/>
    </row>
    <row r="193" spans="7:7">
      <c r="G193" s="28"/>
    </row>
    <row r="194" spans="7:7">
      <c r="G194" s="28"/>
    </row>
    <row r="195" spans="7:7">
      <c r="G195" s="28"/>
    </row>
    <row r="196" spans="7:7">
      <c r="G196" s="28"/>
    </row>
    <row r="197" spans="7:7">
      <c r="G197" s="28"/>
    </row>
    <row r="198" spans="7:7">
      <c r="G198" s="28"/>
    </row>
    <row r="199" spans="7:7">
      <c r="G199" s="28"/>
    </row>
    <row r="200" spans="7:7">
      <c r="G200" s="28"/>
    </row>
    <row r="201" spans="7:7">
      <c r="G201" s="28"/>
    </row>
    <row r="202" spans="7:7">
      <c r="G202" s="28"/>
    </row>
    <row r="203" spans="7:7">
      <c r="G203" s="28"/>
    </row>
    <row r="204" spans="7:7">
      <c r="G204" s="28"/>
    </row>
    <row r="205" spans="7:7">
      <c r="G205" s="28"/>
    </row>
    <row r="206" spans="7:7">
      <c r="G206" s="28"/>
    </row>
    <row r="207" spans="7:7">
      <c r="G207" s="28"/>
    </row>
    <row r="208" spans="7:7">
      <c r="G208" s="28"/>
    </row>
    <row r="209" spans="7:7">
      <c r="G209" s="28"/>
    </row>
    <row r="210" spans="7:7">
      <c r="G210" s="28"/>
    </row>
    <row r="211" spans="7:7">
      <c r="G211" s="28"/>
    </row>
    <row r="212" spans="7:7">
      <c r="G212" s="28"/>
    </row>
    <row r="213" spans="7:7">
      <c r="G213" s="28"/>
    </row>
    <row r="214" spans="7:7">
      <c r="G214" s="28"/>
    </row>
    <row r="215" spans="7:7">
      <c r="G215" s="28"/>
    </row>
    <row r="216" spans="7:7">
      <c r="G216" s="28"/>
    </row>
    <row r="217" spans="7:7">
      <c r="G217" s="28"/>
    </row>
    <row r="218" spans="7:7">
      <c r="G218" s="28"/>
    </row>
    <row r="219" spans="7:7">
      <c r="G219" s="28"/>
    </row>
    <row r="220" spans="7:7">
      <c r="G220" s="28"/>
    </row>
    <row r="221" spans="7:7">
      <c r="G221" s="28"/>
    </row>
    <row r="222" spans="7:7">
      <c r="G222" s="28"/>
    </row>
    <row r="223" spans="7:7">
      <c r="G223" s="28"/>
    </row>
    <row r="224" spans="7:7">
      <c r="G224" s="28"/>
    </row>
    <row r="225" spans="7:7">
      <c r="G225" s="28"/>
    </row>
    <row r="226" spans="7:7">
      <c r="G226" s="28"/>
    </row>
    <row r="227" spans="7:7">
      <c r="G227" s="28"/>
    </row>
    <row r="228" spans="7:7">
      <c r="G228" s="28"/>
    </row>
    <row r="229" spans="7:7">
      <c r="G229" s="28"/>
    </row>
    <row r="230" spans="7:7">
      <c r="G230" s="28"/>
    </row>
    <row r="231" spans="7:7">
      <c r="G231" s="28"/>
    </row>
    <row r="232" spans="7:7">
      <c r="G232" s="28"/>
    </row>
    <row r="233" spans="7:7">
      <c r="G233" s="28"/>
    </row>
    <row r="234" spans="7:7">
      <c r="G234" s="28"/>
    </row>
    <row r="235" spans="7:7">
      <c r="G235" s="28"/>
    </row>
    <row r="236" spans="7:7">
      <c r="G236" s="28"/>
    </row>
    <row r="237" spans="7:7">
      <c r="G237" s="28"/>
    </row>
    <row r="238" spans="7:7">
      <c r="G238" s="28"/>
    </row>
    <row r="239" spans="7:7">
      <c r="G239" s="28"/>
    </row>
    <row r="240" spans="7:7">
      <c r="G240" s="28"/>
    </row>
    <row r="241" spans="7:7">
      <c r="G241" s="28"/>
    </row>
    <row r="242" spans="7:7">
      <c r="G242" s="28"/>
    </row>
    <row r="243" spans="7:7">
      <c r="G243" s="28"/>
    </row>
    <row r="244" spans="7:7">
      <c r="G244" s="28"/>
    </row>
    <row r="245" spans="7:7">
      <c r="G245" s="28"/>
    </row>
    <row r="246" spans="7:7">
      <c r="G246" s="28"/>
    </row>
    <row r="247" spans="7:7">
      <c r="G247" s="28"/>
    </row>
    <row r="248" spans="7:7">
      <c r="G248" s="28"/>
    </row>
    <row r="249" spans="7:7">
      <c r="G249" s="28"/>
    </row>
    <row r="250" spans="7:7">
      <c r="G250" s="28"/>
    </row>
    <row r="251" spans="7:7">
      <c r="G251" s="28"/>
    </row>
    <row r="252" spans="7:7">
      <c r="G252" s="28"/>
    </row>
    <row r="253" spans="7:7">
      <c r="G253" s="28"/>
    </row>
    <row r="254" spans="7:7">
      <c r="G254" s="28"/>
    </row>
    <row r="255" spans="7:7">
      <c r="G255" s="28"/>
    </row>
    <row r="256" spans="7:7">
      <c r="G256" s="28"/>
    </row>
    <row r="257" spans="7:7">
      <c r="G257" s="28"/>
    </row>
    <row r="258" spans="7:7">
      <c r="G258" s="28"/>
    </row>
    <row r="259" spans="7:7">
      <c r="G259" s="28"/>
    </row>
    <row r="260" spans="7:7">
      <c r="G260" s="28"/>
    </row>
    <row r="261" spans="7:7">
      <c r="G261" s="28"/>
    </row>
    <row r="262" spans="7:7">
      <c r="G262" s="28"/>
    </row>
    <row r="263" spans="7:7">
      <c r="G263" s="28"/>
    </row>
    <row r="264" spans="7:7">
      <c r="G264" s="28"/>
    </row>
    <row r="265" spans="7:7">
      <c r="G265" s="28"/>
    </row>
    <row r="266" spans="7:7">
      <c r="G266" s="28"/>
    </row>
    <row r="267" spans="7:7">
      <c r="G267" s="28"/>
    </row>
    <row r="268" spans="7:7">
      <c r="G268" s="28"/>
    </row>
    <row r="269" spans="7:7">
      <c r="G269" s="28"/>
    </row>
    <row r="270" spans="7:7">
      <c r="G270" s="28"/>
    </row>
    <row r="271" spans="7:7">
      <c r="G271" s="28"/>
    </row>
    <row r="272" spans="7:7">
      <c r="G272" s="28"/>
    </row>
    <row r="273" spans="7:7">
      <c r="G273" s="28"/>
    </row>
    <row r="274" spans="7:7">
      <c r="G274" s="28"/>
    </row>
    <row r="275" spans="7:7">
      <c r="G275" s="28"/>
    </row>
    <row r="276" spans="7:7">
      <c r="G276" s="28"/>
    </row>
    <row r="277" spans="7:7">
      <c r="G277" s="28"/>
    </row>
    <row r="278" spans="7:7">
      <c r="G278" s="28"/>
    </row>
    <row r="279" spans="7:7">
      <c r="G279" s="28"/>
    </row>
    <row r="280" spans="7:7">
      <c r="G280" s="28"/>
    </row>
    <row r="281" spans="7:7">
      <c r="G281" s="28"/>
    </row>
    <row r="282" spans="7:7">
      <c r="G282" s="28"/>
    </row>
    <row r="283" spans="7:7">
      <c r="G283" s="28"/>
    </row>
    <row r="284" spans="7:7">
      <c r="G284" s="28"/>
    </row>
    <row r="285" spans="7:7">
      <c r="G285" s="28"/>
    </row>
    <row r="286" spans="7:7">
      <c r="G286" s="28"/>
    </row>
    <row r="287" spans="7:7">
      <c r="G287" s="28"/>
    </row>
    <row r="288" spans="7:7">
      <c r="G288" s="28"/>
    </row>
    <row r="289" spans="7:7">
      <c r="G289" s="28"/>
    </row>
    <row r="290" spans="7:7">
      <c r="G290" s="28"/>
    </row>
    <row r="291" spans="7:7">
      <c r="G291" s="28"/>
    </row>
    <row r="292" spans="7:7">
      <c r="G292" s="28"/>
    </row>
    <row r="293" spans="7:7">
      <c r="G293" s="28"/>
    </row>
    <row r="294" spans="7:7">
      <c r="G294" s="28"/>
    </row>
    <row r="295" spans="7:7">
      <c r="G295" s="28"/>
    </row>
    <row r="296" spans="7:7">
      <c r="G296" s="28"/>
    </row>
    <row r="297" spans="7:7">
      <c r="G297" s="28"/>
    </row>
    <row r="298" spans="7:7">
      <c r="G298" s="28"/>
    </row>
    <row r="299" spans="7:7">
      <c r="G299" s="28"/>
    </row>
    <row r="300" spans="7:7">
      <c r="G300" s="28"/>
    </row>
    <row r="301" spans="7:7">
      <c r="G301" s="28"/>
    </row>
    <row r="302" spans="7:7">
      <c r="G302" s="28"/>
    </row>
    <row r="303" spans="7:7">
      <c r="G303" s="28"/>
    </row>
    <row r="304" spans="7:7">
      <c r="G304" s="28"/>
    </row>
    <row r="305" spans="7:7">
      <c r="G305" s="28"/>
    </row>
    <row r="306" spans="7:7">
      <c r="G306" s="28"/>
    </row>
    <row r="307" spans="7:7">
      <c r="G307" s="28"/>
    </row>
    <row r="308" spans="7:7">
      <c r="G308" s="28"/>
    </row>
    <row r="309" spans="7:7">
      <c r="G309" s="28"/>
    </row>
    <row r="310" spans="7:7">
      <c r="G310" s="28"/>
    </row>
    <row r="311" spans="7:7">
      <c r="G311" s="28"/>
    </row>
    <row r="312" spans="7:7">
      <c r="G312" s="28"/>
    </row>
    <row r="313" spans="7:7">
      <c r="G313" s="28"/>
    </row>
    <row r="314" spans="7:7">
      <c r="G314" s="28"/>
    </row>
    <row r="315" spans="7:7">
      <c r="G315" s="28"/>
    </row>
    <row r="316" spans="7:7">
      <c r="G316" s="28"/>
    </row>
    <row r="317" spans="7:7">
      <c r="G317" s="28"/>
    </row>
    <row r="318" spans="7:7">
      <c r="G318" s="28"/>
    </row>
    <row r="319" spans="7:7">
      <c r="G319" s="28"/>
    </row>
    <row r="320" spans="7:7">
      <c r="G320" s="28"/>
    </row>
    <row r="321" spans="7:7">
      <c r="G321" s="28"/>
    </row>
    <row r="322" spans="7:7">
      <c r="G322" s="28"/>
    </row>
    <row r="323" spans="7:7">
      <c r="G323" s="28"/>
    </row>
    <row r="324" spans="7:7">
      <c r="G324" s="28"/>
    </row>
    <row r="325" spans="7:7">
      <c r="G325" s="28"/>
    </row>
    <row r="326" spans="7:7">
      <c r="G326" s="28"/>
    </row>
    <row r="327" spans="7:7">
      <c r="G327" s="28"/>
    </row>
    <row r="328" spans="7:7">
      <c r="G328" s="28"/>
    </row>
    <row r="329" spans="7:7">
      <c r="G329" s="28"/>
    </row>
    <row r="330" spans="7:7">
      <c r="G330" s="28"/>
    </row>
    <row r="331" spans="7:7">
      <c r="G331" s="28"/>
    </row>
    <row r="332" spans="7:7">
      <c r="G332" s="28"/>
    </row>
    <row r="333" spans="7:7">
      <c r="G333" s="28"/>
    </row>
    <row r="334" spans="7:7">
      <c r="G334" s="28"/>
    </row>
    <row r="335" spans="7:7">
      <c r="G335" s="28"/>
    </row>
    <row r="336" spans="7:7">
      <c r="G336" s="28"/>
    </row>
    <row r="337" spans="7:7">
      <c r="G337" s="28"/>
    </row>
    <row r="338" spans="7:7">
      <c r="G338" s="28"/>
    </row>
    <row r="339" spans="7:7">
      <c r="G339" s="28"/>
    </row>
    <row r="340" spans="7:7">
      <c r="G340" s="28"/>
    </row>
    <row r="341" spans="7:7">
      <c r="G341" s="28"/>
    </row>
    <row r="342" spans="7:7">
      <c r="G342" s="28"/>
    </row>
    <row r="343" spans="7:7">
      <c r="G343" s="28"/>
    </row>
    <row r="344" spans="7:7">
      <c r="G344" s="28"/>
    </row>
    <row r="345" spans="7:7">
      <c r="G345" s="28"/>
    </row>
    <row r="346" spans="7:7">
      <c r="G346" s="28"/>
    </row>
    <row r="347" spans="7:7">
      <c r="G347" s="28"/>
    </row>
    <row r="348" spans="7:7">
      <c r="G348" s="28"/>
    </row>
    <row r="349" spans="7:7">
      <c r="G349" s="28"/>
    </row>
    <row r="350" spans="7:7">
      <c r="G350" s="28"/>
    </row>
    <row r="351" spans="7:7">
      <c r="G351" s="28"/>
    </row>
    <row r="352" spans="7:7">
      <c r="G352" s="28"/>
    </row>
    <row r="353" spans="7:7">
      <c r="G353" s="28"/>
    </row>
    <row r="354" spans="7:7">
      <c r="G354" s="28"/>
    </row>
    <row r="355" spans="7:7">
      <c r="G355" s="28"/>
    </row>
    <row r="356" spans="7:7">
      <c r="G356" s="28"/>
    </row>
    <row r="357" spans="7:7">
      <c r="G357" s="28"/>
    </row>
    <row r="358" spans="7:7">
      <c r="G358" s="28"/>
    </row>
    <row r="359" spans="7:7">
      <c r="G359" s="28"/>
    </row>
    <row r="360" spans="7:7">
      <c r="G360" s="28"/>
    </row>
    <row r="361" spans="7:7">
      <c r="G361" s="28"/>
    </row>
    <row r="362" spans="7:7">
      <c r="G362" s="28"/>
    </row>
    <row r="363" spans="7:7">
      <c r="G363" s="28"/>
    </row>
    <row r="364" spans="7:7">
      <c r="G364" s="28"/>
    </row>
    <row r="365" spans="7:7">
      <c r="G365" s="28"/>
    </row>
    <row r="366" spans="7:7">
      <c r="G366" s="28"/>
    </row>
    <row r="367" spans="7:7">
      <c r="G367" s="28"/>
    </row>
    <row r="368" spans="7:7">
      <c r="G368" s="28"/>
    </row>
    <row r="369" spans="7:7">
      <c r="G369" s="28"/>
    </row>
    <row r="370" spans="7:7">
      <c r="G370" s="28"/>
    </row>
    <row r="371" spans="7:7">
      <c r="G371" s="28"/>
    </row>
    <row r="372" spans="7:7">
      <c r="G372" s="28"/>
    </row>
    <row r="373" spans="7:7">
      <c r="G373" s="28"/>
    </row>
    <row r="374" spans="7:7">
      <c r="G374" s="28"/>
    </row>
    <row r="375" spans="7:7">
      <c r="G375" s="28"/>
    </row>
    <row r="376" spans="7:7">
      <c r="G376" s="28"/>
    </row>
    <row r="377" spans="7:7">
      <c r="G377" s="28"/>
    </row>
    <row r="378" spans="7:7">
      <c r="G378" s="28"/>
    </row>
    <row r="379" spans="7:7">
      <c r="G379" s="28"/>
    </row>
    <row r="380" spans="7:7">
      <c r="G380" s="28"/>
    </row>
    <row r="381" spans="7:7">
      <c r="G381" s="28"/>
    </row>
    <row r="382" spans="7:7">
      <c r="G382" s="28"/>
    </row>
    <row r="383" spans="7:7">
      <c r="G383" s="28"/>
    </row>
    <row r="384" spans="7:7">
      <c r="G384" s="28"/>
    </row>
    <row r="385" spans="7:7">
      <c r="G385" s="28"/>
    </row>
    <row r="386" spans="7:7">
      <c r="G386" s="28"/>
    </row>
    <row r="387" spans="7:7">
      <c r="G387" s="28"/>
    </row>
    <row r="388" spans="7:7">
      <c r="G388" s="28"/>
    </row>
    <row r="389" spans="7:7">
      <c r="G389" s="28"/>
    </row>
    <row r="390" spans="7:7">
      <c r="G390" s="28"/>
    </row>
    <row r="391" spans="7:7">
      <c r="G391" s="28"/>
    </row>
    <row r="392" spans="7:7">
      <c r="G392" s="28"/>
    </row>
    <row r="393" spans="7:7">
      <c r="G393" s="28"/>
    </row>
    <row r="394" spans="7:7">
      <c r="G394" s="28"/>
    </row>
    <row r="395" spans="7:7">
      <c r="G395" s="28"/>
    </row>
    <row r="396" spans="7:7">
      <c r="G396" s="28"/>
    </row>
    <row r="397" spans="7:7">
      <c r="G397" s="28"/>
    </row>
    <row r="398" spans="7:7">
      <c r="G398" s="28"/>
    </row>
    <row r="399" spans="7:7">
      <c r="G399" s="28"/>
    </row>
    <row r="400" spans="7:7">
      <c r="G400" s="28"/>
    </row>
    <row r="401" spans="7:7">
      <c r="G401" s="28"/>
    </row>
    <row r="402" spans="7:7">
      <c r="G402" s="28"/>
    </row>
    <row r="403" spans="7:7">
      <c r="G403" s="28"/>
    </row>
    <row r="404" spans="7:7">
      <c r="G404" s="28"/>
    </row>
    <row r="405" spans="7:7">
      <c r="G405" s="28"/>
    </row>
    <row r="406" spans="7:7">
      <c r="G406" s="28"/>
    </row>
    <row r="407" spans="7:7">
      <c r="G407" s="28"/>
    </row>
    <row r="408" spans="7:7">
      <c r="G408" s="28"/>
    </row>
    <row r="409" spans="7:7">
      <c r="G409" s="28"/>
    </row>
    <row r="410" spans="7:7">
      <c r="G410" s="28"/>
    </row>
    <row r="411" spans="7:7">
      <c r="G411" s="28"/>
    </row>
    <row r="412" spans="7:7">
      <c r="G412" s="28"/>
    </row>
    <row r="413" spans="7:7">
      <c r="G413" s="28"/>
    </row>
    <row r="414" spans="7:7">
      <c r="G414" s="28"/>
    </row>
    <row r="415" spans="7:7">
      <c r="G415" s="28"/>
    </row>
    <row r="416" spans="7:7">
      <c r="G416" s="28"/>
    </row>
    <row r="417" spans="7:7">
      <c r="G417" s="28"/>
    </row>
    <row r="418" spans="7:7">
      <c r="G418" s="28"/>
    </row>
    <row r="419" spans="7:7">
      <c r="G419" s="28"/>
    </row>
    <row r="420" spans="7:7">
      <c r="G420" s="28"/>
    </row>
    <row r="421" spans="7:7">
      <c r="G421" s="28"/>
    </row>
    <row r="422" spans="7:7">
      <c r="G422" s="28"/>
    </row>
    <row r="423" spans="7:7">
      <c r="G423" s="28"/>
    </row>
    <row r="424" spans="7:7">
      <c r="G424" s="28"/>
    </row>
    <row r="425" spans="7:7">
      <c r="G425" s="28"/>
    </row>
    <row r="426" spans="7:7">
      <c r="G426" s="28"/>
    </row>
    <row r="427" spans="7:7">
      <c r="G427" s="28"/>
    </row>
    <row r="428" spans="7:7">
      <c r="G428" s="28"/>
    </row>
    <row r="429" spans="7:7">
      <c r="G429" s="28"/>
    </row>
    <row r="430" spans="7:7">
      <c r="G430" s="28"/>
    </row>
    <row r="431" spans="7:7">
      <c r="G431" s="28"/>
    </row>
    <row r="432" spans="7:7">
      <c r="G432" s="28"/>
    </row>
    <row r="433" spans="7:7">
      <c r="G433" s="28"/>
    </row>
    <row r="434" spans="7:7">
      <c r="G434" s="28"/>
    </row>
    <row r="435" spans="7:7">
      <c r="G435" s="28"/>
    </row>
    <row r="436" spans="7:7">
      <c r="G436" s="28"/>
    </row>
    <row r="437" spans="7:7">
      <c r="G437" s="28"/>
    </row>
    <row r="438" spans="7:7">
      <c r="G438" s="28"/>
    </row>
    <row r="439" spans="7:7">
      <c r="G439" s="28"/>
    </row>
    <row r="440" spans="7:7">
      <c r="G440" s="28"/>
    </row>
    <row r="441" spans="7:7">
      <c r="G441" s="28"/>
    </row>
    <row r="442" spans="7:7">
      <c r="G442" s="28"/>
    </row>
    <row r="443" spans="7:7">
      <c r="G443" s="28"/>
    </row>
    <row r="444" spans="7:7">
      <c r="G444" s="28"/>
    </row>
    <row r="445" spans="7:7">
      <c r="G445" s="28"/>
    </row>
    <row r="446" spans="7:7">
      <c r="G446" s="28"/>
    </row>
    <row r="447" spans="7:7">
      <c r="G447" s="28"/>
    </row>
    <row r="448" spans="7:7">
      <c r="G448" s="28"/>
    </row>
    <row r="449" spans="7:7">
      <c r="G449" s="28"/>
    </row>
    <row r="450" spans="7:7">
      <c r="G450" s="28"/>
    </row>
    <row r="451" spans="7:7">
      <c r="G451" s="28"/>
    </row>
    <row r="452" spans="7:7">
      <c r="G452" s="28"/>
    </row>
    <row r="453" spans="7:7">
      <c r="G453" s="28"/>
    </row>
    <row r="454" spans="7:7">
      <c r="G454" s="28"/>
    </row>
    <row r="455" spans="7:7">
      <c r="G455" s="28"/>
    </row>
    <row r="456" spans="7:7">
      <c r="G456" s="28"/>
    </row>
    <row r="457" spans="7:7">
      <c r="G457" s="28"/>
    </row>
    <row r="458" spans="7:7">
      <c r="G458" s="28"/>
    </row>
    <row r="459" spans="7:7">
      <c r="G459" s="28"/>
    </row>
    <row r="460" spans="7:7">
      <c r="G460" s="28"/>
    </row>
    <row r="461" spans="7:7">
      <c r="G461" s="28"/>
    </row>
    <row r="462" spans="7:7">
      <c r="G462" s="28"/>
    </row>
    <row r="463" spans="7:7">
      <c r="G463" s="28"/>
    </row>
    <row r="464" spans="7:7">
      <c r="G464" s="28"/>
    </row>
    <row r="465" spans="7:7">
      <c r="G465" s="28"/>
    </row>
    <row r="466" spans="7:7">
      <c r="G466" s="28"/>
    </row>
    <row r="467" spans="7:7">
      <c r="G467" s="28"/>
    </row>
    <row r="468" spans="7:7">
      <c r="G468" s="28"/>
    </row>
    <row r="469" spans="7:7">
      <c r="G469" s="28"/>
    </row>
    <row r="470" spans="7:7">
      <c r="G470" s="28"/>
    </row>
    <row r="471" spans="7:7">
      <c r="G471" s="28"/>
    </row>
    <row r="472" spans="7:7">
      <c r="G472" s="28"/>
    </row>
    <row r="473" spans="7:7">
      <c r="G473" s="28"/>
    </row>
    <row r="474" spans="7:7">
      <c r="G474" s="28"/>
    </row>
    <row r="475" spans="7:7">
      <c r="G475" s="28"/>
    </row>
    <row r="476" spans="7:7">
      <c r="G476" s="28"/>
    </row>
    <row r="477" spans="7:7">
      <c r="G477" s="28"/>
    </row>
    <row r="478" spans="7:7">
      <c r="G478" s="28"/>
    </row>
    <row r="479" spans="7:7">
      <c r="G479" s="28"/>
    </row>
    <row r="480" spans="7:7">
      <c r="G480" s="28"/>
    </row>
    <row r="481" spans="7:7">
      <c r="G481" s="28"/>
    </row>
    <row r="482" spans="7:7">
      <c r="G482" s="28"/>
    </row>
    <row r="483" spans="7:7">
      <c r="G483" s="28"/>
    </row>
    <row r="484" spans="7:7">
      <c r="G484" s="28"/>
    </row>
    <row r="485" spans="7:7">
      <c r="G485" s="28"/>
    </row>
    <row r="486" spans="7:7">
      <c r="G486" s="28"/>
    </row>
    <row r="487" spans="7:7">
      <c r="G487" s="28"/>
    </row>
    <row r="488" spans="7:7">
      <c r="G488" s="28"/>
    </row>
    <row r="489" spans="7:7">
      <c r="G489" s="28"/>
    </row>
    <row r="490" spans="7:7">
      <c r="G490" s="28"/>
    </row>
    <row r="491" spans="7:7">
      <c r="G491" s="28"/>
    </row>
    <row r="492" spans="7:7">
      <c r="G492" s="28"/>
    </row>
    <row r="493" spans="7:7">
      <c r="G493" s="28"/>
    </row>
    <row r="494" spans="7:7">
      <c r="G494" s="28"/>
    </row>
    <row r="495" spans="7:7">
      <c r="G495" s="28"/>
    </row>
    <row r="496" spans="7:7">
      <c r="G496" s="28"/>
    </row>
    <row r="497" spans="7:7">
      <c r="G497" s="28"/>
    </row>
    <row r="498" spans="7:7">
      <c r="G498" s="28"/>
    </row>
    <row r="499" spans="7:7">
      <c r="G499" s="28"/>
    </row>
    <row r="500" spans="7:7">
      <c r="G500" s="28"/>
    </row>
    <row r="501" spans="7:7">
      <c r="G501" s="28"/>
    </row>
    <row r="502" spans="7:7">
      <c r="G502" s="28"/>
    </row>
    <row r="503" spans="7:7">
      <c r="G503" s="28"/>
    </row>
    <row r="504" spans="7:7">
      <c r="G504" s="28"/>
    </row>
    <row r="505" spans="7:7">
      <c r="G505" s="28"/>
    </row>
    <row r="506" spans="7:7">
      <c r="G506" s="28"/>
    </row>
    <row r="507" spans="7:7">
      <c r="G507" s="28"/>
    </row>
    <row r="508" spans="7:7">
      <c r="G508" s="28"/>
    </row>
    <row r="509" spans="7:7">
      <c r="G509" s="28"/>
    </row>
    <row r="510" spans="7:7">
      <c r="G510" s="28"/>
    </row>
    <row r="511" spans="7:7">
      <c r="G511" s="28"/>
    </row>
    <row r="512" spans="7:7">
      <c r="G512" s="28"/>
    </row>
    <row r="513" spans="7:7">
      <c r="G513" s="28"/>
    </row>
    <row r="514" spans="7:7">
      <c r="G514" s="28"/>
    </row>
    <row r="515" spans="7:7">
      <c r="G515" s="28"/>
    </row>
    <row r="516" spans="7:7">
      <c r="G516" s="28"/>
    </row>
    <row r="517" spans="7:7">
      <c r="G517" s="28"/>
    </row>
    <row r="518" spans="7:7">
      <c r="G518" s="28"/>
    </row>
    <row r="519" spans="7:7">
      <c r="G519" s="28"/>
    </row>
    <row r="520" spans="7:7">
      <c r="G520" s="28"/>
    </row>
    <row r="521" spans="7:7">
      <c r="G521" s="28"/>
    </row>
    <row r="522" spans="7:7">
      <c r="G522" s="28"/>
    </row>
    <row r="523" spans="7:7">
      <c r="G523" s="28"/>
    </row>
    <row r="524" spans="7:7">
      <c r="G524" s="28"/>
    </row>
    <row r="525" spans="7:7">
      <c r="G525" s="28"/>
    </row>
    <row r="526" spans="7:7">
      <c r="G526" s="28"/>
    </row>
    <row r="527" spans="7:7">
      <c r="G527" s="28"/>
    </row>
    <row r="528" spans="7:7">
      <c r="G528" s="28"/>
    </row>
    <row r="529" spans="7:7">
      <c r="G529" s="28"/>
    </row>
    <row r="530" spans="7:7">
      <c r="G530" s="28"/>
    </row>
    <row r="531" spans="7:7">
      <c r="G531" s="28"/>
    </row>
    <row r="532" spans="7:7">
      <c r="G532" s="28"/>
    </row>
    <row r="533" spans="7:7">
      <c r="G533" s="28"/>
    </row>
    <row r="534" spans="7:7">
      <c r="G534" s="28"/>
    </row>
    <row r="535" spans="7:7">
      <c r="G535" s="28"/>
    </row>
    <row r="536" spans="7:7">
      <c r="G536" s="28"/>
    </row>
    <row r="537" spans="7:7">
      <c r="G537" s="28"/>
    </row>
    <row r="538" spans="7:7">
      <c r="G538" s="28"/>
    </row>
    <row r="539" spans="7:7">
      <c r="G539" s="28"/>
    </row>
    <row r="540" spans="7:7">
      <c r="G540" s="28"/>
    </row>
    <row r="541" spans="7:7">
      <c r="G541" s="28"/>
    </row>
    <row r="542" spans="7:7">
      <c r="G542" s="28"/>
    </row>
    <row r="543" spans="7:7">
      <c r="G543" s="28"/>
    </row>
    <row r="544" spans="7:7">
      <c r="G544" s="28"/>
    </row>
    <row r="545" spans="7:7">
      <c r="G545" s="28"/>
    </row>
    <row r="546" spans="7:7">
      <c r="G546" s="28"/>
    </row>
    <row r="547" spans="7:7">
      <c r="G547" s="28"/>
    </row>
    <row r="548" spans="7:7">
      <c r="G548" s="28"/>
    </row>
    <row r="549" spans="7:7">
      <c r="G549" s="28"/>
    </row>
    <row r="550" spans="7:7">
      <c r="G550" s="28"/>
    </row>
    <row r="551" spans="7:7">
      <c r="G551" s="28"/>
    </row>
    <row r="552" spans="7:7">
      <c r="G552" s="28"/>
    </row>
    <row r="553" spans="7:7">
      <c r="G553" s="28"/>
    </row>
    <row r="554" spans="7:7">
      <c r="G554" s="28"/>
    </row>
    <row r="555" spans="7:7">
      <c r="G555" s="28"/>
    </row>
    <row r="556" spans="7:7">
      <c r="G556" s="28"/>
    </row>
    <row r="557" spans="7:7">
      <c r="G557" s="28"/>
    </row>
    <row r="558" spans="7:7">
      <c r="G558" s="28"/>
    </row>
    <row r="559" spans="7:7">
      <c r="G559" s="28"/>
    </row>
    <row r="560" spans="7:7">
      <c r="G560" s="28"/>
    </row>
    <row r="561" spans="7:7">
      <c r="G561" s="28"/>
    </row>
    <row r="562" spans="7:7">
      <c r="G562" s="28"/>
    </row>
    <row r="563" spans="7:7">
      <c r="G563" s="28"/>
    </row>
    <row r="564" spans="7:7">
      <c r="G564" s="28"/>
    </row>
    <row r="565" spans="7:7">
      <c r="G565" s="28"/>
    </row>
    <row r="566" spans="7:7">
      <c r="G566" s="28"/>
    </row>
    <row r="567" spans="7:7">
      <c r="G567" s="28"/>
    </row>
    <row r="568" spans="7:7">
      <c r="G568" s="28"/>
    </row>
    <row r="569" spans="7:7">
      <c r="G569" s="28"/>
    </row>
    <row r="570" spans="7:7">
      <c r="G570" s="28"/>
    </row>
    <row r="571" spans="7:7">
      <c r="G571" s="28"/>
    </row>
    <row r="572" spans="7:7">
      <c r="G572" s="28"/>
    </row>
    <row r="573" spans="7:7">
      <c r="G573" s="28"/>
    </row>
    <row r="574" spans="7:7">
      <c r="G574" s="28"/>
    </row>
    <row r="575" spans="7:7">
      <c r="G575" s="28"/>
    </row>
    <row r="576" spans="7:7">
      <c r="G576" s="28"/>
    </row>
    <row r="577" spans="7:7">
      <c r="G577" s="28"/>
    </row>
    <row r="578" spans="7:7">
      <c r="G578" s="28"/>
    </row>
    <row r="579" spans="7:7">
      <c r="G579" s="28"/>
    </row>
    <row r="580" spans="7:7">
      <c r="G580" s="28"/>
    </row>
    <row r="581" spans="7:7">
      <c r="G581" s="28"/>
    </row>
    <row r="582" spans="7:7">
      <c r="G582" s="28"/>
    </row>
    <row r="583" spans="7:7">
      <c r="G583" s="28"/>
    </row>
    <row r="584" spans="7:7">
      <c r="G584" s="28"/>
    </row>
    <row r="585" spans="7:7">
      <c r="G585" s="28"/>
    </row>
    <row r="586" spans="7:7">
      <c r="G586" s="28"/>
    </row>
    <row r="587" spans="7:7">
      <c r="G587" s="28"/>
    </row>
    <row r="588" spans="7:7">
      <c r="G588" s="28"/>
    </row>
    <row r="589" spans="7:7">
      <c r="G589" s="28"/>
    </row>
    <row r="590" spans="7:7">
      <c r="G590" s="28"/>
    </row>
    <row r="591" spans="7:7">
      <c r="G591" s="28"/>
    </row>
    <row r="592" spans="7:7">
      <c r="G592" s="28"/>
    </row>
    <row r="593" spans="7:7">
      <c r="G593" s="28"/>
    </row>
    <row r="594" spans="7:7">
      <c r="G594" s="28"/>
    </row>
    <row r="595" spans="7:7">
      <c r="G595" s="28"/>
    </row>
    <row r="596" spans="7:7">
      <c r="G596" s="28"/>
    </row>
    <row r="597" spans="7:7">
      <c r="G597" s="28"/>
    </row>
    <row r="598" spans="7:7">
      <c r="G598" s="28"/>
    </row>
    <row r="599" spans="7:7">
      <c r="G599" s="28"/>
    </row>
    <row r="600" spans="7:7">
      <c r="G600" s="28"/>
    </row>
    <row r="601" spans="7:7">
      <c r="G601" s="28"/>
    </row>
    <row r="602" spans="7:7">
      <c r="G602" s="28"/>
    </row>
    <row r="603" spans="7:7">
      <c r="G603" s="28"/>
    </row>
    <row r="604" spans="7:7">
      <c r="G604" s="28"/>
    </row>
    <row r="605" spans="7:7">
      <c r="G605" s="28"/>
    </row>
    <row r="606" spans="7:7">
      <c r="G606" s="28"/>
    </row>
    <row r="607" spans="7:7">
      <c r="G607" s="28"/>
    </row>
    <row r="608" spans="7:7">
      <c r="G608" s="28"/>
    </row>
    <row r="609" spans="7:7">
      <c r="G609" s="28"/>
    </row>
    <row r="610" spans="7:7">
      <c r="G610" s="28"/>
    </row>
    <row r="611" spans="7:7">
      <c r="G611" s="28"/>
    </row>
    <row r="612" spans="7:7">
      <c r="G612" s="28"/>
    </row>
    <row r="613" spans="7:7">
      <c r="G613" s="28"/>
    </row>
    <row r="614" spans="7:7">
      <c r="G614" s="28"/>
    </row>
    <row r="615" spans="7:7">
      <c r="G615" s="28"/>
    </row>
    <row r="616" spans="7:7">
      <c r="G616" s="28"/>
    </row>
    <row r="617" spans="7:7">
      <c r="G617" s="28"/>
    </row>
    <row r="618" spans="7:7">
      <c r="G618" s="28"/>
    </row>
    <row r="619" spans="7:7">
      <c r="G619" s="28"/>
    </row>
    <row r="620" spans="7:7">
      <c r="G620" s="28"/>
    </row>
    <row r="621" spans="7:7">
      <c r="G621" s="28"/>
    </row>
    <row r="622" spans="7:7">
      <c r="G622" s="28"/>
    </row>
    <row r="623" spans="7:7">
      <c r="G623" s="28"/>
    </row>
    <row r="624" spans="7:7">
      <c r="G624" s="28"/>
    </row>
    <row r="625" spans="7:7">
      <c r="G625" s="28"/>
    </row>
    <row r="626" spans="7:7">
      <c r="G626" s="28"/>
    </row>
    <row r="627" spans="7:7">
      <c r="G627" s="28"/>
    </row>
    <row r="628" spans="7:7">
      <c r="G628" s="28"/>
    </row>
    <row r="629" spans="7:7">
      <c r="G629" s="28"/>
    </row>
    <row r="630" spans="7:7">
      <c r="G630" s="28"/>
    </row>
    <row r="631" spans="7:7">
      <c r="G631" s="28"/>
    </row>
    <row r="632" spans="7:7">
      <c r="G632" s="28"/>
    </row>
    <row r="633" spans="7:7">
      <c r="G633" s="28"/>
    </row>
    <row r="634" spans="7:7">
      <c r="G634" s="28"/>
    </row>
    <row r="635" spans="7:7">
      <c r="G635" s="28"/>
    </row>
    <row r="636" spans="7:7">
      <c r="G636" s="28"/>
    </row>
    <row r="637" spans="7:7">
      <c r="G637" s="28"/>
    </row>
    <row r="638" spans="7:7">
      <c r="G638" s="28"/>
    </row>
    <row r="639" spans="7:7">
      <c r="G639" s="28"/>
    </row>
    <row r="640" spans="7:7">
      <c r="G640" s="28"/>
    </row>
    <row r="641" spans="7:7">
      <c r="G641" s="28"/>
    </row>
    <row r="642" spans="7:7">
      <c r="G642" s="28"/>
    </row>
    <row r="643" spans="7:7">
      <c r="G643" s="28"/>
    </row>
    <row r="644" spans="7:7">
      <c r="G644" s="28"/>
    </row>
    <row r="645" spans="7:7">
      <c r="G645" s="28"/>
    </row>
    <row r="646" spans="7:7">
      <c r="G646" s="28"/>
    </row>
    <row r="647" spans="7:7">
      <c r="G647" s="28"/>
    </row>
    <row r="648" spans="7:7">
      <c r="G648" s="28"/>
    </row>
    <row r="649" spans="7:7">
      <c r="G649" s="28"/>
    </row>
    <row r="650" spans="7:7">
      <c r="G650" s="28"/>
    </row>
    <row r="651" spans="7:7">
      <c r="G651" s="28"/>
    </row>
    <row r="652" spans="7:7">
      <c r="G652" s="28"/>
    </row>
    <row r="653" spans="7:7">
      <c r="G653" s="28"/>
    </row>
    <row r="654" spans="7:7">
      <c r="G654" s="28"/>
    </row>
    <row r="655" spans="7:7">
      <c r="G655" s="28"/>
    </row>
    <row r="656" spans="7:7">
      <c r="G656" s="28"/>
    </row>
    <row r="657" spans="7:7">
      <c r="G657" s="28"/>
    </row>
    <row r="658" spans="7:7">
      <c r="G658" s="28"/>
    </row>
    <row r="659" spans="7:7">
      <c r="G659" s="28"/>
    </row>
    <row r="660" spans="7:7">
      <c r="G660" s="28"/>
    </row>
    <row r="661" spans="7:7">
      <c r="G661" s="28"/>
    </row>
    <row r="662" spans="7:7">
      <c r="G662" s="28"/>
    </row>
    <row r="663" spans="7:7">
      <c r="G663" s="28"/>
    </row>
    <row r="664" spans="7:7">
      <c r="G664" s="28"/>
    </row>
    <row r="665" spans="7:7">
      <c r="G665" s="28"/>
    </row>
    <row r="666" spans="7:7">
      <c r="G666" s="28"/>
    </row>
    <row r="667" spans="7:7">
      <c r="G667" s="28"/>
    </row>
    <row r="668" spans="7:7">
      <c r="G668" s="28"/>
    </row>
    <row r="669" spans="7:7">
      <c r="G669" s="28"/>
    </row>
    <row r="670" spans="7:7">
      <c r="G670" s="28"/>
    </row>
    <row r="671" spans="7:7">
      <c r="G671" s="28"/>
    </row>
    <row r="672" spans="7:7">
      <c r="G672" s="28"/>
    </row>
    <row r="673" spans="7:7">
      <c r="G673" s="28"/>
    </row>
    <row r="674" spans="7:7">
      <c r="G674" s="28"/>
    </row>
    <row r="675" spans="7:7">
      <c r="G675" s="28"/>
    </row>
    <row r="676" spans="7:7">
      <c r="G676" s="28"/>
    </row>
    <row r="677" spans="7:7">
      <c r="G677" s="28"/>
    </row>
    <row r="678" spans="7:7">
      <c r="G678" s="28"/>
    </row>
    <row r="679" spans="7:7">
      <c r="G679" s="28"/>
    </row>
    <row r="680" spans="7:7">
      <c r="G680" s="28"/>
    </row>
    <row r="681" spans="7:7">
      <c r="G681" s="28"/>
    </row>
    <row r="682" spans="7:7">
      <c r="G682" s="28"/>
    </row>
    <row r="683" spans="7:7">
      <c r="G683" s="28"/>
    </row>
    <row r="684" spans="7:7">
      <c r="G684" s="28"/>
    </row>
    <row r="685" spans="7:7">
      <c r="G685" s="28"/>
    </row>
    <row r="686" spans="7:7">
      <c r="G686" s="28"/>
    </row>
    <row r="687" spans="7:7">
      <c r="G687" s="28"/>
    </row>
    <row r="688" spans="7:7">
      <c r="G688" s="28"/>
    </row>
    <row r="689" spans="7:7">
      <c r="G689" s="28"/>
    </row>
    <row r="690" spans="7:7">
      <c r="G690" s="28"/>
    </row>
    <row r="691" spans="7:7">
      <c r="G691" s="28"/>
    </row>
    <row r="692" spans="7:7">
      <c r="G692" s="28"/>
    </row>
    <row r="693" spans="7:7">
      <c r="G693" s="28"/>
    </row>
    <row r="694" spans="7:7">
      <c r="G694" s="28"/>
    </row>
    <row r="695" spans="7:7">
      <c r="G695" s="28"/>
    </row>
    <row r="696" spans="7:7">
      <c r="G696" s="28"/>
    </row>
    <row r="697" spans="7:7">
      <c r="G697" s="28"/>
    </row>
    <row r="698" spans="7:7">
      <c r="G698" s="28"/>
    </row>
    <row r="699" spans="7:7">
      <c r="G699" s="28"/>
    </row>
    <row r="700" spans="7:7">
      <c r="G700" s="28"/>
    </row>
    <row r="701" spans="7:7">
      <c r="G701" s="28"/>
    </row>
    <row r="702" spans="7:7">
      <c r="G702" s="28"/>
    </row>
    <row r="703" spans="7:7">
      <c r="G703" s="28"/>
    </row>
    <row r="704" spans="7:7">
      <c r="G704" s="28"/>
    </row>
    <row r="705" spans="7:7">
      <c r="G705" s="28"/>
    </row>
    <row r="706" spans="7:7">
      <c r="G706" s="28"/>
    </row>
    <row r="707" spans="7:7">
      <c r="G707" s="28"/>
    </row>
    <row r="708" spans="7:7">
      <c r="G708" s="28"/>
    </row>
    <row r="709" spans="7:7">
      <c r="G709" s="28"/>
    </row>
    <row r="710" spans="7:7">
      <c r="G710" s="28"/>
    </row>
    <row r="711" spans="7:7">
      <c r="G711" s="28"/>
    </row>
    <row r="712" spans="7:7">
      <c r="G712" s="28"/>
    </row>
    <row r="713" spans="7:7">
      <c r="G713" s="28"/>
    </row>
    <row r="714" spans="7:7">
      <c r="G714" s="28"/>
    </row>
    <row r="715" spans="7:7">
      <c r="G715" s="28"/>
    </row>
    <row r="716" spans="7:7">
      <c r="G716" s="28"/>
    </row>
    <row r="717" spans="7:7">
      <c r="G717" s="28"/>
    </row>
    <row r="718" spans="7:7">
      <c r="G718" s="28"/>
    </row>
    <row r="719" spans="7:7">
      <c r="G719" s="28"/>
    </row>
    <row r="720" spans="7:7">
      <c r="G720" s="28"/>
    </row>
    <row r="721" spans="7:7">
      <c r="G721" s="28"/>
    </row>
    <row r="722" spans="7:7">
      <c r="G722" s="28"/>
    </row>
    <row r="723" spans="7:7">
      <c r="G723" s="28"/>
    </row>
    <row r="724" spans="7:7">
      <c r="G724" s="28"/>
    </row>
    <row r="725" spans="7:7">
      <c r="G725" s="28"/>
    </row>
    <row r="726" spans="7:7">
      <c r="G726" s="28"/>
    </row>
    <row r="727" spans="7:7">
      <c r="G727" s="28"/>
    </row>
    <row r="728" spans="7:7">
      <c r="G728" s="28"/>
    </row>
    <row r="729" spans="7:7">
      <c r="G729" s="28"/>
    </row>
    <row r="730" spans="7:7">
      <c r="G730" s="28"/>
    </row>
    <row r="731" spans="7:7">
      <c r="G731" s="28"/>
    </row>
    <row r="732" spans="7:7">
      <c r="G732" s="28"/>
    </row>
    <row r="733" spans="7:7">
      <c r="G733" s="28"/>
    </row>
    <row r="734" spans="7:7">
      <c r="G734" s="28"/>
    </row>
    <row r="735" spans="7:7">
      <c r="G735" s="28"/>
    </row>
    <row r="736" spans="7:7">
      <c r="G736" s="28"/>
    </row>
    <row r="737" spans="7:7">
      <c r="G737" s="28"/>
    </row>
    <row r="738" spans="7:7">
      <c r="G738" s="28"/>
    </row>
    <row r="739" spans="7:7">
      <c r="G739" s="28"/>
    </row>
    <row r="740" spans="7:7">
      <c r="G740" s="28"/>
    </row>
    <row r="741" spans="7:7">
      <c r="G741" s="28"/>
    </row>
    <row r="742" spans="7:7">
      <c r="G742" s="28"/>
    </row>
    <row r="743" spans="7:7">
      <c r="G743" s="28"/>
    </row>
    <row r="744" spans="7:7">
      <c r="G744" s="28"/>
    </row>
    <row r="745" spans="7:7">
      <c r="G745" s="28"/>
    </row>
    <row r="746" spans="7:7">
      <c r="G746" s="28"/>
    </row>
    <row r="747" spans="7:7">
      <c r="G747" s="28"/>
    </row>
    <row r="748" spans="7:7">
      <c r="G748" s="28"/>
    </row>
    <row r="749" spans="7:7">
      <c r="G749" s="28"/>
    </row>
    <row r="750" spans="7:7">
      <c r="G750" s="28"/>
    </row>
    <row r="751" spans="7:7">
      <c r="G751" s="28"/>
    </row>
    <row r="752" spans="7:7">
      <c r="G752" s="28"/>
    </row>
    <row r="753" spans="7:7">
      <c r="G753" s="28"/>
    </row>
    <row r="754" spans="7:7">
      <c r="G754" s="28"/>
    </row>
    <row r="755" spans="7:7">
      <c r="G755" s="28"/>
    </row>
    <row r="756" spans="7:7">
      <c r="G756" s="28"/>
    </row>
    <row r="757" spans="7:7">
      <c r="G757" s="28"/>
    </row>
    <row r="758" spans="7:7">
      <c r="G758" s="28"/>
    </row>
    <row r="759" spans="7:7">
      <c r="G759" s="28"/>
    </row>
    <row r="760" spans="7:7">
      <c r="G760" s="28"/>
    </row>
    <row r="761" spans="7:7">
      <c r="G761" s="28"/>
    </row>
    <row r="762" spans="7:7">
      <c r="G762" s="28"/>
    </row>
    <row r="763" spans="7:7">
      <c r="G763" s="28"/>
    </row>
    <row r="764" spans="7:7">
      <c r="G764" s="28"/>
    </row>
    <row r="765" spans="7:7">
      <c r="G765" s="28"/>
    </row>
    <row r="766" spans="7:7">
      <c r="G766" s="28"/>
    </row>
    <row r="767" spans="7:7">
      <c r="G767" s="28"/>
    </row>
    <row r="768" spans="7:7">
      <c r="G768" s="28"/>
    </row>
    <row r="769" spans="7:7">
      <c r="G769" s="28"/>
    </row>
    <row r="770" spans="7:7">
      <c r="G770" s="28"/>
    </row>
    <row r="771" spans="7:7">
      <c r="G771" s="28"/>
    </row>
    <row r="772" spans="7:7">
      <c r="G772" s="28"/>
    </row>
    <row r="773" spans="7:7">
      <c r="G773" s="28"/>
    </row>
    <row r="774" spans="7:7">
      <c r="G774" s="28"/>
    </row>
    <row r="775" spans="7:7">
      <c r="G775" s="28"/>
    </row>
    <row r="776" spans="7:7">
      <c r="G776" s="28"/>
    </row>
    <row r="777" spans="7:7">
      <c r="G777" s="28"/>
    </row>
    <row r="778" spans="7:7">
      <c r="G778" s="28"/>
    </row>
    <row r="779" spans="7:7">
      <c r="G779" s="28"/>
    </row>
    <row r="780" spans="7:7">
      <c r="G780" s="28"/>
    </row>
    <row r="781" spans="7:7">
      <c r="G781" s="28"/>
    </row>
    <row r="782" spans="7:7">
      <c r="G782" s="28"/>
    </row>
    <row r="783" spans="7:7">
      <c r="G783" s="28"/>
    </row>
    <row r="784" spans="7:7">
      <c r="G784" s="28"/>
    </row>
    <row r="785" spans="7:7">
      <c r="G785" s="28"/>
    </row>
    <row r="786" spans="7:7">
      <c r="G786" s="28"/>
    </row>
    <row r="787" spans="7:7">
      <c r="G787" s="28"/>
    </row>
    <row r="788" spans="7:7">
      <c r="G788" s="28"/>
    </row>
    <row r="789" spans="7:7">
      <c r="G789" s="28"/>
    </row>
    <row r="790" spans="7:7">
      <c r="G790" s="28"/>
    </row>
    <row r="791" spans="7:7">
      <c r="G791" s="28"/>
    </row>
    <row r="792" spans="7:7">
      <c r="G792" s="28"/>
    </row>
    <row r="793" spans="7:7">
      <c r="G793" s="28"/>
    </row>
    <row r="794" spans="7:7">
      <c r="G794" s="28"/>
    </row>
    <row r="795" spans="7:7">
      <c r="G795" s="28"/>
    </row>
    <row r="796" spans="7:7">
      <c r="G796" s="28"/>
    </row>
    <row r="797" spans="7:7">
      <c r="G797" s="28"/>
    </row>
    <row r="798" spans="7:7">
      <c r="G798" s="28"/>
    </row>
    <row r="799" spans="7:7">
      <c r="G799" s="28"/>
    </row>
    <row r="800" spans="7:7">
      <c r="G800" s="28"/>
    </row>
    <row r="801" spans="7:7">
      <c r="G801" s="28"/>
    </row>
    <row r="802" spans="7:7">
      <c r="G802" s="28"/>
    </row>
    <row r="803" spans="7:7">
      <c r="G803" s="28"/>
    </row>
    <row r="804" spans="7:7">
      <c r="G804" s="28"/>
    </row>
    <row r="805" spans="7:7">
      <c r="G805" s="28"/>
    </row>
    <row r="806" spans="7:7">
      <c r="G806" s="28"/>
    </row>
    <row r="807" spans="7:7">
      <c r="G807" s="28"/>
    </row>
    <row r="808" spans="7:7">
      <c r="G808" s="28"/>
    </row>
    <row r="809" spans="7:7">
      <c r="G809" s="28"/>
    </row>
    <row r="810" spans="7:7">
      <c r="G810" s="28"/>
    </row>
    <row r="811" spans="7:7">
      <c r="G811" s="28"/>
    </row>
    <row r="812" spans="7:7">
      <c r="G812" s="28"/>
    </row>
    <row r="813" spans="7:7">
      <c r="G813" s="28"/>
    </row>
    <row r="814" spans="7:7">
      <c r="G814" s="28"/>
    </row>
    <row r="815" spans="7:7">
      <c r="G815" s="28"/>
    </row>
    <row r="816" spans="7:7">
      <c r="G816" s="28"/>
    </row>
    <row r="817" spans="7:7">
      <c r="G817" s="28"/>
    </row>
    <row r="818" spans="7:7">
      <c r="G818" s="28"/>
    </row>
    <row r="819" spans="7:7">
      <c r="G819" s="28"/>
    </row>
    <row r="820" spans="7:7">
      <c r="G820" s="28"/>
    </row>
    <row r="821" spans="7:7">
      <c r="G821" s="28"/>
    </row>
    <row r="822" spans="7:7">
      <c r="G822" s="28"/>
    </row>
    <row r="823" spans="7:7">
      <c r="G823" s="28"/>
    </row>
    <row r="824" spans="7:7">
      <c r="G824" s="28"/>
    </row>
    <row r="825" spans="7:7">
      <c r="G825" s="28"/>
    </row>
    <row r="826" spans="7:7">
      <c r="G826" s="28"/>
    </row>
    <row r="827" spans="7:7">
      <c r="G827" s="28"/>
    </row>
    <row r="828" spans="7:7">
      <c r="G828" s="28"/>
    </row>
    <row r="829" spans="7:7">
      <c r="G829" s="28"/>
    </row>
    <row r="830" spans="7:7">
      <c r="G830" s="28"/>
    </row>
    <row r="831" spans="7:7">
      <c r="G831" s="28"/>
    </row>
    <row r="832" spans="7:7">
      <c r="G832" s="28"/>
    </row>
    <row r="833" spans="7:7">
      <c r="G833" s="28"/>
    </row>
    <row r="834" spans="7:7">
      <c r="G834" s="28"/>
    </row>
    <row r="835" spans="7:7">
      <c r="G835" s="28"/>
    </row>
    <row r="836" spans="7:7">
      <c r="G836" s="28"/>
    </row>
    <row r="837" spans="7:7">
      <c r="G837" s="28"/>
    </row>
    <row r="838" spans="7:7">
      <c r="G838" s="28"/>
    </row>
    <row r="839" spans="7:7">
      <c r="G839" s="28"/>
    </row>
    <row r="840" spans="7:7">
      <c r="G840" s="28"/>
    </row>
    <row r="841" spans="7:7">
      <c r="G841" s="28"/>
    </row>
    <row r="842" spans="7:7">
      <c r="G842" s="28"/>
    </row>
    <row r="843" spans="7:7">
      <c r="G843" s="28"/>
    </row>
    <row r="844" spans="7:7">
      <c r="G844" s="28"/>
    </row>
    <row r="845" spans="7:7">
      <c r="G845" s="28"/>
    </row>
    <row r="846" spans="7:7">
      <c r="G846" s="28"/>
    </row>
    <row r="847" spans="7:7">
      <c r="G847" s="28"/>
    </row>
    <row r="848" spans="7:7">
      <c r="G848" s="28"/>
    </row>
    <row r="849" spans="7:7">
      <c r="G849" s="28"/>
    </row>
    <row r="850" spans="7:7">
      <c r="G850" s="28"/>
    </row>
    <row r="851" spans="7:7">
      <c r="G851" s="28"/>
    </row>
    <row r="852" spans="7:7">
      <c r="G852" s="28"/>
    </row>
    <row r="853" spans="7:7">
      <c r="G853" s="28"/>
    </row>
    <row r="854" spans="7:7">
      <c r="G854" s="28"/>
    </row>
    <row r="855" spans="7:7">
      <c r="G855" s="28"/>
    </row>
    <row r="856" spans="7:7">
      <c r="G856" s="28"/>
    </row>
    <row r="857" spans="7:7">
      <c r="G857" s="28"/>
    </row>
    <row r="858" spans="7:7">
      <c r="G858" s="28"/>
    </row>
    <row r="859" spans="7:7">
      <c r="G859" s="28"/>
    </row>
    <row r="860" spans="7:7">
      <c r="G860" s="28"/>
    </row>
    <row r="861" spans="7:7">
      <c r="G861" s="28"/>
    </row>
    <row r="862" spans="7:7">
      <c r="G862" s="28"/>
    </row>
    <row r="863" spans="7:7">
      <c r="G863" s="28"/>
    </row>
    <row r="864" spans="7:7">
      <c r="G864" s="28"/>
    </row>
    <row r="865" spans="7:7">
      <c r="G865" s="28"/>
    </row>
    <row r="866" spans="7:7">
      <c r="G866" s="28"/>
    </row>
    <row r="867" spans="7:7">
      <c r="G867" s="28"/>
    </row>
    <row r="868" spans="7:7">
      <c r="G868" s="28"/>
    </row>
    <row r="869" spans="7:7">
      <c r="G869" s="28"/>
    </row>
    <row r="870" spans="7:7">
      <c r="G870" s="28"/>
    </row>
    <row r="871" spans="7:7">
      <c r="G871" s="28"/>
    </row>
    <row r="872" spans="7:7">
      <c r="G872" s="28"/>
    </row>
    <row r="873" spans="7:7">
      <c r="G873" s="28"/>
    </row>
    <row r="874" spans="7:7">
      <c r="G874" s="28"/>
    </row>
    <row r="875" spans="7:7">
      <c r="G875" s="28"/>
    </row>
    <row r="876" spans="7:7">
      <c r="G876" s="28"/>
    </row>
    <row r="877" spans="7:7">
      <c r="G877" s="28"/>
    </row>
    <row r="878" spans="7:7">
      <c r="G878" s="28"/>
    </row>
    <row r="879" spans="7:7">
      <c r="G879" s="28"/>
    </row>
    <row r="880" spans="7:7">
      <c r="G880" s="28"/>
    </row>
    <row r="881" spans="7:7">
      <c r="G881" s="28"/>
    </row>
    <row r="882" spans="7:7">
      <c r="G882" s="28"/>
    </row>
    <row r="883" spans="7:7">
      <c r="G883" s="28"/>
    </row>
    <row r="884" spans="7:7">
      <c r="G884" s="28"/>
    </row>
    <row r="885" spans="7:7">
      <c r="G885" s="28"/>
    </row>
    <row r="886" spans="7:7">
      <c r="G886" s="28"/>
    </row>
    <row r="887" spans="7:7">
      <c r="G887" s="28"/>
    </row>
    <row r="888" spans="7:7">
      <c r="G888" s="28"/>
    </row>
    <row r="889" spans="7:7">
      <c r="G889" s="28"/>
    </row>
    <row r="890" spans="7:7">
      <c r="G890" s="28"/>
    </row>
    <row r="891" spans="7:7">
      <c r="G891" s="28"/>
    </row>
    <row r="892" spans="7:7">
      <c r="G892" s="28"/>
    </row>
    <row r="893" spans="7:7">
      <c r="G893" s="28"/>
    </row>
    <row r="894" spans="7:7">
      <c r="G894" s="28"/>
    </row>
    <row r="895" spans="7:7">
      <c r="G895" s="28"/>
    </row>
    <row r="896" spans="7:7">
      <c r="G896" s="28"/>
    </row>
    <row r="897" spans="7:7">
      <c r="G897" s="28"/>
    </row>
    <row r="898" spans="7:7">
      <c r="G898" s="28"/>
    </row>
    <row r="899" spans="7:7">
      <c r="G899" s="28"/>
    </row>
    <row r="900" spans="7:7">
      <c r="G900" s="28"/>
    </row>
    <row r="901" spans="7:7">
      <c r="G901" s="28"/>
    </row>
    <row r="902" spans="7:7">
      <c r="G902" s="28"/>
    </row>
    <row r="903" spans="7:7">
      <c r="G903" s="28"/>
    </row>
    <row r="904" spans="7:7">
      <c r="G904" s="28"/>
    </row>
    <row r="905" spans="7:7">
      <c r="G905" s="28"/>
    </row>
    <row r="906" spans="7:7">
      <c r="G906" s="28"/>
    </row>
    <row r="907" spans="7:7">
      <c r="G907" s="28"/>
    </row>
    <row r="908" spans="7:7">
      <c r="G908" s="28"/>
    </row>
    <row r="909" spans="7:7">
      <c r="G909" s="28"/>
    </row>
    <row r="910" spans="7:7">
      <c r="G910" s="28"/>
    </row>
    <row r="911" spans="7:7">
      <c r="G911" s="28"/>
    </row>
    <row r="912" spans="7:7">
      <c r="G912" s="28"/>
    </row>
    <row r="913" spans="7:7">
      <c r="G913" s="28"/>
    </row>
    <row r="914" spans="7:7">
      <c r="G914" s="28"/>
    </row>
    <row r="915" spans="7:7">
      <c r="G915" s="28"/>
    </row>
    <row r="916" spans="7:7">
      <c r="G916" s="28"/>
    </row>
    <row r="917" spans="7:7">
      <c r="G917" s="28"/>
    </row>
    <row r="918" spans="7:7">
      <c r="G918" s="28"/>
    </row>
    <row r="919" spans="7:7">
      <c r="G919" s="28"/>
    </row>
    <row r="920" spans="7:7">
      <c r="G920" s="28"/>
    </row>
    <row r="921" spans="7:7">
      <c r="G921" s="28"/>
    </row>
    <row r="922" spans="7:7">
      <c r="G922" s="28"/>
    </row>
    <row r="923" spans="7:7">
      <c r="G923" s="28"/>
    </row>
    <row r="924" spans="7:7">
      <c r="G924" s="28"/>
    </row>
    <row r="925" spans="7:7">
      <c r="G925" s="28"/>
    </row>
    <row r="926" spans="7:7">
      <c r="G926" s="28"/>
    </row>
    <row r="927" spans="7:7">
      <c r="G927" s="28"/>
    </row>
    <row r="928" spans="7:7">
      <c r="G928" s="28"/>
    </row>
    <row r="929" spans="7:7">
      <c r="G929" s="28"/>
    </row>
    <row r="930" spans="7:7">
      <c r="G930" s="28"/>
    </row>
    <row r="931" spans="7:7">
      <c r="G931" s="28"/>
    </row>
    <row r="932" spans="7:7">
      <c r="G932" s="28"/>
    </row>
    <row r="933" spans="7:7">
      <c r="G933" s="28"/>
    </row>
    <row r="934" spans="7:7">
      <c r="G934" s="28"/>
    </row>
    <row r="935" spans="7:7">
      <c r="G935" s="28"/>
    </row>
    <row r="936" spans="7:7">
      <c r="G936" s="28"/>
    </row>
    <row r="937" spans="7:7">
      <c r="G937" s="28"/>
    </row>
    <row r="938" spans="7:7">
      <c r="G938" s="28"/>
    </row>
    <row r="939" spans="7:7">
      <c r="G939" s="28"/>
    </row>
    <row r="940" spans="7:7">
      <c r="G940" s="28"/>
    </row>
    <row r="941" spans="7:7">
      <c r="G941" s="28"/>
    </row>
    <row r="942" spans="7:7">
      <c r="G942" s="28"/>
    </row>
    <row r="943" spans="7:7">
      <c r="G943" s="28"/>
    </row>
    <row r="944" spans="7:7">
      <c r="G944" s="28"/>
    </row>
    <row r="945" spans="7:7">
      <c r="G945" s="28"/>
    </row>
    <row r="946" spans="7:7">
      <c r="G946" s="28"/>
    </row>
    <row r="947" spans="7:7">
      <c r="G947" s="28"/>
    </row>
    <row r="948" spans="7:7">
      <c r="G948" s="28"/>
    </row>
    <row r="949" spans="7:7">
      <c r="G949" s="28"/>
    </row>
    <row r="950" spans="7:7">
      <c r="G950" s="28"/>
    </row>
    <row r="951" spans="7:7">
      <c r="G951" s="28"/>
    </row>
    <row r="952" spans="7:7">
      <c r="G952" s="28"/>
    </row>
    <row r="953" spans="7:7">
      <c r="G953" s="28"/>
    </row>
    <row r="954" spans="7:7">
      <c r="G954" s="28"/>
    </row>
    <row r="955" spans="7:7">
      <c r="G955" s="28"/>
    </row>
    <row r="956" spans="7:7">
      <c r="G956" s="28"/>
    </row>
    <row r="957" spans="7:7">
      <c r="G957" s="28"/>
    </row>
    <row r="958" spans="7:7">
      <c r="G958" s="28"/>
    </row>
    <row r="959" spans="7:7">
      <c r="G959" s="28"/>
    </row>
    <row r="960" spans="7:7">
      <c r="G960" s="28"/>
    </row>
    <row r="961" spans="7:7">
      <c r="G961" s="28"/>
    </row>
    <row r="962" spans="7:7">
      <c r="G962" s="28"/>
    </row>
    <row r="963" spans="7:7">
      <c r="G963" s="28"/>
    </row>
    <row r="964" spans="7:7">
      <c r="G964" s="28"/>
    </row>
    <row r="965" spans="7:7">
      <c r="G965" s="28"/>
    </row>
    <row r="966" spans="7:7">
      <c r="G966" s="28"/>
    </row>
    <row r="967" spans="7:7">
      <c r="G967" s="28"/>
    </row>
    <row r="968" spans="7:7">
      <c r="G968" s="28"/>
    </row>
    <row r="969" spans="7:7">
      <c r="G969" s="28"/>
    </row>
    <row r="970" spans="7:7">
      <c r="G970" s="28"/>
    </row>
    <row r="971" spans="7:7">
      <c r="G971" s="28"/>
    </row>
    <row r="972" spans="7:7">
      <c r="G972" s="28"/>
    </row>
    <row r="973" spans="7:7">
      <c r="G973" s="28"/>
    </row>
    <row r="974" spans="7:7">
      <c r="G974" s="28"/>
    </row>
    <row r="975" spans="7:7">
      <c r="G975" s="28"/>
    </row>
    <row r="976" spans="7:7">
      <c r="G976" s="28"/>
    </row>
    <row r="977" spans="7:7">
      <c r="G977" s="28"/>
    </row>
    <row r="978" spans="7:7">
      <c r="G978" s="28"/>
    </row>
    <row r="979" spans="7:7">
      <c r="G979" s="28"/>
    </row>
    <row r="980" spans="7:7">
      <c r="G980" s="28"/>
    </row>
    <row r="981" spans="7:7">
      <c r="G981" s="28"/>
    </row>
    <row r="982" spans="7:7">
      <c r="G982" s="28"/>
    </row>
    <row r="983" spans="7:7">
      <c r="G983" s="28"/>
    </row>
    <row r="984" spans="7:7">
      <c r="G984" s="28"/>
    </row>
    <row r="985" spans="7:7">
      <c r="G985" s="28"/>
    </row>
    <row r="986" spans="7:7">
      <c r="G986" s="28"/>
    </row>
    <row r="987" spans="7:7">
      <c r="G987" s="28"/>
    </row>
    <row r="988" spans="7:7">
      <c r="G988" s="28"/>
    </row>
    <row r="989" spans="7:7">
      <c r="G989" s="28"/>
    </row>
    <row r="990" spans="7:7">
      <c r="G990" s="28"/>
    </row>
    <row r="991" spans="7:7">
      <c r="G991" s="28"/>
    </row>
    <row r="992" spans="7:7">
      <c r="G992" s="28"/>
    </row>
    <row r="993" spans="7:7">
      <c r="G993" s="28"/>
    </row>
    <row r="994" spans="7:7">
      <c r="G994" s="28"/>
    </row>
    <row r="995" spans="7:7">
      <c r="G995" s="28"/>
    </row>
    <row r="996" spans="7:7">
      <c r="G996" s="28"/>
    </row>
    <row r="997" spans="7:7">
      <c r="G997" s="28"/>
    </row>
    <row r="998" spans="7:7">
      <c r="G998" s="28"/>
    </row>
    <row r="999" spans="7:7">
      <c r="G999" s="28"/>
    </row>
    <row r="1000" spans="7:7">
      <c r="G1000" s="28"/>
    </row>
  </sheetData>
  <mergeCells count="1">
    <mergeCell ref="A1:D1"/>
  </mergeCells>
  <pageMargins left="0.7" right="0.7" top="0.75" bottom="0.75" header="0" footer="0"/>
  <pageSetup orientation="landscape"/>
  <ignoredErrors>
    <ignoredError sqref="B5:E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zoomScale="115" workbookViewId="0">
      <selection activeCell="F16" sqref="F16"/>
    </sheetView>
  </sheetViews>
  <sheetFormatPr baseColWidth="10" defaultColWidth="11.1640625" defaultRowHeight="15" customHeight="1"/>
  <cols>
    <col min="1" max="1" width="37.6640625" style="38" customWidth="1"/>
    <col min="2" max="6" width="11.1640625" style="38" customWidth="1"/>
    <col min="7" max="16384" width="11.1640625" style="38"/>
  </cols>
  <sheetData>
    <row r="1" spans="1:26" ht="16" customHeight="1">
      <c r="A1" s="178" t="s">
        <v>54</v>
      </c>
      <c r="B1" s="179"/>
      <c r="C1" s="179"/>
      <c r="D1" s="179"/>
      <c r="G1" s="57"/>
    </row>
    <row r="2" spans="1:26" s="86" customFormat="1" ht="16">
      <c r="A2" s="131"/>
      <c r="B2" s="42">
        <v>2019</v>
      </c>
      <c r="C2" s="42">
        <v>2020</v>
      </c>
      <c r="D2" s="42">
        <v>2021</v>
      </c>
      <c r="E2" s="86">
        <v>2022</v>
      </c>
      <c r="F2" s="86" t="s">
        <v>127</v>
      </c>
      <c r="G2" s="86" t="s">
        <v>118</v>
      </c>
    </row>
    <row r="3" spans="1:26" ht="16">
      <c r="A3" s="73" t="s">
        <v>17</v>
      </c>
      <c r="B3" s="73"/>
      <c r="C3" s="73"/>
      <c r="D3" s="73"/>
      <c r="E3" s="73"/>
      <c r="F3" s="73"/>
      <c r="G3" s="57"/>
      <c r="H3" s="57"/>
      <c r="I3" s="57"/>
      <c r="J3" s="57"/>
      <c r="K3" s="57"/>
      <c r="L3" s="57"/>
      <c r="M3" s="57"/>
      <c r="N3" s="57"/>
      <c r="O3" s="57"/>
      <c r="P3" s="57"/>
      <c r="Q3" s="57"/>
      <c r="R3" s="57"/>
      <c r="S3" s="57"/>
      <c r="T3" s="57"/>
      <c r="U3" s="57"/>
      <c r="V3" s="57"/>
      <c r="W3" s="57"/>
      <c r="X3" s="57"/>
      <c r="Y3" s="57"/>
      <c r="Z3" s="57"/>
    </row>
    <row r="4" spans="1:26" ht="16">
      <c r="A4" s="44" t="s">
        <v>18</v>
      </c>
      <c r="B4" s="60">
        <v>70.217391304347828</v>
      </c>
      <c r="C4" s="60">
        <v>70.216945293036787</v>
      </c>
      <c r="D4" s="60">
        <v>70.267327283861277</v>
      </c>
      <c r="E4" s="60">
        <v>70.26711649616675</v>
      </c>
      <c r="F4" s="132">
        <f>((E4-B4)/B4)*100</f>
        <v>7.0816062652334866E-2</v>
      </c>
      <c r="G4" s="57"/>
    </row>
    <row r="5" spans="1:26" ht="16">
      <c r="A5" s="57" t="s">
        <v>55</v>
      </c>
      <c r="B5" s="60">
        <v>43.960344377771982</v>
      </c>
      <c r="C5" s="60">
        <v>44.615181518151815</v>
      </c>
      <c r="D5" s="60">
        <v>57.34</v>
      </c>
      <c r="F5" s="132">
        <f>((D5-B5)/B5)*100</f>
        <v>30.435738872403562</v>
      </c>
      <c r="G5" s="57"/>
    </row>
    <row r="6" spans="1:26" ht="16">
      <c r="A6" s="123" t="s">
        <v>56</v>
      </c>
      <c r="B6" s="60">
        <v>100</v>
      </c>
      <c r="C6" s="60">
        <v>100</v>
      </c>
      <c r="D6" s="60">
        <v>100</v>
      </c>
      <c r="E6" s="60">
        <v>100</v>
      </c>
      <c r="F6" s="132">
        <f t="shared" ref="F6:F13" si="0">((E6-B6)/B6)*100</f>
        <v>0</v>
      </c>
      <c r="G6" s="57" t="s">
        <v>57</v>
      </c>
    </row>
    <row r="7" spans="1:26" ht="16">
      <c r="A7" s="123" t="s">
        <v>58</v>
      </c>
      <c r="B7" s="38">
        <v>99.78</v>
      </c>
      <c r="C7" s="38">
        <v>99.83</v>
      </c>
      <c r="D7" s="38">
        <v>99.789999999999992</v>
      </c>
      <c r="E7" s="38">
        <v>99.789999999999992</v>
      </c>
      <c r="F7" s="132">
        <f t="shared" si="0"/>
        <v>1.0022048506705657E-2</v>
      </c>
      <c r="G7" s="57" t="s">
        <v>59</v>
      </c>
    </row>
    <row r="8" spans="1:26" ht="16">
      <c r="A8" s="123" t="s">
        <v>60</v>
      </c>
      <c r="B8" s="38">
        <v>99.660000000000011</v>
      </c>
      <c r="C8" s="38">
        <v>99.73</v>
      </c>
      <c r="D8" s="38">
        <v>99.71</v>
      </c>
      <c r="E8" s="38">
        <v>99.72999999999999</v>
      </c>
      <c r="F8" s="132">
        <f t="shared" si="0"/>
        <v>7.0238811960645159E-2</v>
      </c>
      <c r="G8" s="57"/>
    </row>
    <row r="9" spans="1:26" ht="16">
      <c r="A9" s="123" t="s">
        <v>61</v>
      </c>
      <c r="B9" s="38">
        <v>99.940000000000012</v>
      </c>
      <c r="C9" s="38">
        <v>99.960000000000008</v>
      </c>
      <c r="D9" s="38">
        <v>99.990000000000009</v>
      </c>
      <c r="E9" s="38">
        <v>100</v>
      </c>
      <c r="F9" s="132">
        <f t="shared" si="0"/>
        <v>6.0036021612955827E-2</v>
      </c>
      <c r="G9" s="57"/>
    </row>
    <row r="10" spans="1:26" ht="16">
      <c r="A10" s="123" t="s">
        <v>62</v>
      </c>
      <c r="B10" s="38">
        <v>99.32</v>
      </c>
      <c r="C10" s="38">
        <v>99.28</v>
      </c>
      <c r="D10" s="38">
        <v>98.179999999999993</v>
      </c>
      <c r="E10" s="38">
        <v>97.68</v>
      </c>
      <c r="F10" s="132">
        <f t="shared" si="0"/>
        <v>-1.6512283527990199</v>
      </c>
      <c r="G10" s="57"/>
    </row>
    <row r="11" spans="1:26" ht="16">
      <c r="A11" s="124" t="s">
        <v>63</v>
      </c>
      <c r="B11" s="38">
        <v>98.72999999999999</v>
      </c>
      <c r="C11" s="38">
        <v>98.91</v>
      </c>
      <c r="D11" s="38">
        <v>99.02</v>
      </c>
      <c r="E11" s="38">
        <v>98.779999999999987</v>
      </c>
      <c r="F11" s="132">
        <f t="shared" si="0"/>
        <v>5.0643168236602011E-2</v>
      </c>
      <c r="G11" s="57"/>
    </row>
    <row r="12" spans="1:26" ht="16">
      <c r="A12" s="123" t="s">
        <v>64</v>
      </c>
      <c r="B12" s="38">
        <v>93.87</v>
      </c>
      <c r="C12" s="38">
        <v>92.64</v>
      </c>
      <c r="D12" s="38">
        <v>95.55</v>
      </c>
      <c r="E12" s="38">
        <v>95.18</v>
      </c>
      <c r="F12" s="132">
        <f t="shared" si="0"/>
        <v>1.3955470331309281</v>
      </c>
      <c r="G12" s="57"/>
    </row>
    <row r="13" spans="1:26" ht="16">
      <c r="A13" s="133" t="s">
        <v>65</v>
      </c>
      <c r="B13" s="134">
        <f>SUM(B4:B12)/9</f>
        <v>89.497526186902221</v>
      </c>
      <c r="C13" s="134">
        <f t="shared" ref="C13" si="1">SUM(C4:C12)/9</f>
        <v>89.464680756798728</v>
      </c>
      <c r="D13" s="134">
        <f>SUM(D4:D12)/9</f>
        <v>91.09414747598457</v>
      </c>
      <c r="E13" s="134">
        <f>SUM(E6:E12)/7</f>
        <v>98.737142857142871</v>
      </c>
      <c r="F13" s="80">
        <f t="shared" si="0"/>
        <v>10.323879400806108</v>
      </c>
      <c r="G13" s="57"/>
    </row>
    <row r="14" spans="1:26" ht="16">
      <c r="A14" s="125" t="s">
        <v>66</v>
      </c>
      <c r="B14" s="91"/>
      <c r="C14" s="91"/>
      <c r="D14" s="91"/>
      <c r="E14" s="91"/>
      <c r="F14" s="91"/>
      <c r="G14" s="57" t="s">
        <v>67</v>
      </c>
    </row>
    <row r="15" spans="1:26" ht="16">
      <c r="A15" s="57" t="s">
        <v>68</v>
      </c>
      <c r="G15" s="57"/>
    </row>
    <row r="16" spans="1:26" ht="16">
      <c r="G16" s="57"/>
    </row>
    <row r="17" spans="7:7" ht="16">
      <c r="G17" s="57"/>
    </row>
    <row r="18" spans="7:7" ht="16">
      <c r="G18" s="57"/>
    </row>
    <row r="19" spans="7:7" ht="16">
      <c r="G19" s="57"/>
    </row>
    <row r="20" spans="7:7" ht="16">
      <c r="G20" s="57"/>
    </row>
    <row r="21" spans="7:7" ht="16">
      <c r="G21" s="57"/>
    </row>
    <row r="22" spans="7:7" ht="16">
      <c r="G22" s="57"/>
    </row>
    <row r="23" spans="7:7" ht="16">
      <c r="G23" s="57"/>
    </row>
    <row r="24" spans="7:7" ht="16">
      <c r="G24" s="57"/>
    </row>
    <row r="25" spans="7:7" ht="16">
      <c r="G25" s="57"/>
    </row>
    <row r="26" spans="7:7" ht="16">
      <c r="G26" s="57"/>
    </row>
    <row r="27" spans="7:7" ht="16">
      <c r="G27" s="57"/>
    </row>
    <row r="28" spans="7:7" ht="16">
      <c r="G28" s="57"/>
    </row>
    <row r="29" spans="7:7" ht="16">
      <c r="G29" s="57"/>
    </row>
    <row r="30" spans="7:7" ht="16">
      <c r="G30" s="57"/>
    </row>
    <row r="31" spans="7:7" ht="16">
      <c r="G31" s="57"/>
    </row>
    <row r="32" spans="7:7" ht="16">
      <c r="G32" s="57"/>
    </row>
    <row r="33" spans="7:7" ht="16">
      <c r="G33" s="57"/>
    </row>
    <row r="34" spans="7:7" ht="16">
      <c r="G34" s="57"/>
    </row>
    <row r="35" spans="7:7" ht="16">
      <c r="G35" s="57"/>
    </row>
    <row r="36" spans="7:7" ht="16">
      <c r="G36" s="57"/>
    </row>
    <row r="37" spans="7:7" ht="16">
      <c r="G37" s="57"/>
    </row>
    <row r="38" spans="7:7" ht="16">
      <c r="G38" s="57"/>
    </row>
    <row r="39" spans="7:7" ht="16">
      <c r="G39" s="57"/>
    </row>
    <row r="40" spans="7:7" ht="16">
      <c r="G40" s="57"/>
    </row>
    <row r="41" spans="7:7" ht="16">
      <c r="G41" s="57"/>
    </row>
    <row r="42" spans="7:7" ht="16">
      <c r="G42" s="57"/>
    </row>
    <row r="43" spans="7:7" ht="16">
      <c r="G43" s="57"/>
    </row>
    <row r="44" spans="7:7" ht="16">
      <c r="G44" s="57"/>
    </row>
    <row r="45" spans="7:7" ht="16">
      <c r="G45" s="57"/>
    </row>
    <row r="46" spans="7:7" ht="16">
      <c r="G46" s="57"/>
    </row>
    <row r="47" spans="7:7" ht="16">
      <c r="G47" s="57"/>
    </row>
    <row r="48" spans="7:7" ht="16">
      <c r="G48" s="57"/>
    </row>
    <row r="49" spans="7:7" ht="16">
      <c r="G49" s="57"/>
    </row>
    <row r="50" spans="7:7" ht="16">
      <c r="G50" s="57"/>
    </row>
    <row r="51" spans="7:7" ht="16">
      <c r="G51" s="57"/>
    </row>
    <row r="52" spans="7:7" ht="16">
      <c r="G52" s="57"/>
    </row>
    <row r="53" spans="7:7" ht="16">
      <c r="G53" s="57"/>
    </row>
    <row r="54" spans="7:7" ht="16">
      <c r="G54" s="57"/>
    </row>
    <row r="55" spans="7:7" ht="16">
      <c r="G55" s="57"/>
    </row>
    <row r="56" spans="7:7" ht="16">
      <c r="G56" s="57"/>
    </row>
    <row r="57" spans="7:7" ht="16">
      <c r="G57" s="57"/>
    </row>
    <row r="58" spans="7:7" ht="16">
      <c r="G58" s="57"/>
    </row>
    <row r="59" spans="7:7" ht="16">
      <c r="G59" s="57"/>
    </row>
    <row r="60" spans="7:7" ht="16">
      <c r="G60" s="57"/>
    </row>
    <row r="61" spans="7:7" ht="16">
      <c r="G61" s="57"/>
    </row>
    <row r="62" spans="7:7" ht="16">
      <c r="G62" s="57"/>
    </row>
    <row r="63" spans="7:7" ht="16">
      <c r="G63" s="57"/>
    </row>
    <row r="64" spans="7:7" ht="16">
      <c r="G64" s="57"/>
    </row>
    <row r="65" spans="7:7" ht="16">
      <c r="G65" s="57"/>
    </row>
    <row r="66" spans="7:7" ht="16">
      <c r="G66" s="57"/>
    </row>
    <row r="67" spans="7:7" ht="16">
      <c r="G67" s="57"/>
    </row>
    <row r="68" spans="7:7" ht="16">
      <c r="G68" s="57"/>
    </row>
    <row r="69" spans="7:7" ht="16">
      <c r="G69" s="57"/>
    </row>
    <row r="70" spans="7:7" ht="16">
      <c r="G70" s="57"/>
    </row>
    <row r="71" spans="7:7" ht="16">
      <c r="G71" s="57"/>
    </row>
    <row r="72" spans="7:7" ht="16">
      <c r="G72" s="57"/>
    </row>
    <row r="73" spans="7:7" ht="16">
      <c r="G73" s="57"/>
    </row>
    <row r="74" spans="7:7" ht="16">
      <c r="G74" s="57"/>
    </row>
    <row r="75" spans="7:7" ht="16">
      <c r="G75" s="57"/>
    </row>
    <row r="76" spans="7:7" ht="16">
      <c r="G76" s="57"/>
    </row>
    <row r="77" spans="7:7" ht="16">
      <c r="G77" s="57"/>
    </row>
    <row r="78" spans="7:7" ht="16">
      <c r="G78" s="57"/>
    </row>
    <row r="79" spans="7:7" ht="16">
      <c r="G79" s="57"/>
    </row>
    <row r="80" spans="7:7" ht="16">
      <c r="G80" s="57"/>
    </row>
    <row r="81" spans="7:7" ht="16">
      <c r="G81" s="57"/>
    </row>
    <row r="82" spans="7:7" ht="16">
      <c r="G82" s="57"/>
    </row>
    <row r="83" spans="7:7" ht="16">
      <c r="G83" s="57"/>
    </row>
    <row r="84" spans="7:7" ht="16">
      <c r="G84" s="57"/>
    </row>
    <row r="85" spans="7:7" ht="16">
      <c r="G85" s="57"/>
    </row>
    <row r="86" spans="7:7" ht="16">
      <c r="G86" s="57"/>
    </row>
    <row r="87" spans="7:7" ht="16">
      <c r="G87" s="57"/>
    </row>
    <row r="88" spans="7:7" ht="16">
      <c r="G88" s="57"/>
    </row>
    <row r="89" spans="7:7" ht="16">
      <c r="G89" s="57"/>
    </row>
    <row r="90" spans="7:7" ht="16">
      <c r="G90" s="57"/>
    </row>
    <row r="91" spans="7:7" ht="16">
      <c r="G91" s="57"/>
    </row>
    <row r="92" spans="7:7" ht="16">
      <c r="G92" s="57"/>
    </row>
    <row r="93" spans="7:7" ht="16">
      <c r="G93" s="57"/>
    </row>
    <row r="94" spans="7:7" ht="16">
      <c r="G94" s="57"/>
    </row>
    <row r="95" spans="7:7" ht="16">
      <c r="G95" s="57"/>
    </row>
    <row r="96" spans="7:7" ht="16">
      <c r="G96" s="57"/>
    </row>
    <row r="97" spans="7:7" ht="16">
      <c r="G97" s="57"/>
    </row>
    <row r="98" spans="7:7" ht="16">
      <c r="G98" s="57"/>
    </row>
    <row r="99" spans="7:7" ht="16">
      <c r="G99" s="57"/>
    </row>
    <row r="100" spans="7:7" ht="16">
      <c r="G100" s="57"/>
    </row>
    <row r="101" spans="7:7" ht="16">
      <c r="G101" s="57"/>
    </row>
    <row r="102" spans="7:7" ht="16">
      <c r="G102" s="57"/>
    </row>
    <row r="103" spans="7:7" ht="16">
      <c r="G103" s="57"/>
    </row>
    <row r="104" spans="7:7" ht="16">
      <c r="G104" s="57"/>
    </row>
    <row r="105" spans="7:7" ht="16">
      <c r="G105" s="57"/>
    </row>
    <row r="106" spans="7:7" ht="16">
      <c r="G106" s="57"/>
    </row>
    <row r="107" spans="7:7" ht="16">
      <c r="G107" s="57"/>
    </row>
    <row r="108" spans="7:7" ht="16">
      <c r="G108" s="57"/>
    </row>
    <row r="109" spans="7:7" ht="16">
      <c r="G109" s="57"/>
    </row>
    <row r="110" spans="7:7" ht="16">
      <c r="G110" s="57"/>
    </row>
    <row r="111" spans="7:7" ht="16">
      <c r="G111" s="57"/>
    </row>
    <row r="112" spans="7:7" ht="16">
      <c r="G112" s="57"/>
    </row>
    <row r="113" spans="7:7" ht="16">
      <c r="G113" s="57"/>
    </row>
    <row r="114" spans="7:7" ht="16">
      <c r="G114" s="57"/>
    </row>
    <row r="115" spans="7:7" ht="16">
      <c r="G115" s="57"/>
    </row>
    <row r="116" spans="7:7" ht="16">
      <c r="G116" s="57"/>
    </row>
    <row r="117" spans="7:7" ht="16">
      <c r="G117" s="57"/>
    </row>
    <row r="118" spans="7:7" ht="16">
      <c r="G118" s="57"/>
    </row>
    <row r="119" spans="7:7" ht="16">
      <c r="G119" s="57"/>
    </row>
    <row r="120" spans="7:7" ht="16">
      <c r="G120" s="57"/>
    </row>
    <row r="121" spans="7:7" ht="16">
      <c r="G121" s="57"/>
    </row>
    <row r="122" spans="7:7" ht="16">
      <c r="G122" s="57"/>
    </row>
    <row r="123" spans="7:7" ht="16">
      <c r="G123" s="57"/>
    </row>
    <row r="124" spans="7:7" ht="16">
      <c r="G124" s="57"/>
    </row>
    <row r="125" spans="7:7" ht="16">
      <c r="G125" s="57"/>
    </row>
    <row r="126" spans="7:7" ht="16">
      <c r="G126" s="57"/>
    </row>
    <row r="127" spans="7:7" ht="16">
      <c r="G127" s="57"/>
    </row>
    <row r="128" spans="7:7" ht="16">
      <c r="G128" s="57"/>
    </row>
    <row r="129" spans="7:7" ht="16">
      <c r="G129" s="57"/>
    </row>
    <row r="130" spans="7:7" ht="16">
      <c r="G130" s="57"/>
    </row>
    <row r="131" spans="7:7" ht="16">
      <c r="G131" s="57"/>
    </row>
    <row r="132" spans="7:7" ht="16">
      <c r="G132" s="57"/>
    </row>
    <row r="133" spans="7:7" ht="16">
      <c r="G133" s="57"/>
    </row>
    <row r="134" spans="7:7" ht="16">
      <c r="G134" s="57"/>
    </row>
    <row r="135" spans="7:7" ht="16">
      <c r="G135" s="57"/>
    </row>
    <row r="136" spans="7:7" ht="16">
      <c r="G136" s="57"/>
    </row>
    <row r="137" spans="7:7" ht="16">
      <c r="G137" s="57"/>
    </row>
    <row r="138" spans="7:7" ht="16">
      <c r="G138" s="57"/>
    </row>
    <row r="139" spans="7:7" ht="16">
      <c r="G139" s="57"/>
    </row>
    <row r="140" spans="7:7" ht="16">
      <c r="G140" s="57"/>
    </row>
    <row r="141" spans="7:7" ht="16">
      <c r="G141" s="57"/>
    </row>
    <row r="142" spans="7:7" ht="16">
      <c r="G142" s="57"/>
    </row>
    <row r="143" spans="7:7" ht="16">
      <c r="G143" s="57"/>
    </row>
    <row r="144" spans="7:7" ht="16">
      <c r="G144" s="57"/>
    </row>
    <row r="145" spans="7:7" ht="16">
      <c r="G145" s="57"/>
    </row>
    <row r="146" spans="7:7" ht="16">
      <c r="G146" s="57"/>
    </row>
    <row r="147" spans="7:7" ht="16">
      <c r="G147" s="57"/>
    </row>
    <row r="148" spans="7:7" ht="16">
      <c r="G148" s="57"/>
    </row>
    <row r="149" spans="7:7" ht="16">
      <c r="G149" s="57"/>
    </row>
    <row r="150" spans="7:7" ht="16">
      <c r="G150" s="57"/>
    </row>
    <row r="151" spans="7:7" ht="16">
      <c r="G151" s="57"/>
    </row>
    <row r="152" spans="7:7" ht="16">
      <c r="G152" s="57"/>
    </row>
    <row r="153" spans="7:7" ht="16">
      <c r="G153" s="57"/>
    </row>
    <row r="154" spans="7:7" ht="16">
      <c r="G154" s="57"/>
    </row>
    <row r="155" spans="7:7" ht="16">
      <c r="G155" s="57"/>
    </row>
    <row r="156" spans="7:7" ht="16">
      <c r="G156" s="57"/>
    </row>
    <row r="157" spans="7:7" ht="16">
      <c r="G157" s="57"/>
    </row>
    <row r="158" spans="7:7" ht="16">
      <c r="G158" s="57"/>
    </row>
    <row r="159" spans="7:7" ht="16">
      <c r="G159" s="57"/>
    </row>
    <row r="160" spans="7:7" ht="16">
      <c r="G160" s="57"/>
    </row>
    <row r="161" spans="7:7" ht="16">
      <c r="G161" s="57"/>
    </row>
    <row r="162" spans="7:7" ht="16">
      <c r="G162" s="57"/>
    </row>
    <row r="163" spans="7:7" ht="16">
      <c r="G163" s="57"/>
    </row>
    <row r="164" spans="7:7" ht="16">
      <c r="G164" s="57"/>
    </row>
    <row r="165" spans="7:7" ht="16">
      <c r="G165" s="57"/>
    </row>
    <row r="166" spans="7:7" ht="16">
      <c r="G166" s="57"/>
    </row>
    <row r="167" spans="7:7" ht="16">
      <c r="G167" s="57"/>
    </row>
    <row r="168" spans="7:7" ht="16">
      <c r="G168" s="57"/>
    </row>
    <row r="169" spans="7:7" ht="16">
      <c r="G169" s="57"/>
    </row>
    <row r="170" spans="7:7" ht="16">
      <c r="G170" s="57"/>
    </row>
    <row r="171" spans="7:7" ht="16">
      <c r="G171" s="57"/>
    </row>
    <row r="172" spans="7:7" ht="16">
      <c r="G172" s="57"/>
    </row>
    <row r="173" spans="7:7" ht="16">
      <c r="G173" s="57"/>
    </row>
    <row r="174" spans="7:7" ht="16">
      <c r="G174" s="57"/>
    </row>
    <row r="175" spans="7:7" ht="16">
      <c r="G175" s="57"/>
    </row>
    <row r="176" spans="7:7" ht="16">
      <c r="G176" s="57"/>
    </row>
    <row r="177" spans="7:7" ht="16">
      <c r="G177" s="57"/>
    </row>
    <row r="178" spans="7:7" ht="16">
      <c r="G178" s="57"/>
    </row>
    <row r="179" spans="7:7" ht="16">
      <c r="G179" s="57"/>
    </row>
    <row r="180" spans="7:7" ht="16">
      <c r="G180" s="57"/>
    </row>
    <row r="181" spans="7:7" ht="16">
      <c r="G181" s="57"/>
    </row>
    <row r="182" spans="7:7" ht="16">
      <c r="G182" s="57"/>
    </row>
    <row r="183" spans="7:7" ht="16">
      <c r="G183" s="57"/>
    </row>
    <row r="184" spans="7:7" ht="16">
      <c r="G184" s="57"/>
    </row>
    <row r="185" spans="7:7" ht="16">
      <c r="G185" s="57"/>
    </row>
    <row r="186" spans="7:7" ht="16">
      <c r="G186" s="57"/>
    </row>
    <row r="187" spans="7:7" ht="16">
      <c r="G187" s="57"/>
    </row>
    <row r="188" spans="7:7" ht="16">
      <c r="G188" s="57"/>
    </row>
    <row r="189" spans="7:7" ht="16">
      <c r="G189" s="57"/>
    </row>
    <row r="190" spans="7:7" ht="16">
      <c r="G190" s="57"/>
    </row>
    <row r="191" spans="7:7" ht="16">
      <c r="G191" s="57"/>
    </row>
    <row r="192" spans="7:7" ht="16">
      <c r="G192" s="57"/>
    </row>
    <row r="193" spans="7:7" ht="16">
      <c r="G193" s="57"/>
    </row>
    <row r="194" spans="7:7" ht="16">
      <c r="G194" s="57"/>
    </row>
    <row r="195" spans="7:7" ht="16">
      <c r="G195" s="57"/>
    </row>
    <row r="196" spans="7:7" ht="16">
      <c r="G196" s="57"/>
    </row>
    <row r="197" spans="7:7" ht="16">
      <c r="G197" s="57"/>
    </row>
    <row r="198" spans="7:7" ht="16">
      <c r="G198" s="57"/>
    </row>
    <row r="199" spans="7:7" ht="16">
      <c r="G199" s="57"/>
    </row>
    <row r="200" spans="7:7" ht="16">
      <c r="G200" s="57"/>
    </row>
    <row r="201" spans="7:7" ht="16">
      <c r="G201" s="57"/>
    </row>
    <row r="202" spans="7:7" ht="16">
      <c r="G202" s="57"/>
    </row>
    <row r="203" spans="7:7" ht="16">
      <c r="G203" s="57"/>
    </row>
    <row r="204" spans="7:7" ht="16">
      <c r="G204" s="57"/>
    </row>
    <row r="205" spans="7:7" ht="16">
      <c r="G205" s="57"/>
    </row>
    <row r="206" spans="7:7" ht="16">
      <c r="G206" s="57"/>
    </row>
    <row r="207" spans="7:7" ht="16">
      <c r="G207" s="57"/>
    </row>
    <row r="208" spans="7:7" ht="16">
      <c r="G208" s="57"/>
    </row>
    <row r="209" spans="7:7" ht="16">
      <c r="G209" s="57"/>
    </row>
    <row r="210" spans="7:7" ht="16">
      <c r="G210" s="57"/>
    </row>
    <row r="211" spans="7:7" ht="16">
      <c r="G211" s="57"/>
    </row>
    <row r="212" spans="7:7" ht="16">
      <c r="G212" s="57"/>
    </row>
    <row r="213" spans="7:7" ht="16">
      <c r="G213" s="57"/>
    </row>
    <row r="214" spans="7:7" ht="16">
      <c r="G214" s="57"/>
    </row>
    <row r="215" spans="7:7" ht="16">
      <c r="G215" s="57"/>
    </row>
    <row r="216" spans="7:7" ht="16">
      <c r="G216" s="57"/>
    </row>
    <row r="217" spans="7:7" ht="16">
      <c r="G217" s="57"/>
    </row>
    <row r="218" spans="7:7" ht="16">
      <c r="G218" s="57"/>
    </row>
    <row r="219" spans="7:7" ht="16">
      <c r="G219" s="57"/>
    </row>
    <row r="220" spans="7:7" ht="16">
      <c r="G220" s="57"/>
    </row>
    <row r="221" spans="7:7" ht="16">
      <c r="G221" s="57"/>
    </row>
    <row r="222" spans="7:7" ht="16">
      <c r="G222" s="57"/>
    </row>
    <row r="223" spans="7:7" ht="16">
      <c r="G223" s="57"/>
    </row>
    <row r="224" spans="7:7" ht="16">
      <c r="G224" s="57"/>
    </row>
    <row r="225" spans="7:7" ht="16">
      <c r="G225" s="57"/>
    </row>
    <row r="226" spans="7:7" ht="16">
      <c r="G226" s="57"/>
    </row>
    <row r="227" spans="7:7" ht="16">
      <c r="G227" s="57"/>
    </row>
    <row r="228" spans="7:7" ht="16">
      <c r="G228" s="57"/>
    </row>
    <row r="229" spans="7:7" ht="16">
      <c r="G229" s="57"/>
    </row>
    <row r="230" spans="7:7" ht="16">
      <c r="G230" s="57"/>
    </row>
    <row r="231" spans="7:7" ht="16">
      <c r="G231" s="57"/>
    </row>
    <row r="232" spans="7:7" ht="16">
      <c r="G232" s="57"/>
    </row>
    <row r="233" spans="7:7" ht="16">
      <c r="G233" s="57"/>
    </row>
    <row r="234" spans="7:7" ht="16">
      <c r="G234" s="57"/>
    </row>
    <row r="235" spans="7:7" ht="16">
      <c r="G235" s="57"/>
    </row>
    <row r="236" spans="7:7" ht="16">
      <c r="G236" s="57"/>
    </row>
    <row r="237" spans="7:7" ht="16">
      <c r="G237" s="57"/>
    </row>
    <row r="238" spans="7:7" ht="16">
      <c r="G238" s="57"/>
    </row>
    <row r="239" spans="7:7" ht="16">
      <c r="G239" s="57"/>
    </row>
    <row r="240" spans="7:7" ht="16">
      <c r="G240" s="57"/>
    </row>
    <row r="241" spans="7:7" ht="16">
      <c r="G241" s="57"/>
    </row>
    <row r="242" spans="7:7" ht="16">
      <c r="G242" s="57"/>
    </row>
    <row r="243" spans="7:7" ht="16">
      <c r="G243" s="57"/>
    </row>
    <row r="244" spans="7:7" ht="16">
      <c r="G244" s="57"/>
    </row>
    <row r="245" spans="7:7" ht="16">
      <c r="G245" s="57"/>
    </row>
    <row r="246" spans="7:7" ht="16">
      <c r="G246" s="57"/>
    </row>
    <row r="247" spans="7:7" ht="16">
      <c r="G247" s="57"/>
    </row>
    <row r="248" spans="7:7" ht="16">
      <c r="G248" s="57"/>
    </row>
    <row r="249" spans="7:7" ht="16">
      <c r="G249" s="57"/>
    </row>
    <row r="250" spans="7:7" ht="16">
      <c r="G250" s="57"/>
    </row>
    <row r="251" spans="7:7" ht="16">
      <c r="G251" s="57"/>
    </row>
    <row r="252" spans="7:7" ht="16">
      <c r="G252" s="57"/>
    </row>
    <row r="253" spans="7:7" ht="16">
      <c r="G253" s="57"/>
    </row>
    <row r="254" spans="7:7" ht="16">
      <c r="G254" s="57"/>
    </row>
    <row r="255" spans="7:7" ht="16">
      <c r="G255" s="57"/>
    </row>
    <row r="256" spans="7:7" ht="16">
      <c r="G256" s="57"/>
    </row>
    <row r="257" spans="7:7" ht="16">
      <c r="G257" s="57"/>
    </row>
    <row r="258" spans="7:7" ht="16">
      <c r="G258" s="57"/>
    </row>
    <row r="259" spans="7:7" ht="16">
      <c r="G259" s="57"/>
    </row>
    <row r="260" spans="7:7" ht="16">
      <c r="G260" s="57"/>
    </row>
    <row r="261" spans="7:7" ht="16">
      <c r="G261" s="57"/>
    </row>
    <row r="262" spans="7:7" ht="16">
      <c r="G262" s="57"/>
    </row>
    <row r="263" spans="7:7" ht="16">
      <c r="G263" s="57"/>
    </row>
    <row r="264" spans="7:7" ht="16">
      <c r="G264" s="57"/>
    </row>
    <row r="265" spans="7:7" ht="16">
      <c r="G265" s="57"/>
    </row>
    <row r="266" spans="7:7" ht="16">
      <c r="G266" s="57"/>
    </row>
    <row r="267" spans="7:7" ht="16">
      <c r="G267" s="57"/>
    </row>
    <row r="268" spans="7:7" ht="16">
      <c r="G268" s="57"/>
    </row>
    <row r="269" spans="7:7" ht="16">
      <c r="G269" s="57"/>
    </row>
    <row r="270" spans="7:7" ht="16">
      <c r="G270" s="57"/>
    </row>
    <row r="271" spans="7:7" ht="16">
      <c r="G271" s="57"/>
    </row>
    <row r="272" spans="7:7" ht="16">
      <c r="G272" s="57"/>
    </row>
    <row r="273" spans="7:7" ht="16">
      <c r="G273" s="57"/>
    </row>
    <row r="274" spans="7:7" ht="16">
      <c r="G274" s="57"/>
    </row>
    <row r="275" spans="7:7" ht="16">
      <c r="G275" s="57"/>
    </row>
    <row r="276" spans="7:7" ht="16">
      <c r="G276" s="57"/>
    </row>
    <row r="277" spans="7:7" ht="16">
      <c r="G277" s="57"/>
    </row>
    <row r="278" spans="7:7" ht="16">
      <c r="G278" s="57"/>
    </row>
    <row r="279" spans="7:7" ht="16">
      <c r="G279" s="57"/>
    </row>
    <row r="280" spans="7:7" ht="16">
      <c r="G280" s="57"/>
    </row>
    <row r="281" spans="7:7" ht="16">
      <c r="G281" s="57"/>
    </row>
    <row r="282" spans="7:7" ht="16">
      <c r="G282" s="57"/>
    </row>
    <row r="283" spans="7:7" ht="16">
      <c r="G283" s="57"/>
    </row>
    <row r="284" spans="7:7" ht="16">
      <c r="G284" s="57"/>
    </row>
    <row r="285" spans="7:7" ht="16">
      <c r="G285" s="57"/>
    </row>
    <row r="286" spans="7:7" ht="16">
      <c r="G286" s="57"/>
    </row>
    <row r="287" spans="7:7" ht="16">
      <c r="G287" s="57"/>
    </row>
    <row r="288" spans="7:7" ht="16">
      <c r="G288" s="57"/>
    </row>
    <row r="289" spans="7:7" ht="16">
      <c r="G289" s="57"/>
    </row>
    <row r="290" spans="7:7" ht="16">
      <c r="G290" s="57"/>
    </row>
    <row r="291" spans="7:7" ht="16">
      <c r="G291" s="57"/>
    </row>
    <row r="292" spans="7:7" ht="16">
      <c r="G292" s="57"/>
    </row>
    <row r="293" spans="7:7" ht="16">
      <c r="G293" s="57"/>
    </row>
    <row r="294" spans="7:7" ht="16">
      <c r="G294" s="57"/>
    </row>
    <row r="295" spans="7:7" ht="16">
      <c r="G295" s="57"/>
    </row>
    <row r="296" spans="7:7" ht="16">
      <c r="G296" s="57"/>
    </row>
    <row r="297" spans="7:7" ht="16">
      <c r="G297" s="57"/>
    </row>
    <row r="298" spans="7:7" ht="16">
      <c r="G298" s="57"/>
    </row>
    <row r="299" spans="7:7" ht="16">
      <c r="G299" s="57"/>
    </row>
    <row r="300" spans="7:7" ht="16">
      <c r="G300" s="57"/>
    </row>
    <row r="301" spans="7:7" ht="16">
      <c r="G301" s="57"/>
    </row>
    <row r="302" spans="7:7" ht="16">
      <c r="G302" s="57"/>
    </row>
    <row r="303" spans="7:7" ht="16">
      <c r="G303" s="57"/>
    </row>
    <row r="304" spans="7:7" ht="16">
      <c r="G304" s="57"/>
    </row>
    <row r="305" spans="7:7" ht="16">
      <c r="G305" s="57"/>
    </row>
    <row r="306" spans="7:7" ht="16">
      <c r="G306" s="57"/>
    </row>
    <row r="307" spans="7:7" ht="16">
      <c r="G307" s="57"/>
    </row>
    <row r="308" spans="7:7" ht="16">
      <c r="G308" s="57"/>
    </row>
    <row r="309" spans="7:7" ht="16">
      <c r="G309" s="57"/>
    </row>
    <row r="310" spans="7:7" ht="16">
      <c r="G310" s="57"/>
    </row>
    <row r="311" spans="7:7" ht="16">
      <c r="G311" s="57"/>
    </row>
    <row r="312" spans="7:7" ht="16">
      <c r="G312" s="57"/>
    </row>
    <row r="313" spans="7:7" ht="16">
      <c r="G313" s="57"/>
    </row>
    <row r="314" spans="7:7" ht="16">
      <c r="G314" s="57"/>
    </row>
    <row r="315" spans="7:7" ht="16">
      <c r="G315" s="57"/>
    </row>
    <row r="316" spans="7:7" ht="16">
      <c r="G316" s="57"/>
    </row>
    <row r="317" spans="7:7" ht="16">
      <c r="G317" s="57"/>
    </row>
    <row r="318" spans="7:7" ht="16">
      <c r="G318" s="57"/>
    </row>
    <row r="319" spans="7:7" ht="16">
      <c r="G319" s="57"/>
    </row>
    <row r="320" spans="7:7" ht="16">
      <c r="G320" s="57"/>
    </row>
    <row r="321" spans="7:7" ht="16">
      <c r="G321" s="57"/>
    </row>
    <row r="322" spans="7:7" ht="16">
      <c r="G322" s="57"/>
    </row>
    <row r="323" spans="7:7" ht="16">
      <c r="G323" s="57"/>
    </row>
    <row r="324" spans="7:7" ht="16">
      <c r="G324" s="57"/>
    </row>
    <row r="325" spans="7:7" ht="16">
      <c r="G325" s="57"/>
    </row>
    <row r="326" spans="7:7" ht="16">
      <c r="G326" s="57"/>
    </row>
    <row r="327" spans="7:7" ht="16">
      <c r="G327" s="57"/>
    </row>
    <row r="328" spans="7:7" ht="16">
      <c r="G328" s="57"/>
    </row>
    <row r="329" spans="7:7" ht="16">
      <c r="G329" s="57"/>
    </row>
    <row r="330" spans="7:7" ht="16">
      <c r="G330" s="57"/>
    </row>
    <row r="331" spans="7:7" ht="16">
      <c r="G331" s="57"/>
    </row>
    <row r="332" spans="7:7" ht="16">
      <c r="G332" s="57"/>
    </row>
    <row r="333" spans="7:7" ht="16">
      <c r="G333" s="57"/>
    </row>
    <row r="334" spans="7:7" ht="16">
      <c r="G334" s="57"/>
    </row>
    <row r="335" spans="7:7" ht="16">
      <c r="G335" s="57"/>
    </row>
    <row r="336" spans="7:7" ht="16">
      <c r="G336" s="57"/>
    </row>
    <row r="337" spans="7:7" ht="16">
      <c r="G337" s="57"/>
    </row>
    <row r="338" spans="7:7" ht="16">
      <c r="G338" s="57"/>
    </row>
    <row r="339" spans="7:7" ht="16">
      <c r="G339" s="57"/>
    </row>
    <row r="340" spans="7:7" ht="16">
      <c r="G340" s="57"/>
    </row>
    <row r="341" spans="7:7" ht="16">
      <c r="G341" s="57"/>
    </row>
    <row r="342" spans="7:7" ht="16">
      <c r="G342" s="57"/>
    </row>
    <row r="343" spans="7:7" ht="16">
      <c r="G343" s="57"/>
    </row>
    <row r="344" spans="7:7" ht="16">
      <c r="G344" s="57"/>
    </row>
    <row r="345" spans="7:7" ht="16">
      <c r="G345" s="57"/>
    </row>
    <row r="346" spans="7:7" ht="16">
      <c r="G346" s="57"/>
    </row>
    <row r="347" spans="7:7" ht="16">
      <c r="G347" s="57"/>
    </row>
    <row r="348" spans="7:7" ht="16">
      <c r="G348" s="57"/>
    </row>
    <row r="349" spans="7:7" ht="16">
      <c r="G349" s="57"/>
    </row>
    <row r="350" spans="7:7" ht="16">
      <c r="G350" s="57"/>
    </row>
    <row r="351" spans="7:7" ht="16">
      <c r="G351" s="57"/>
    </row>
    <row r="352" spans="7:7" ht="16">
      <c r="G352" s="57"/>
    </row>
    <row r="353" spans="7:7" ht="16">
      <c r="G353" s="57"/>
    </row>
    <row r="354" spans="7:7" ht="16">
      <c r="G354" s="57"/>
    </row>
    <row r="355" spans="7:7" ht="16">
      <c r="G355" s="57"/>
    </row>
    <row r="356" spans="7:7" ht="16">
      <c r="G356" s="57"/>
    </row>
    <row r="357" spans="7:7" ht="16">
      <c r="G357" s="57"/>
    </row>
    <row r="358" spans="7:7" ht="16">
      <c r="G358" s="57"/>
    </row>
    <row r="359" spans="7:7" ht="16">
      <c r="G359" s="57"/>
    </row>
    <row r="360" spans="7:7" ht="16">
      <c r="G360" s="57"/>
    </row>
    <row r="361" spans="7:7" ht="16">
      <c r="G361" s="57"/>
    </row>
    <row r="362" spans="7:7" ht="16">
      <c r="G362" s="57"/>
    </row>
    <row r="363" spans="7:7" ht="16">
      <c r="G363" s="57"/>
    </row>
    <row r="364" spans="7:7" ht="16">
      <c r="G364" s="57"/>
    </row>
    <row r="365" spans="7:7" ht="16">
      <c r="G365" s="57"/>
    </row>
    <row r="366" spans="7:7" ht="16">
      <c r="G366" s="57"/>
    </row>
    <row r="367" spans="7:7" ht="16">
      <c r="G367" s="57"/>
    </row>
    <row r="368" spans="7:7" ht="16">
      <c r="G368" s="57"/>
    </row>
    <row r="369" spans="7:7" ht="16">
      <c r="G369" s="57"/>
    </row>
    <row r="370" spans="7:7" ht="16">
      <c r="G370" s="57"/>
    </row>
    <row r="371" spans="7:7" ht="16">
      <c r="G371" s="57"/>
    </row>
    <row r="372" spans="7:7" ht="16">
      <c r="G372" s="57"/>
    </row>
    <row r="373" spans="7:7" ht="16">
      <c r="G373" s="57"/>
    </row>
    <row r="374" spans="7:7" ht="16">
      <c r="G374" s="57"/>
    </row>
    <row r="375" spans="7:7" ht="16">
      <c r="G375" s="57"/>
    </row>
    <row r="376" spans="7:7" ht="16">
      <c r="G376" s="57"/>
    </row>
    <row r="377" spans="7:7" ht="16">
      <c r="G377" s="57"/>
    </row>
    <row r="378" spans="7:7" ht="16">
      <c r="G378" s="57"/>
    </row>
    <row r="379" spans="7:7" ht="16">
      <c r="G379" s="57"/>
    </row>
    <row r="380" spans="7:7" ht="16">
      <c r="G380" s="57"/>
    </row>
    <row r="381" spans="7:7" ht="16">
      <c r="G381" s="57"/>
    </row>
    <row r="382" spans="7:7" ht="16">
      <c r="G382" s="57"/>
    </row>
    <row r="383" spans="7:7" ht="16">
      <c r="G383" s="57"/>
    </row>
    <row r="384" spans="7:7" ht="16">
      <c r="G384" s="57"/>
    </row>
    <row r="385" spans="7:7" ht="16">
      <c r="G385" s="57"/>
    </row>
    <row r="386" spans="7:7" ht="16">
      <c r="G386" s="57"/>
    </row>
    <row r="387" spans="7:7" ht="16">
      <c r="G387" s="57"/>
    </row>
    <row r="388" spans="7:7" ht="16">
      <c r="G388" s="57"/>
    </row>
    <row r="389" spans="7:7" ht="16">
      <c r="G389" s="57"/>
    </row>
    <row r="390" spans="7:7" ht="16">
      <c r="G390" s="57"/>
    </row>
    <row r="391" spans="7:7" ht="16">
      <c r="G391" s="57"/>
    </row>
    <row r="392" spans="7:7" ht="16">
      <c r="G392" s="57"/>
    </row>
    <row r="393" spans="7:7" ht="16">
      <c r="G393" s="57"/>
    </row>
    <row r="394" spans="7:7" ht="16">
      <c r="G394" s="57"/>
    </row>
    <row r="395" spans="7:7" ht="16">
      <c r="G395" s="57"/>
    </row>
    <row r="396" spans="7:7" ht="16">
      <c r="G396" s="57"/>
    </row>
    <row r="397" spans="7:7" ht="16">
      <c r="G397" s="57"/>
    </row>
    <row r="398" spans="7:7" ht="16">
      <c r="G398" s="57"/>
    </row>
    <row r="399" spans="7:7" ht="16">
      <c r="G399" s="57"/>
    </row>
    <row r="400" spans="7:7" ht="16">
      <c r="G400" s="57"/>
    </row>
    <row r="401" spans="7:7" ht="16">
      <c r="G401" s="57"/>
    </row>
    <row r="402" spans="7:7" ht="16">
      <c r="G402" s="57"/>
    </row>
    <row r="403" spans="7:7" ht="16">
      <c r="G403" s="57"/>
    </row>
    <row r="404" spans="7:7" ht="16">
      <c r="G404" s="57"/>
    </row>
    <row r="405" spans="7:7" ht="16">
      <c r="G405" s="57"/>
    </row>
    <row r="406" spans="7:7" ht="16">
      <c r="G406" s="57"/>
    </row>
    <row r="407" spans="7:7" ht="16">
      <c r="G407" s="57"/>
    </row>
    <row r="408" spans="7:7" ht="16">
      <c r="G408" s="57"/>
    </row>
    <row r="409" spans="7:7" ht="16">
      <c r="G409" s="57"/>
    </row>
    <row r="410" spans="7:7" ht="16">
      <c r="G410" s="57"/>
    </row>
    <row r="411" spans="7:7" ht="16">
      <c r="G411" s="57"/>
    </row>
    <row r="412" spans="7:7" ht="16">
      <c r="G412" s="57"/>
    </row>
    <row r="413" spans="7:7" ht="16">
      <c r="G413" s="57"/>
    </row>
    <row r="414" spans="7:7" ht="16">
      <c r="G414" s="57"/>
    </row>
    <row r="415" spans="7:7" ht="16">
      <c r="G415" s="57"/>
    </row>
    <row r="416" spans="7:7" ht="16">
      <c r="G416" s="57"/>
    </row>
    <row r="417" spans="7:7" ht="16">
      <c r="G417" s="57"/>
    </row>
    <row r="418" spans="7:7" ht="16">
      <c r="G418" s="57"/>
    </row>
    <row r="419" spans="7:7" ht="16">
      <c r="G419" s="57"/>
    </row>
    <row r="420" spans="7:7" ht="16">
      <c r="G420" s="57"/>
    </row>
    <row r="421" spans="7:7" ht="16">
      <c r="G421" s="57"/>
    </row>
    <row r="422" spans="7:7" ht="16">
      <c r="G422" s="57"/>
    </row>
    <row r="423" spans="7:7" ht="16">
      <c r="G423" s="57"/>
    </row>
    <row r="424" spans="7:7" ht="16">
      <c r="G424" s="57"/>
    </row>
    <row r="425" spans="7:7" ht="16">
      <c r="G425" s="57"/>
    </row>
    <row r="426" spans="7:7" ht="16">
      <c r="G426" s="57"/>
    </row>
    <row r="427" spans="7:7" ht="16">
      <c r="G427" s="57"/>
    </row>
    <row r="428" spans="7:7" ht="16">
      <c r="G428" s="57"/>
    </row>
    <row r="429" spans="7:7" ht="16">
      <c r="G429" s="57"/>
    </row>
    <row r="430" spans="7:7" ht="16">
      <c r="G430" s="57"/>
    </row>
    <row r="431" spans="7:7" ht="16">
      <c r="G431" s="57"/>
    </row>
    <row r="432" spans="7:7" ht="16">
      <c r="G432" s="57"/>
    </row>
    <row r="433" spans="7:7" ht="16">
      <c r="G433" s="57"/>
    </row>
    <row r="434" spans="7:7" ht="16">
      <c r="G434" s="57"/>
    </row>
    <row r="435" spans="7:7" ht="16">
      <c r="G435" s="57"/>
    </row>
    <row r="436" spans="7:7" ht="16">
      <c r="G436" s="57"/>
    </row>
    <row r="437" spans="7:7" ht="16">
      <c r="G437" s="57"/>
    </row>
    <row r="438" spans="7:7" ht="16">
      <c r="G438" s="57"/>
    </row>
    <row r="439" spans="7:7" ht="16">
      <c r="G439" s="57"/>
    </row>
    <row r="440" spans="7:7" ht="16">
      <c r="G440" s="57"/>
    </row>
    <row r="441" spans="7:7" ht="16">
      <c r="G441" s="57"/>
    </row>
    <row r="442" spans="7:7" ht="16">
      <c r="G442" s="57"/>
    </row>
    <row r="443" spans="7:7" ht="16">
      <c r="G443" s="57"/>
    </row>
    <row r="444" spans="7:7" ht="16">
      <c r="G444" s="57"/>
    </row>
    <row r="445" spans="7:7" ht="16">
      <c r="G445" s="57"/>
    </row>
    <row r="446" spans="7:7" ht="16">
      <c r="G446" s="57"/>
    </row>
    <row r="447" spans="7:7" ht="16">
      <c r="G447" s="57"/>
    </row>
    <row r="448" spans="7:7" ht="16">
      <c r="G448" s="57"/>
    </row>
    <row r="449" spans="7:7" ht="16">
      <c r="G449" s="57"/>
    </row>
    <row r="450" spans="7:7" ht="16">
      <c r="G450" s="57"/>
    </row>
    <row r="451" spans="7:7" ht="16">
      <c r="G451" s="57"/>
    </row>
    <row r="452" spans="7:7" ht="16">
      <c r="G452" s="57"/>
    </row>
    <row r="453" spans="7:7" ht="16">
      <c r="G453" s="57"/>
    </row>
    <row r="454" spans="7:7" ht="16">
      <c r="G454" s="57"/>
    </row>
    <row r="455" spans="7:7" ht="16">
      <c r="G455" s="57"/>
    </row>
    <row r="456" spans="7:7" ht="16">
      <c r="G456" s="57"/>
    </row>
    <row r="457" spans="7:7" ht="16">
      <c r="G457" s="57"/>
    </row>
    <row r="458" spans="7:7" ht="16">
      <c r="G458" s="57"/>
    </row>
    <row r="459" spans="7:7" ht="16">
      <c r="G459" s="57"/>
    </row>
    <row r="460" spans="7:7" ht="16">
      <c r="G460" s="57"/>
    </row>
    <row r="461" spans="7:7" ht="16">
      <c r="G461" s="57"/>
    </row>
    <row r="462" spans="7:7" ht="16">
      <c r="G462" s="57"/>
    </row>
    <row r="463" spans="7:7" ht="16">
      <c r="G463" s="57"/>
    </row>
    <row r="464" spans="7:7" ht="16">
      <c r="G464" s="57"/>
    </row>
    <row r="465" spans="7:7" ht="16">
      <c r="G465" s="57"/>
    </row>
    <row r="466" spans="7:7" ht="16">
      <c r="G466" s="57"/>
    </row>
    <row r="467" spans="7:7" ht="16">
      <c r="G467" s="57"/>
    </row>
    <row r="468" spans="7:7" ht="16">
      <c r="G468" s="57"/>
    </row>
    <row r="469" spans="7:7" ht="16">
      <c r="G469" s="57"/>
    </row>
    <row r="470" spans="7:7" ht="16">
      <c r="G470" s="57"/>
    </row>
    <row r="471" spans="7:7" ht="16">
      <c r="G471" s="57"/>
    </row>
    <row r="472" spans="7:7" ht="16">
      <c r="G472" s="57"/>
    </row>
    <row r="473" spans="7:7" ht="16">
      <c r="G473" s="57"/>
    </row>
    <row r="474" spans="7:7" ht="16">
      <c r="G474" s="57"/>
    </row>
    <row r="475" spans="7:7" ht="16">
      <c r="G475" s="57"/>
    </row>
    <row r="476" spans="7:7" ht="16">
      <c r="G476" s="57"/>
    </row>
    <row r="477" spans="7:7" ht="16">
      <c r="G477" s="57"/>
    </row>
    <row r="478" spans="7:7" ht="16">
      <c r="G478" s="57"/>
    </row>
    <row r="479" spans="7:7" ht="16">
      <c r="G479" s="57"/>
    </row>
    <row r="480" spans="7:7" ht="16">
      <c r="G480" s="57"/>
    </row>
    <row r="481" spans="7:7" ht="16">
      <c r="G481" s="57"/>
    </row>
    <row r="482" spans="7:7" ht="16">
      <c r="G482" s="57"/>
    </row>
    <row r="483" spans="7:7" ht="16">
      <c r="G483" s="57"/>
    </row>
    <row r="484" spans="7:7" ht="16">
      <c r="G484" s="57"/>
    </row>
    <row r="485" spans="7:7" ht="16">
      <c r="G485" s="57"/>
    </row>
    <row r="486" spans="7:7" ht="16">
      <c r="G486" s="57"/>
    </row>
    <row r="487" spans="7:7" ht="16">
      <c r="G487" s="57"/>
    </row>
    <row r="488" spans="7:7" ht="16">
      <c r="G488" s="57"/>
    </row>
    <row r="489" spans="7:7" ht="16">
      <c r="G489" s="57"/>
    </row>
    <row r="490" spans="7:7" ht="16">
      <c r="G490" s="57"/>
    </row>
    <row r="491" spans="7:7" ht="16">
      <c r="G491" s="57"/>
    </row>
    <row r="492" spans="7:7" ht="16">
      <c r="G492" s="57"/>
    </row>
    <row r="493" spans="7:7" ht="16">
      <c r="G493" s="57"/>
    </row>
    <row r="494" spans="7:7" ht="16">
      <c r="G494" s="57"/>
    </row>
    <row r="495" spans="7:7" ht="16">
      <c r="G495" s="57"/>
    </row>
    <row r="496" spans="7:7" ht="16">
      <c r="G496" s="57"/>
    </row>
    <row r="497" spans="7:7" ht="16">
      <c r="G497" s="57"/>
    </row>
    <row r="498" spans="7:7" ht="16">
      <c r="G498" s="57"/>
    </row>
    <row r="499" spans="7:7" ht="16">
      <c r="G499" s="57"/>
    </row>
    <row r="500" spans="7:7" ht="16">
      <c r="G500" s="57"/>
    </row>
    <row r="501" spans="7:7" ht="16">
      <c r="G501" s="57"/>
    </row>
    <row r="502" spans="7:7" ht="16">
      <c r="G502" s="57"/>
    </row>
    <row r="503" spans="7:7" ht="16">
      <c r="G503" s="57"/>
    </row>
    <row r="504" spans="7:7" ht="16">
      <c r="G504" s="57"/>
    </row>
    <row r="505" spans="7:7" ht="16">
      <c r="G505" s="57"/>
    </row>
    <row r="506" spans="7:7" ht="16">
      <c r="G506" s="57"/>
    </row>
    <row r="507" spans="7:7" ht="16">
      <c r="G507" s="57"/>
    </row>
    <row r="508" spans="7:7" ht="16">
      <c r="G508" s="57"/>
    </row>
    <row r="509" spans="7:7" ht="16">
      <c r="G509" s="57"/>
    </row>
    <row r="510" spans="7:7" ht="16">
      <c r="G510" s="57"/>
    </row>
    <row r="511" spans="7:7" ht="16">
      <c r="G511" s="57"/>
    </row>
    <row r="512" spans="7:7" ht="16">
      <c r="G512" s="57"/>
    </row>
    <row r="513" spans="7:7" ht="16">
      <c r="G513" s="57"/>
    </row>
    <row r="514" spans="7:7" ht="16">
      <c r="G514" s="57"/>
    </row>
    <row r="515" spans="7:7" ht="16">
      <c r="G515" s="57"/>
    </row>
    <row r="516" spans="7:7" ht="16">
      <c r="G516" s="57"/>
    </row>
    <row r="517" spans="7:7" ht="16">
      <c r="G517" s="57"/>
    </row>
    <row r="518" spans="7:7" ht="16">
      <c r="G518" s="57"/>
    </row>
    <row r="519" spans="7:7" ht="16">
      <c r="G519" s="57"/>
    </row>
    <row r="520" spans="7:7" ht="16">
      <c r="G520" s="57"/>
    </row>
    <row r="521" spans="7:7" ht="16">
      <c r="G521" s="57"/>
    </row>
    <row r="522" spans="7:7" ht="16">
      <c r="G522" s="57"/>
    </row>
    <row r="523" spans="7:7" ht="16">
      <c r="G523" s="57"/>
    </row>
    <row r="524" spans="7:7" ht="16">
      <c r="G524" s="57"/>
    </row>
    <row r="525" spans="7:7" ht="16">
      <c r="G525" s="57"/>
    </row>
    <row r="526" spans="7:7" ht="16">
      <c r="G526" s="57"/>
    </row>
    <row r="527" spans="7:7" ht="16">
      <c r="G527" s="57"/>
    </row>
    <row r="528" spans="7:7" ht="16">
      <c r="G528" s="57"/>
    </row>
    <row r="529" spans="7:7" ht="16">
      <c r="G529" s="57"/>
    </row>
    <row r="530" spans="7:7" ht="16">
      <c r="G530" s="57"/>
    </row>
    <row r="531" spans="7:7" ht="16">
      <c r="G531" s="57"/>
    </row>
    <row r="532" spans="7:7" ht="16">
      <c r="G532" s="57"/>
    </row>
    <row r="533" spans="7:7" ht="16">
      <c r="G533" s="57"/>
    </row>
    <row r="534" spans="7:7" ht="16">
      <c r="G534" s="57"/>
    </row>
    <row r="535" spans="7:7" ht="16">
      <c r="G535" s="57"/>
    </row>
    <row r="536" spans="7:7" ht="16">
      <c r="G536" s="57"/>
    </row>
    <row r="537" spans="7:7" ht="16">
      <c r="G537" s="57"/>
    </row>
    <row r="538" spans="7:7" ht="16">
      <c r="G538" s="57"/>
    </row>
    <row r="539" spans="7:7" ht="16">
      <c r="G539" s="57"/>
    </row>
    <row r="540" spans="7:7" ht="16">
      <c r="G540" s="57"/>
    </row>
    <row r="541" spans="7:7" ht="16">
      <c r="G541" s="57"/>
    </row>
    <row r="542" spans="7:7" ht="16">
      <c r="G542" s="57"/>
    </row>
    <row r="543" spans="7:7" ht="16">
      <c r="G543" s="57"/>
    </row>
    <row r="544" spans="7:7" ht="16">
      <c r="G544" s="57"/>
    </row>
    <row r="545" spans="7:7" ht="16">
      <c r="G545" s="57"/>
    </row>
    <row r="546" spans="7:7" ht="16">
      <c r="G546" s="57"/>
    </row>
    <row r="547" spans="7:7" ht="16">
      <c r="G547" s="57"/>
    </row>
    <row r="548" spans="7:7" ht="16">
      <c r="G548" s="57"/>
    </row>
    <row r="549" spans="7:7" ht="16">
      <c r="G549" s="57"/>
    </row>
    <row r="550" spans="7:7" ht="16">
      <c r="G550" s="57"/>
    </row>
    <row r="551" spans="7:7" ht="16">
      <c r="G551" s="57"/>
    </row>
    <row r="552" spans="7:7" ht="16">
      <c r="G552" s="57"/>
    </row>
    <row r="553" spans="7:7" ht="16">
      <c r="G553" s="57"/>
    </row>
    <row r="554" spans="7:7" ht="16">
      <c r="G554" s="57"/>
    </row>
    <row r="555" spans="7:7" ht="16">
      <c r="G555" s="57"/>
    </row>
    <row r="556" spans="7:7" ht="16">
      <c r="G556" s="57"/>
    </row>
    <row r="557" spans="7:7" ht="16">
      <c r="G557" s="57"/>
    </row>
    <row r="558" spans="7:7" ht="16">
      <c r="G558" s="57"/>
    </row>
    <row r="559" spans="7:7" ht="16">
      <c r="G559" s="57"/>
    </row>
    <row r="560" spans="7:7" ht="16">
      <c r="G560" s="57"/>
    </row>
    <row r="561" spans="7:7" ht="16">
      <c r="G561" s="57"/>
    </row>
    <row r="562" spans="7:7" ht="16">
      <c r="G562" s="57"/>
    </row>
    <row r="563" spans="7:7" ht="16">
      <c r="G563" s="57"/>
    </row>
    <row r="564" spans="7:7" ht="16">
      <c r="G564" s="57"/>
    </row>
    <row r="565" spans="7:7" ht="16">
      <c r="G565" s="57"/>
    </row>
    <row r="566" spans="7:7" ht="16">
      <c r="G566" s="57"/>
    </row>
    <row r="567" spans="7:7" ht="16">
      <c r="G567" s="57"/>
    </row>
    <row r="568" spans="7:7" ht="16">
      <c r="G568" s="57"/>
    </row>
    <row r="569" spans="7:7" ht="16">
      <c r="G569" s="57"/>
    </row>
    <row r="570" spans="7:7" ht="16">
      <c r="G570" s="57"/>
    </row>
    <row r="571" spans="7:7" ht="16">
      <c r="G571" s="57"/>
    </row>
    <row r="572" spans="7:7" ht="16">
      <c r="G572" s="57"/>
    </row>
    <row r="573" spans="7:7" ht="16">
      <c r="G573" s="57"/>
    </row>
    <row r="574" spans="7:7" ht="16">
      <c r="G574" s="57"/>
    </row>
    <row r="575" spans="7:7" ht="16">
      <c r="G575" s="57"/>
    </row>
    <row r="576" spans="7:7" ht="16">
      <c r="G576" s="57"/>
    </row>
    <row r="577" spans="7:7" ht="16">
      <c r="G577" s="57"/>
    </row>
    <row r="578" spans="7:7" ht="16">
      <c r="G578" s="57"/>
    </row>
    <row r="579" spans="7:7" ht="16">
      <c r="G579" s="57"/>
    </row>
    <row r="580" spans="7:7" ht="16">
      <c r="G580" s="57"/>
    </row>
    <row r="581" spans="7:7" ht="16">
      <c r="G581" s="57"/>
    </row>
    <row r="582" spans="7:7" ht="16">
      <c r="G582" s="57"/>
    </row>
    <row r="583" spans="7:7" ht="16">
      <c r="G583" s="57"/>
    </row>
    <row r="584" spans="7:7" ht="16">
      <c r="G584" s="57"/>
    </row>
    <row r="585" spans="7:7" ht="16">
      <c r="G585" s="57"/>
    </row>
    <row r="586" spans="7:7" ht="16">
      <c r="G586" s="57"/>
    </row>
    <row r="587" spans="7:7" ht="16">
      <c r="G587" s="57"/>
    </row>
    <row r="588" spans="7:7" ht="16">
      <c r="G588" s="57"/>
    </row>
    <row r="589" spans="7:7" ht="16">
      <c r="G589" s="57"/>
    </row>
    <row r="590" spans="7:7" ht="16">
      <c r="G590" s="57"/>
    </row>
    <row r="591" spans="7:7" ht="16">
      <c r="G591" s="57"/>
    </row>
    <row r="592" spans="7:7" ht="16">
      <c r="G592" s="57"/>
    </row>
    <row r="593" spans="7:7" ht="16">
      <c r="G593" s="57"/>
    </row>
    <row r="594" spans="7:7" ht="16">
      <c r="G594" s="57"/>
    </row>
    <row r="595" spans="7:7" ht="16">
      <c r="G595" s="57"/>
    </row>
    <row r="596" spans="7:7" ht="16">
      <c r="G596" s="57"/>
    </row>
    <row r="597" spans="7:7" ht="16">
      <c r="G597" s="57"/>
    </row>
    <row r="598" spans="7:7" ht="16">
      <c r="G598" s="57"/>
    </row>
    <row r="599" spans="7:7" ht="16">
      <c r="G599" s="57"/>
    </row>
    <row r="600" spans="7:7" ht="16">
      <c r="G600" s="57"/>
    </row>
    <row r="601" spans="7:7" ht="16">
      <c r="G601" s="57"/>
    </row>
    <row r="602" spans="7:7" ht="16">
      <c r="G602" s="57"/>
    </row>
    <row r="603" spans="7:7" ht="16">
      <c r="G603" s="57"/>
    </row>
    <row r="604" spans="7:7" ht="16">
      <c r="G604" s="57"/>
    </row>
    <row r="605" spans="7:7" ht="16">
      <c r="G605" s="57"/>
    </row>
    <row r="606" spans="7:7" ht="16">
      <c r="G606" s="57"/>
    </row>
    <row r="607" spans="7:7" ht="16">
      <c r="G607" s="57"/>
    </row>
    <row r="608" spans="7:7" ht="16">
      <c r="G608" s="57"/>
    </row>
    <row r="609" spans="7:7" ht="16">
      <c r="G609" s="57"/>
    </row>
    <row r="610" spans="7:7" ht="16">
      <c r="G610" s="57"/>
    </row>
    <row r="611" spans="7:7" ht="16">
      <c r="G611" s="57"/>
    </row>
    <row r="612" spans="7:7" ht="16">
      <c r="G612" s="57"/>
    </row>
    <row r="613" spans="7:7" ht="16">
      <c r="G613" s="57"/>
    </row>
    <row r="614" spans="7:7" ht="16">
      <c r="G614" s="57"/>
    </row>
    <row r="615" spans="7:7" ht="16">
      <c r="G615" s="57"/>
    </row>
    <row r="616" spans="7:7" ht="16">
      <c r="G616" s="57"/>
    </row>
    <row r="617" spans="7:7" ht="16">
      <c r="G617" s="57"/>
    </row>
    <row r="618" spans="7:7" ht="16">
      <c r="G618" s="57"/>
    </row>
    <row r="619" spans="7:7" ht="16">
      <c r="G619" s="57"/>
    </row>
    <row r="620" spans="7:7" ht="16">
      <c r="G620" s="57"/>
    </row>
    <row r="621" spans="7:7" ht="16">
      <c r="G621" s="57"/>
    </row>
    <row r="622" spans="7:7" ht="16">
      <c r="G622" s="57"/>
    </row>
    <row r="623" spans="7:7" ht="16">
      <c r="G623" s="57"/>
    </row>
    <row r="624" spans="7:7" ht="16">
      <c r="G624" s="57"/>
    </row>
    <row r="625" spans="7:7" ht="16">
      <c r="G625" s="57"/>
    </row>
    <row r="626" spans="7:7" ht="16">
      <c r="G626" s="57"/>
    </row>
    <row r="627" spans="7:7" ht="16">
      <c r="G627" s="57"/>
    </row>
    <row r="628" spans="7:7" ht="16">
      <c r="G628" s="57"/>
    </row>
    <row r="629" spans="7:7" ht="16">
      <c r="G629" s="57"/>
    </row>
    <row r="630" spans="7:7" ht="16">
      <c r="G630" s="57"/>
    </row>
    <row r="631" spans="7:7" ht="16">
      <c r="G631" s="57"/>
    </row>
    <row r="632" spans="7:7" ht="16">
      <c r="G632" s="57"/>
    </row>
    <row r="633" spans="7:7" ht="16">
      <c r="G633" s="57"/>
    </row>
    <row r="634" spans="7:7" ht="16">
      <c r="G634" s="57"/>
    </row>
    <row r="635" spans="7:7" ht="16">
      <c r="G635" s="57"/>
    </row>
    <row r="636" spans="7:7" ht="16">
      <c r="G636" s="57"/>
    </row>
    <row r="637" spans="7:7" ht="16">
      <c r="G637" s="57"/>
    </row>
    <row r="638" spans="7:7" ht="16">
      <c r="G638" s="57"/>
    </row>
    <row r="639" spans="7:7" ht="16">
      <c r="G639" s="57"/>
    </row>
    <row r="640" spans="7:7" ht="16">
      <c r="G640" s="57"/>
    </row>
    <row r="641" spans="7:7" ht="16">
      <c r="G641" s="57"/>
    </row>
    <row r="642" spans="7:7" ht="16">
      <c r="G642" s="57"/>
    </row>
    <row r="643" spans="7:7" ht="16">
      <c r="G643" s="57"/>
    </row>
    <row r="644" spans="7:7" ht="16">
      <c r="G644" s="57"/>
    </row>
    <row r="645" spans="7:7" ht="16">
      <c r="G645" s="57"/>
    </row>
    <row r="646" spans="7:7" ht="16">
      <c r="G646" s="57"/>
    </row>
    <row r="647" spans="7:7" ht="16">
      <c r="G647" s="57"/>
    </row>
    <row r="648" spans="7:7" ht="16">
      <c r="G648" s="57"/>
    </row>
    <row r="649" spans="7:7" ht="16">
      <c r="G649" s="57"/>
    </row>
    <row r="650" spans="7:7" ht="16">
      <c r="G650" s="57"/>
    </row>
    <row r="651" spans="7:7" ht="16">
      <c r="G651" s="57"/>
    </row>
    <row r="652" spans="7:7" ht="16">
      <c r="G652" s="57"/>
    </row>
    <row r="653" spans="7:7" ht="16">
      <c r="G653" s="57"/>
    </row>
    <row r="654" spans="7:7" ht="16">
      <c r="G654" s="57"/>
    </row>
    <row r="655" spans="7:7" ht="16">
      <c r="G655" s="57"/>
    </row>
    <row r="656" spans="7:7" ht="16">
      <c r="G656" s="57"/>
    </row>
    <row r="657" spans="7:7" ht="16">
      <c r="G657" s="57"/>
    </row>
    <row r="658" spans="7:7" ht="16">
      <c r="G658" s="57"/>
    </row>
    <row r="659" spans="7:7" ht="16">
      <c r="G659" s="57"/>
    </row>
    <row r="660" spans="7:7" ht="16">
      <c r="G660" s="57"/>
    </row>
    <row r="661" spans="7:7" ht="16">
      <c r="G661" s="57"/>
    </row>
    <row r="662" spans="7:7" ht="16">
      <c r="G662" s="57"/>
    </row>
    <row r="663" spans="7:7" ht="16">
      <c r="G663" s="57"/>
    </row>
    <row r="664" spans="7:7" ht="16">
      <c r="G664" s="57"/>
    </row>
    <row r="665" spans="7:7" ht="16">
      <c r="G665" s="57"/>
    </row>
    <row r="666" spans="7:7" ht="16">
      <c r="G666" s="57"/>
    </row>
    <row r="667" spans="7:7" ht="16">
      <c r="G667" s="57"/>
    </row>
    <row r="668" spans="7:7" ht="16">
      <c r="G668" s="57"/>
    </row>
    <row r="669" spans="7:7" ht="16">
      <c r="G669" s="57"/>
    </row>
    <row r="670" spans="7:7" ht="16">
      <c r="G670" s="57"/>
    </row>
    <row r="671" spans="7:7" ht="16">
      <c r="G671" s="57"/>
    </row>
    <row r="672" spans="7:7" ht="16">
      <c r="G672" s="57"/>
    </row>
    <row r="673" spans="7:7" ht="16">
      <c r="G673" s="57"/>
    </row>
    <row r="674" spans="7:7" ht="16">
      <c r="G674" s="57"/>
    </row>
    <row r="675" spans="7:7" ht="16">
      <c r="G675" s="57"/>
    </row>
    <row r="676" spans="7:7" ht="16">
      <c r="G676" s="57"/>
    </row>
    <row r="677" spans="7:7" ht="16">
      <c r="G677" s="57"/>
    </row>
    <row r="678" spans="7:7" ht="16">
      <c r="G678" s="57"/>
    </row>
    <row r="679" spans="7:7" ht="16">
      <c r="G679" s="57"/>
    </row>
    <row r="680" spans="7:7" ht="16">
      <c r="G680" s="57"/>
    </row>
    <row r="681" spans="7:7" ht="16">
      <c r="G681" s="57"/>
    </row>
    <row r="682" spans="7:7" ht="16">
      <c r="G682" s="57"/>
    </row>
    <row r="683" spans="7:7" ht="16">
      <c r="G683" s="57"/>
    </row>
    <row r="684" spans="7:7" ht="16">
      <c r="G684" s="57"/>
    </row>
    <row r="685" spans="7:7" ht="16">
      <c r="G685" s="57"/>
    </row>
    <row r="686" spans="7:7" ht="16">
      <c r="G686" s="57"/>
    </row>
    <row r="687" spans="7:7" ht="16">
      <c r="G687" s="57"/>
    </row>
    <row r="688" spans="7:7" ht="16">
      <c r="G688" s="57"/>
    </row>
    <row r="689" spans="7:7" ht="16">
      <c r="G689" s="57"/>
    </row>
    <row r="690" spans="7:7" ht="16">
      <c r="G690" s="57"/>
    </row>
    <row r="691" spans="7:7" ht="16">
      <c r="G691" s="57"/>
    </row>
    <row r="692" spans="7:7" ht="16">
      <c r="G692" s="57"/>
    </row>
    <row r="693" spans="7:7" ht="16">
      <c r="G693" s="57"/>
    </row>
    <row r="694" spans="7:7" ht="16">
      <c r="G694" s="57"/>
    </row>
    <row r="695" spans="7:7" ht="16">
      <c r="G695" s="57"/>
    </row>
    <row r="696" spans="7:7" ht="16">
      <c r="G696" s="57"/>
    </row>
    <row r="697" spans="7:7" ht="16">
      <c r="G697" s="57"/>
    </row>
    <row r="698" spans="7:7" ht="16">
      <c r="G698" s="57"/>
    </row>
    <row r="699" spans="7:7" ht="16">
      <c r="G699" s="57"/>
    </row>
    <row r="700" spans="7:7" ht="16">
      <c r="G700" s="57"/>
    </row>
    <row r="701" spans="7:7" ht="16">
      <c r="G701" s="57"/>
    </row>
    <row r="702" spans="7:7" ht="16">
      <c r="G702" s="57"/>
    </row>
    <row r="703" spans="7:7" ht="16">
      <c r="G703" s="57"/>
    </row>
    <row r="704" spans="7:7" ht="16">
      <c r="G704" s="57"/>
    </row>
    <row r="705" spans="7:7" ht="16">
      <c r="G705" s="57"/>
    </row>
    <row r="706" spans="7:7" ht="16">
      <c r="G706" s="57"/>
    </row>
    <row r="707" spans="7:7" ht="16">
      <c r="G707" s="57"/>
    </row>
    <row r="708" spans="7:7" ht="16">
      <c r="G708" s="57"/>
    </row>
    <row r="709" spans="7:7" ht="16">
      <c r="G709" s="57"/>
    </row>
    <row r="710" spans="7:7" ht="16">
      <c r="G710" s="57"/>
    </row>
    <row r="711" spans="7:7" ht="16">
      <c r="G711" s="57"/>
    </row>
    <row r="712" spans="7:7" ht="16">
      <c r="G712" s="57"/>
    </row>
    <row r="713" spans="7:7" ht="16">
      <c r="G713" s="57"/>
    </row>
    <row r="714" spans="7:7" ht="16">
      <c r="G714" s="57"/>
    </row>
    <row r="715" spans="7:7" ht="16">
      <c r="G715" s="57"/>
    </row>
    <row r="716" spans="7:7" ht="16">
      <c r="G716" s="57"/>
    </row>
    <row r="717" spans="7:7" ht="16">
      <c r="G717" s="57"/>
    </row>
    <row r="718" spans="7:7" ht="16">
      <c r="G718" s="57"/>
    </row>
    <row r="719" spans="7:7" ht="16">
      <c r="G719" s="57"/>
    </row>
    <row r="720" spans="7:7" ht="16">
      <c r="G720" s="57"/>
    </row>
    <row r="721" spans="7:7" ht="16">
      <c r="G721" s="57"/>
    </row>
    <row r="722" spans="7:7" ht="16">
      <c r="G722" s="57"/>
    </row>
    <row r="723" spans="7:7" ht="16">
      <c r="G723" s="57"/>
    </row>
    <row r="724" spans="7:7" ht="16">
      <c r="G724" s="57"/>
    </row>
    <row r="725" spans="7:7" ht="16">
      <c r="G725" s="57"/>
    </row>
    <row r="726" spans="7:7" ht="16">
      <c r="G726" s="57"/>
    </row>
    <row r="727" spans="7:7" ht="16">
      <c r="G727" s="57"/>
    </row>
    <row r="728" spans="7:7" ht="16">
      <c r="G728" s="57"/>
    </row>
    <row r="729" spans="7:7" ht="16">
      <c r="G729" s="57"/>
    </row>
    <row r="730" spans="7:7" ht="16">
      <c r="G730" s="57"/>
    </row>
    <row r="731" spans="7:7" ht="16">
      <c r="G731" s="57"/>
    </row>
    <row r="732" spans="7:7" ht="16">
      <c r="G732" s="57"/>
    </row>
    <row r="733" spans="7:7" ht="16">
      <c r="G733" s="57"/>
    </row>
    <row r="734" spans="7:7" ht="16">
      <c r="G734" s="57"/>
    </row>
    <row r="735" spans="7:7" ht="16">
      <c r="G735" s="57"/>
    </row>
    <row r="736" spans="7:7" ht="16">
      <c r="G736" s="57"/>
    </row>
    <row r="737" spans="7:7" ht="16">
      <c r="G737" s="57"/>
    </row>
    <row r="738" spans="7:7" ht="16">
      <c r="G738" s="57"/>
    </row>
    <row r="739" spans="7:7" ht="16">
      <c r="G739" s="57"/>
    </row>
    <row r="740" spans="7:7" ht="16">
      <c r="G740" s="57"/>
    </row>
    <row r="741" spans="7:7" ht="16">
      <c r="G741" s="57"/>
    </row>
    <row r="742" spans="7:7" ht="16">
      <c r="G742" s="57"/>
    </row>
    <row r="743" spans="7:7" ht="16">
      <c r="G743" s="57"/>
    </row>
    <row r="744" spans="7:7" ht="16">
      <c r="G744" s="57"/>
    </row>
    <row r="745" spans="7:7" ht="16">
      <c r="G745" s="57"/>
    </row>
    <row r="746" spans="7:7" ht="16">
      <c r="G746" s="57"/>
    </row>
    <row r="747" spans="7:7" ht="16">
      <c r="G747" s="57"/>
    </row>
    <row r="748" spans="7:7" ht="16">
      <c r="G748" s="57"/>
    </row>
    <row r="749" spans="7:7" ht="16">
      <c r="G749" s="57"/>
    </row>
    <row r="750" spans="7:7" ht="16">
      <c r="G750" s="57"/>
    </row>
    <row r="751" spans="7:7" ht="16">
      <c r="G751" s="57"/>
    </row>
    <row r="752" spans="7:7" ht="16">
      <c r="G752" s="57"/>
    </row>
    <row r="753" spans="7:7" ht="16">
      <c r="G753" s="57"/>
    </row>
    <row r="754" spans="7:7" ht="16">
      <c r="G754" s="57"/>
    </row>
    <row r="755" spans="7:7" ht="16">
      <c r="G755" s="57"/>
    </row>
    <row r="756" spans="7:7" ht="16">
      <c r="G756" s="57"/>
    </row>
    <row r="757" spans="7:7" ht="16">
      <c r="G757" s="57"/>
    </row>
    <row r="758" spans="7:7" ht="16">
      <c r="G758" s="57"/>
    </row>
    <row r="759" spans="7:7" ht="16">
      <c r="G759" s="57"/>
    </row>
    <row r="760" spans="7:7" ht="16">
      <c r="G760" s="57"/>
    </row>
    <row r="761" spans="7:7" ht="16">
      <c r="G761" s="57"/>
    </row>
    <row r="762" spans="7:7" ht="16">
      <c r="G762" s="57"/>
    </row>
    <row r="763" spans="7:7" ht="16">
      <c r="G763" s="57"/>
    </row>
    <row r="764" spans="7:7" ht="16">
      <c r="G764" s="57"/>
    </row>
    <row r="765" spans="7:7" ht="16">
      <c r="G765" s="57"/>
    </row>
    <row r="766" spans="7:7" ht="16">
      <c r="G766" s="57"/>
    </row>
    <row r="767" spans="7:7" ht="16">
      <c r="G767" s="57"/>
    </row>
    <row r="768" spans="7:7" ht="16">
      <c r="G768" s="57"/>
    </row>
    <row r="769" spans="7:7" ht="16">
      <c r="G769" s="57"/>
    </row>
    <row r="770" spans="7:7" ht="16">
      <c r="G770" s="57"/>
    </row>
    <row r="771" spans="7:7" ht="16">
      <c r="G771" s="57"/>
    </row>
    <row r="772" spans="7:7" ht="16">
      <c r="G772" s="57"/>
    </row>
    <row r="773" spans="7:7" ht="16">
      <c r="G773" s="57"/>
    </row>
    <row r="774" spans="7:7" ht="16">
      <c r="G774" s="57"/>
    </row>
    <row r="775" spans="7:7" ht="16">
      <c r="G775" s="57"/>
    </row>
    <row r="776" spans="7:7" ht="16">
      <c r="G776" s="57"/>
    </row>
    <row r="777" spans="7:7" ht="16">
      <c r="G777" s="57"/>
    </row>
    <row r="778" spans="7:7" ht="16">
      <c r="G778" s="57"/>
    </row>
    <row r="779" spans="7:7" ht="16">
      <c r="G779" s="57"/>
    </row>
    <row r="780" spans="7:7" ht="16">
      <c r="G780" s="57"/>
    </row>
    <row r="781" spans="7:7" ht="16">
      <c r="G781" s="57"/>
    </row>
    <row r="782" spans="7:7" ht="16">
      <c r="G782" s="57"/>
    </row>
    <row r="783" spans="7:7" ht="16">
      <c r="G783" s="57"/>
    </row>
    <row r="784" spans="7:7" ht="16">
      <c r="G784" s="57"/>
    </row>
    <row r="785" spans="7:7" ht="16">
      <c r="G785" s="57"/>
    </row>
    <row r="786" spans="7:7" ht="16">
      <c r="G786" s="57"/>
    </row>
    <row r="787" spans="7:7" ht="16">
      <c r="G787" s="57"/>
    </row>
    <row r="788" spans="7:7" ht="16">
      <c r="G788" s="57"/>
    </row>
    <row r="789" spans="7:7" ht="16">
      <c r="G789" s="57"/>
    </row>
    <row r="790" spans="7:7" ht="16">
      <c r="G790" s="57"/>
    </row>
    <row r="791" spans="7:7" ht="16">
      <c r="G791" s="57"/>
    </row>
    <row r="792" spans="7:7" ht="16">
      <c r="G792" s="57"/>
    </row>
    <row r="793" spans="7:7" ht="16">
      <c r="G793" s="57"/>
    </row>
    <row r="794" spans="7:7" ht="16">
      <c r="G794" s="57"/>
    </row>
    <row r="795" spans="7:7" ht="16">
      <c r="G795" s="57"/>
    </row>
    <row r="796" spans="7:7" ht="16">
      <c r="G796" s="57"/>
    </row>
    <row r="797" spans="7:7" ht="16">
      <c r="G797" s="57"/>
    </row>
    <row r="798" spans="7:7" ht="16">
      <c r="G798" s="57"/>
    </row>
    <row r="799" spans="7:7" ht="16">
      <c r="G799" s="57"/>
    </row>
    <row r="800" spans="7:7" ht="16">
      <c r="G800" s="57"/>
    </row>
    <row r="801" spans="7:7" ht="16">
      <c r="G801" s="57"/>
    </row>
    <row r="802" spans="7:7" ht="16">
      <c r="G802" s="57"/>
    </row>
    <row r="803" spans="7:7" ht="16">
      <c r="G803" s="57"/>
    </row>
    <row r="804" spans="7:7" ht="16">
      <c r="G804" s="57"/>
    </row>
    <row r="805" spans="7:7" ht="16">
      <c r="G805" s="57"/>
    </row>
    <row r="806" spans="7:7" ht="16">
      <c r="G806" s="57"/>
    </row>
    <row r="807" spans="7:7" ht="16">
      <c r="G807" s="57"/>
    </row>
    <row r="808" spans="7:7" ht="16">
      <c r="G808" s="57"/>
    </row>
    <row r="809" spans="7:7" ht="16">
      <c r="G809" s="57"/>
    </row>
    <row r="810" spans="7:7" ht="16">
      <c r="G810" s="57"/>
    </row>
    <row r="811" spans="7:7" ht="16">
      <c r="G811" s="57"/>
    </row>
    <row r="812" spans="7:7" ht="16">
      <c r="G812" s="57"/>
    </row>
    <row r="813" spans="7:7" ht="16">
      <c r="G813" s="57"/>
    </row>
    <row r="814" spans="7:7" ht="16">
      <c r="G814" s="57"/>
    </row>
    <row r="815" spans="7:7" ht="16">
      <c r="G815" s="57"/>
    </row>
    <row r="816" spans="7:7" ht="16">
      <c r="G816" s="57"/>
    </row>
    <row r="817" spans="7:7" ht="16">
      <c r="G817" s="57"/>
    </row>
    <row r="818" spans="7:7" ht="16">
      <c r="G818" s="57"/>
    </row>
    <row r="819" spans="7:7" ht="16">
      <c r="G819" s="57"/>
    </row>
    <row r="820" spans="7:7" ht="16">
      <c r="G820" s="57"/>
    </row>
    <row r="821" spans="7:7" ht="16">
      <c r="G821" s="57"/>
    </row>
    <row r="822" spans="7:7" ht="16">
      <c r="G822" s="57"/>
    </row>
    <row r="823" spans="7:7" ht="16">
      <c r="G823" s="57"/>
    </row>
    <row r="824" spans="7:7" ht="16">
      <c r="G824" s="57"/>
    </row>
    <row r="825" spans="7:7" ht="16">
      <c r="G825" s="57"/>
    </row>
    <row r="826" spans="7:7" ht="16">
      <c r="G826" s="57"/>
    </row>
    <row r="827" spans="7:7" ht="16">
      <c r="G827" s="57"/>
    </row>
    <row r="828" spans="7:7" ht="16">
      <c r="G828" s="57"/>
    </row>
    <row r="829" spans="7:7" ht="16">
      <c r="G829" s="57"/>
    </row>
    <row r="830" spans="7:7" ht="16">
      <c r="G830" s="57"/>
    </row>
    <row r="831" spans="7:7" ht="16">
      <c r="G831" s="57"/>
    </row>
    <row r="832" spans="7:7" ht="16">
      <c r="G832" s="57"/>
    </row>
    <row r="833" spans="7:7" ht="16">
      <c r="G833" s="57"/>
    </row>
    <row r="834" spans="7:7" ht="16">
      <c r="G834" s="57"/>
    </row>
    <row r="835" spans="7:7" ht="16">
      <c r="G835" s="57"/>
    </row>
    <row r="836" spans="7:7" ht="16">
      <c r="G836" s="57"/>
    </row>
    <row r="837" spans="7:7" ht="16">
      <c r="G837" s="57"/>
    </row>
    <row r="838" spans="7:7" ht="16">
      <c r="G838" s="57"/>
    </row>
    <row r="839" spans="7:7" ht="16">
      <c r="G839" s="57"/>
    </row>
    <row r="840" spans="7:7" ht="16">
      <c r="G840" s="57"/>
    </row>
    <row r="841" spans="7:7" ht="16">
      <c r="G841" s="57"/>
    </row>
    <row r="842" spans="7:7" ht="16">
      <c r="G842" s="57"/>
    </row>
    <row r="843" spans="7:7" ht="16">
      <c r="G843" s="57"/>
    </row>
    <row r="844" spans="7:7" ht="16">
      <c r="G844" s="57"/>
    </row>
    <row r="845" spans="7:7" ht="16">
      <c r="G845" s="57"/>
    </row>
    <row r="846" spans="7:7" ht="16">
      <c r="G846" s="57"/>
    </row>
    <row r="847" spans="7:7" ht="16">
      <c r="G847" s="57"/>
    </row>
    <row r="848" spans="7:7" ht="16">
      <c r="G848" s="57"/>
    </row>
    <row r="849" spans="7:7" ht="16">
      <c r="G849" s="57"/>
    </row>
    <row r="850" spans="7:7" ht="16">
      <c r="G850" s="57"/>
    </row>
    <row r="851" spans="7:7" ht="16">
      <c r="G851" s="57"/>
    </row>
    <row r="852" spans="7:7" ht="16">
      <c r="G852" s="57"/>
    </row>
    <row r="853" spans="7:7" ht="16">
      <c r="G853" s="57"/>
    </row>
    <row r="854" spans="7:7" ht="16">
      <c r="G854" s="57"/>
    </row>
    <row r="855" spans="7:7" ht="16">
      <c r="G855" s="57"/>
    </row>
    <row r="856" spans="7:7" ht="16">
      <c r="G856" s="57"/>
    </row>
    <row r="857" spans="7:7" ht="16">
      <c r="G857" s="57"/>
    </row>
    <row r="858" spans="7:7" ht="16">
      <c r="G858" s="57"/>
    </row>
    <row r="859" spans="7:7" ht="16">
      <c r="G859" s="57"/>
    </row>
    <row r="860" spans="7:7" ht="16">
      <c r="G860" s="57"/>
    </row>
    <row r="861" spans="7:7" ht="16">
      <c r="G861" s="57"/>
    </row>
    <row r="862" spans="7:7" ht="16">
      <c r="G862" s="57"/>
    </row>
    <row r="863" spans="7:7" ht="16">
      <c r="G863" s="57"/>
    </row>
    <row r="864" spans="7:7" ht="16">
      <c r="G864" s="57"/>
    </row>
    <row r="865" spans="7:7" ht="16">
      <c r="G865" s="57"/>
    </row>
    <row r="866" spans="7:7" ht="16">
      <c r="G866" s="57"/>
    </row>
    <row r="867" spans="7:7" ht="16">
      <c r="G867" s="57"/>
    </row>
    <row r="868" spans="7:7" ht="16">
      <c r="G868" s="57"/>
    </row>
    <row r="869" spans="7:7" ht="16">
      <c r="G869" s="57"/>
    </row>
    <row r="870" spans="7:7" ht="16">
      <c r="G870" s="57"/>
    </row>
    <row r="871" spans="7:7" ht="16">
      <c r="G871" s="57"/>
    </row>
    <row r="872" spans="7:7" ht="16">
      <c r="G872" s="57"/>
    </row>
    <row r="873" spans="7:7" ht="16">
      <c r="G873" s="57"/>
    </row>
    <row r="874" spans="7:7" ht="16">
      <c r="G874" s="57"/>
    </row>
    <row r="875" spans="7:7" ht="16">
      <c r="G875" s="57"/>
    </row>
    <row r="876" spans="7:7" ht="16">
      <c r="G876" s="57"/>
    </row>
    <row r="877" spans="7:7" ht="16">
      <c r="G877" s="57"/>
    </row>
    <row r="878" spans="7:7" ht="16">
      <c r="G878" s="57"/>
    </row>
    <row r="879" spans="7:7" ht="16">
      <c r="G879" s="57"/>
    </row>
    <row r="880" spans="7:7" ht="16">
      <c r="G880" s="57"/>
    </row>
    <row r="881" spans="7:7" ht="16">
      <c r="G881" s="57"/>
    </row>
    <row r="882" spans="7:7" ht="16">
      <c r="G882" s="57"/>
    </row>
    <row r="883" spans="7:7" ht="16">
      <c r="G883" s="57"/>
    </row>
    <row r="884" spans="7:7" ht="16">
      <c r="G884" s="57"/>
    </row>
    <row r="885" spans="7:7" ht="16">
      <c r="G885" s="57"/>
    </row>
    <row r="886" spans="7:7" ht="16">
      <c r="G886" s="57"/>
    </row>
    <row r="887" spans="7:7" ht="16">
      <c r="G887" s="57"/>
    </row>
    <row r="888" spans="7:7" ht="16">
      <c r="G888" s="57"/>
    </row>
    <row r="889" spans="7:7" ht="16">
      <c r="G889" s="57"/>
    </row>
    <row r="890" spans="7:7" ht="16">
      <c r="G890" s="57"/>
    </row>
    <row r="891" spans="7:7" ht="16">
      <c r="G891" s="57"/>
    </row>
    <row r="892" spans="7:7" ht="16">
      <c r="G892" s="57"/>
    </row>
    <row r="893" spans="7:7" ht="16">
      <c r="G893" s="57"/>
    </row>
    <row r="894" spans="7:7" ht="16">
      <c r="G894" s="57"/>
    </row>
    <row r="895" spans="7:7" ht="16">
      <c r="G895" s="57"/>
    </row>
    <row r="896" spans="7:7" ht="16">
      <c r="G896" s="57"/>
    </row>
    <row r="897" spans="7:7" ht="16">
      <c r="G897" s="57"/>
    </row>
    <row r="898" spans="7:7" ht="16">
      <c r="G898" s="57"/>
    </row>
    <row r="899" spans="7:7" ht="16">
      <c r="G899" s="57"/>
    </row>
    <row r="900" spans="7:7" ht="16">
      <c r="G900" s="57"/>
    </row>
    <row r="901" spans="7:7" ht="16">
      <c r="G901" s="57"/>
    </row>
    <row r="902" spans="7:7" ht="16">
      <c r="G902" s="57"/>
    </row>
    <row r="903" spans="7:7" ht="16">
      <c r="G903" s="57"/>
    </row>
    <row r="904" spans="7:7" ht="16">
      <c r="G904" s="57"/>
    </row>
    <row r="905" spans="7:7" ht="16">
      <c r="G905" s="57"/>
    </row>
    <row r="906" spans="7:7" ht="16">
      <c r="G906" s="57"/>
    </row>
    <row r="907" spans="7:7" ht="16">
      <c r="G907" s="57"/>
    </row>
    <row r="908" spans="7:7" ht="16">
      <c r="G908" s="57"/>
    </row>
    <row r="909" spans="7:7" ht="16">
      <c r="G909" s="57"/>
    </row>
    <row r="910" spans="7:7" ht="16">
      <c r="G910" s="57"/>
    </row>
    <row r="911" spans="7:7" ht="16">
      <c r="G911" s="57"/>
    </row>
    <row r="912" spans="7:7" ht="16">
      <c r="G912" s="57"/>
    </row>
    <row r="913" spans="7:7" ht="16">
      <c r="G913" s="57"/>
    </row>
    <row r="914" spans="7:7" ht="16">
      <c r="G914" s="57"/>
    </row>
    <row r="915" spans="7:7" ht="16">
      <c r="G915" s="57"/>
    </row>
    <row r="916" spans="7:7" ht="16">
      <c r="G916" s="57"/>
    </row>
    <row r="917" spans="7:7" ht="16">
      <c r="G917" s="57"/>
    </row>
    <row r="918" spans="7:7" ht="16">
      <c r="G918" s="57"/>
    </row>
    <row r="919" spans="7:7" ht="16">
      <c r="G919" s="57"/>
    </row>
    <row r="920" spans="7:7" ht="16">
      <c r="G920" s="57"/>
    </row>
    <row r="921" spans="7:7" ht="16">
      <c r="G921" s="57"/>
    </row>
    <row r="922" spans="7:7" ht="16">
      <c r="G922" s="57"/>
    </row>
    <row r="923" spans="7:7" ht="16">
      <c r="G923" s="57"/>
    </row>
    <row r="924" spans="7:7" ht="16">
      <c r="G924" s="57"/>
    </row>
    <row r="925" spans="7:7" ht="16">
      <c r="G925" s="57"/>
    </row>
    <row r="926" spans="7:7" ht="16">
      <c r="G926" s="57"/>
    </row>
    <row r="927" spans="7:7" ht="16">
      <c r="G927" s="57"/>
    </row>
    <row r="928" spans="7:7" ht="16">
      <c r="G928" s="57"/>
    </row>
    <row r="929" spans="7:7" ht="16">
      <c r="G929" s="57"/>
    </row>
    <row r="930" spans="7:7" ht="16">
      <c r="G930" s="57"/>
    </row>
    <row r="931" spans="7:7" ht="16">
      <c r="G931" s="57"/>
    </row>
    <row r="932" spans="7:7" ht="16">
      <c r="G932" s="57"/>
    </row>
    <row r="933" spans="7:7" ht="16">
      <c r="G933" s="57"/>
    </row>
    <row r="934" spans="7:7" ht="16">
      <c r="G934" s="57"/>
    </row>
    <row r="935" spans="7:7" ht="16">
      <c r="G935" s="57"/>
    </row>
    <row r="936" spans="7:7" ht="16">
      <c r="G936" s="57"/>
    </row>
    <row r="937" spans="7:7" ht="16">
      <c r="G937" s="57"/>
    </row>
    <row r="938" spans="7:7" ht="16">
      <c r="G938" s="57"/>
    </row>
    <row r="939" spans="7:7" ht="16">
      <c r="G939" s="57"/>
    </row>
    <row r="940" spans="7:7" ht="16">
      <c r="G940" s="57"/>
    </row>
    <row r="941" spans="7:7" ht="16">
      <c r="G941" s="57"/>
    </row>
    <row r="942" spans="7:7" ht="16">
      <c r="G942" s="57"/>
    </row>
    <row r="943" spans="7:7" ht="16">
      <c r="G943" s="57"/>
    </row>
    <row r="944" spans="7:7" ht="16">
      <c r="G944" s="57"/>
    </row>
    <row r="945" spans="7:7" ht="16">
      <c r="G945" s="57"/>
    </row>
    <row r="946" spans="7:7" ht="16">
      <c r="G946" s="57"/>
    </row>
    <row r="947" spans="7:7" ht="16">
      <c r="G947" s="57"/>
    </row>
    <row r="948" spans="7:7" ht="16">
      <c r="G948" s="57"/>
    </row>
    <row r="949" spans="7:7" ht="16">
      <c r="G949" s="57"/>
    </row>
    <row r="950" spans="7:7" ht="16">
      <c r="G950" s="57"/>
    </row>
    <row r="951" spans="7:7" ht="16">
      <c r="G951" s="57"/>
    </row>
    <row r="952" spans="7:7" ht="16">
      <c r="G952" s="57"/>
    </row>
    <row r="953" spans="7:7" ht="16">
      <c r="G953" s="57"/>
    </row>
    <row r="954" spans="7:7" ht="16">
      <c r="G954" s="57"/>
    </row>
    <row r="955" spans="7:7" ht="16">
      <c r="G955" s="57"/>
    </row>
    <row r="956" spans="7:7" ht="16">
      <c r="G956" s="57"/>
    </row>
    <row r="957" spans="7:7" ht="16">
      <c r="G957" s="57"/>
    </row>
    <row r="958" spans="7:7" ht="16">
      <c r="G958" s="57"/>
    </row>
    <row r="959" spans="7:7" ht="16">
      <c r="G959" s="57"/>
    </row>
    <row r="960" spans="7:7" ht="16">
      <c r="G960" s="57"/>
    </row>
    <row r="961" spans="7:7" ht="16">
      <c r="G961" s="57"/>
    </row>
    <row r="962" spans="7:7" ht="16">
      <c r="G962" s="57"/>
    </row>
    <row r="963" spans="7:7" ht="16">
      <c r="G963" s="57"/>
    </row>
    <row r="964" spans="7:7" ht="16">
      <c r="G964" s="57"/>
    </row>
    <row r="965" spans="7:7" ht="16">
      <c r="G965" s="57"/>
    </row>
    <row r="966" spans="7:7" ht="16">
      <c r="G966" s="57"/>
    </row>
    <row r="967" spans="7:7" ht="16">
      <c r="G967" s="57"/>
    </row>
    <row r="968" spans="7:7" ht="16">
      <c r="G968" s="57"/>
    </row>
    <row r="969" spans="7:7" ht="16">
      <c r="G969" s="57"/>
    </row>
    <row r="970" spans="7:7" ht="16">
      <c r="G970" s="57"/>
    </row>
    <row r="971" spans="7:7" ht="16">
      <c r="G971" s="57"/>
    </row>
    <row r="972" spans="7:7" ht="16">
      <c r="G972" s="57"/>
    </row>
    <row r="973" spans="7:7" ht="16">
      <c r="G973" s="57"/>
    </row>
    <row r="974" spans="7:7" ht="16">
      <c r="G974" s="57"/>
    </row>
    <row r="975" spans="7:7" ht="16">
      <c r="G975" s="57"/>
    </row>
    <row r="976" spans="7:7" ht="16">
      <c r="G976" s="57"/>
    </row>
    <row r="977" spans="7:7" ht="16">
      <c r="G977" s="57"/>
    </row>
    <row r="978" spans="7:7" ht="16">
      <c r="G978" s="57"/>
    </row>
    <row r="979" spans="7:7" ht="16">
      <c r="G979" s="57"/>
    </row>
    <row r="980" spans="7:7" ht="16">
      <c r="G980" s="57"/>
    </row>
    <row r="981" spans="7:7" ht="16">
      <c r="G981" s="57"/>
    </row>
    <row r="982" spans="7:7" ht="16">
      <c r="G982" s="57"/>
    </row>
    <row r="983" spans="7:7" ht="16">
      <c r="G983" s="57"/>
    </row>
    <row r="984" spans="7:7" ht="16">
      <c r="G984" s="57"/>
    </row>
    <row r="985" spans="7:7" ht="16">
      <c r="G985" s="57"/>
    </row>
    <row r="986" spans="7:7" ht="16">
      <c r="G986" s="57"/>
    </row>
    <row r="987" spans="7:7" ht="16">
      <c r="G987" s="57"/>
    </row>
    <row r="988" spans="7:7" ht="16">
      <c r="G988" s="57"/>
    </row>
    <row r="989" spans="7:7" ht="16">
      <c r="G989" s="57"/>
    </row>
    <row r="990" spans="7:7" ht="16">
      <c r="G990" s="57"/>
    </row>
    <row r="991" spans="7:7" ht="16">
      <c r="G991" s="57"/>
    </row>
    <row r="992" spans="7:7" ht="16">
      <c r="G992" s="57"/>
    </row>
    <row r="993" spans="7:7" ht="16">
      <c r="G993" s="57"/>
    </row>
    <row r="994" spans="7:7" ht="16">
      <c r="G994" s="57"/>
    </row>
    <row r="995" spans="7:7" ht="16">
      <c r="G995" s="57"/>
    </row>
    <row r="996" spans="7:7" ht="16">
      <c r="G996" s="57"/>
    </row>
    <row r="997" spans="7:7" ht="16">
      <c r="G997" s="57"/>
    </row>
    <row r="998" spans="7:7" ht="16">
      <c r="G998" s="57"/>
    </row>
    <row r="999" spans="7:7" ht="16">
      <c r="G999" s="57"/>
    </row>
    <row r="1000" spans="7:7" ht="16">
      <c r="G1000" s="57"/>
    </row>
  </sheetData>
  <mergeCells count="1">
    <mergeCell ref="A1:D1"/>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00"/>
  <sheetViews>
    <sheetView workbookViewId="0">
      <selection activeCell="G2" sqref="G2"/>
    </sheetView>
  </sheetViews>
  <sheetFormatPr baseColWidth="10" defaultColWidth="11.1640625" defaultRowHeight="15" customHeight="1"/>
  <cols>
    <col min="1" max="1" width="39.83203125" style="38" customWidth="1"/>
    <col min="2" max="6" width="11.1640625" style="38" customWidth="1"/>
    <col min="7" max="16384" width="11.1640625" style="38"/>
  </cols>
  <sheetData>
    <row r="1" spans="1:7">
      <c r="A1" s="178" t="s">
        <v>2</v>
      </c>
      <c r="B1" s="179"/>
      <c r="C1" s="179"/>
      <c r="D1" s="179"/>
      <c r="G1" s="126"/>
    </row>
    <row r="2" spans="1:7" s="86" customFormat="1">
      <c r="A2" s="131"/>
      <c r="B2" s="42">
        <v>2019</v>
      </c>
      <c r="C2" s="42">
        <v>2020</v>
      </c>
      <c r="D2" s="42">
        <v>2021</v>
      </c>
      <c r="E2" s="86">
        <v>2022</v>
      </c>
      <c r="F2" s="86" t="s">
        <v>127</v>
      </c>
      <c r="G2" s="136" t="s">
        <v>118</v>
      </c>
    </row>
    <row r="3" spans="1:7">
      <c r="A3" s="73" t="s">
        <v>17</v>
      </c>
      <c r="B3" s="119"/>
      <c r="C3" s="119"/>
      <c r="D3" s="119"/>
      <c r="E3" s="120"/>
      <c r="F3" s="91"/>
      <c r="G3" s="126"/>
    </row>
    <row r="4" spans="1:7">
      <c r="A4" s="44" t="s">
        <v>18</v>
      </c>
      <c r="B4" s="121">
        <v>3142.3364839319502</v>
      </c>
      <c r="C4" s="121">
        <v>3142.3009997467384</v>
      </c>
      <c r="D4" s="121">
        <v>3142.9075628929618</v>
      </c>
      <c r="E4" s="121">
        <v>3142.8599989447521</v>
      </c>
      <c r="F4" s="132">
        <f>((E4-B4)/B4)*100</f>
        <v>1.6660055836758881E-2</v>
      </c>
      <c r="G4" s="126"/>
    </row>
    <row r="5" spans="1:7">
      <c r="A5" s="57" t="s">
        <v>55</v>
      </c>
      <c r="B5" s="121">
        <v>754.5371916890108</v>
      </c>
      <c r="C5" s="121">
        <v>772.12622204794752</v>
      </c>
      <c r="D5" s="121">
        <v>976.57563227723904</v>
      </c>
      <c r="E5" s="120"/>
      <c r="F5" s="132">
        <f>((D5-B5)/B5)*100</f>
        <v>29.427103532325727</v>
      </c>
      <c r="G5" s="126"/>
    </row>
    <row r="6" spans="1:7">
      <c r="A6" s="122" t="s">
        <v>56</v>
      </c>
      <c r="B6" s="121">
        <v>3492.0873324605336</v>
      </c>
      <c r="C6" s="121">
        <v>3396.1614553081959</v>
      </c>
      <c r="D6" s="121">
        <v>3379.1951690003293</v>
      </c>
      <c r="E6" s="121">
        <v>3349.4269743069112</v>
      </c>
      <c r="F6" s="132">
        <f t="shared" ref="F6:F13" si="0">((E6-B6)/B6)*100</f>
        <v>-4.0852460025134461</v>
      </c>
      <c r="G6" s="50" t="s">
        <v>69</v>
      </c>
    </row>
    <row r="7" spans="1:7">
      <c r="A7" s="122" t="s">
        <v>58</v>
      </c>
      <c r="B7" s="121">
        <v>9805.2015999999985</v>
      </c>
      <c r="C7" s="121">
        <v>9803.2512000000006</v>
      </c>
      <c r="D7" s="121">
        <v>9779.5640000000003</v>
      </c>
      <c r="E7" s="121">
        <v>9787.4397000000008</v>
      </c>
      <c r="F7" s="132">
        <f t="shared" si="0"/>
        <v>-0.18114772877283522</v>
      </c>
      <c r="G7" s="126"/>
    </row>
    <row r="8" spans="1:7">
      <c r="A8" s="122" t="s">
        <v>60</v>
      </c>
      <c r="B8" s="121">
        <v>9340.0574000000015</v>
      </c>
      <c r="C8" s="121">
        <v>9194.3242000000009</v>
      </c>
      <c r="D8" s="121">
        <v>9150.3669999999984</v>
      </c>
      <c r="E8" s="121">
        <v>9119.0985999999975</v>
      </c>
      <c r="F8" s="132">
        <f t="shared" si="0"/>
        <v>-2.3657113713241626</v>
      </c>
      <c r="G8" s="126"/>
    </row>
    <row r="9" spans="1:7">
      <c r="A9" s="122" t="s">
        <v>61</v>
      </c>
      <c r="B9" s="121">
        <v>6725.1452000000008</v>
      </c>
      <c r="C9" s="121">
        <v>6741.0279999999993</v>
      </c>
      <c r="D9" s="121">
        <v>6632.9507000000012</v>
      </c>
      <c r="E9" s="121">
        <v>6556.2486000000008</v>
      </c>
      <c r="F9" s="132">
        <f t="shared" si="0"/>
        <v>-2.5114193816960269</v>
      </c>
      <c r="G9" s="126"/>
    </row>
    <row r="10" spans="1:7">
      <c r="A10" s="123" t="s">
        <v>62</v>
      </c>
      <c r="B10" s="121">
        <v>5902.2831000000006</v>
      </c>
      <c r="C10" s="121">
        <v>6141.9978000000001</v>
      </c>
      <c r="D10" s="121">
        <v>6204.8703000000014</v>
      </c>
      <c r="E10" s="121">
        <v>6291.2573999999986</v>
      </c>
      <c r="F10" s="132">
        <f t="shared" si="0"/>
        <v>6.5902345483902325</v>
      </c>
      <c r="G10" s="126"/>
    </row>
    <row r="11" spans="1:7">
      <c r="A11" s="124" t="s">
        <v>63</v>
      </c>
      <c r="B11" s="121">
        <v>5738.9713999999994</v>
      </c>
      <c r="C11" s="121">
        <v>5832.3616000000002</v>
      </c>
      <c r="D11" s="121">
        <v>5831.5962999999992</v>
      </c>
      <c r="E11" s="121">
        <v>5632.3778999999995</v>
      </c>
      <c r="F11" s="132">
        <f t="shared" si="0"/>
        <v>-1.8573624534877444</v>
      </c>
      <c r="G11" s="126"/>
    </row>
    <row r="12" spans="1:7">
      <c r="A12" s="123" t="s">
        <v>64</v>
      </c>
      <c r="B12" s="121">
        <v>5204.4051999999992</v>
      </c>
      <c r="C12" s="121">
        <v>5175.2550000000028</v>
      </c>
      <c r="D12" s="121">
        <v>5326.6379999999999</v>
      </c>
      <c r="E12" s="121">
        <v>5143.1500999999989</v>
      </c>
      <c r="F12" s="132">
        <f t="shared" si="0"/>
        <v>-1.1769856044260412</v>
      </c>
      <c r="G12" s="126"/>
    </row>
    <row r="13" spans="1:7">
      <c r="A13" s="133" t="s">
        <v>70</v>
      </c>
      <c r="B13" s="66">
        <f>SUM(B4:B12)/9</f>
        <v>5567.2249897868332</v>
      </c>
      <c r="C13" s="66">
        <f>SUM(C4:C12)/9</f>
        <v>5577.6451641225431</v>
      </c>
      <c r="D13" s="66">
        <f>SUM(D4:D12)/9</f>
        <v>5602.7405182411703</v>
      </c>
      <c r="E13" s="66">
        <f>SUM(E4:E12)/7</f>
        <v>7003.1227533216661</v>
      </c>
      <c r="F13" s="80">
        <f t="shared" si="0"/>
        <v>25.791983729218977</v>
      </c>
      <c r="G13" s="126"/>
    </row>
    <row r="14" spans="1:7">
      <c r="A14" s="125" t="s">
        <v>71</v>
      </c>
      <c r="B14" s="120"/>
      <c r="C14" s="120"/>
      <c r="D14" s="120"/>
      <c r="E14" s="120"/>
      <c r="F14" s="91"/>
      <c r="G14" s="127" t="s">
        <v>72</v>
      </c>
    </row>
    <row r="15" spans="1:7">
      <c r="A15" s="57" t="s">
        <v>68</v>
      </c>
      <c r="G15" s="126"/>
    </row>
    <row r="16" spans="1:7">
      <c r="G16" s="126"/>
    </row>
    <row r="17" spans="7:7">
      <c r="G17" s="126"/>
    </row>
    <row r="18" spans="7:7">
      <c r="G18" s="126"/>
    </row>
    <row r="19" spans="7:7">
      <c r="G19" s="126"/>
    </row>
    <row r="20" spans="7:7">
      <c r="G20" s="126"/>
    </row>
    <row r="21" spans="7:7">
      <c r="G21" s="126"/>
    </row>
    <row r="22" spans="7:7">
      <c r="G22" s="126"/>
    </row>
    <row r="23" spans="7:7">
      <c r="G23" s="126"/>
    </row>
    <row r="24" spans="7:7">
      <c r="G24" s="126"/>
    </row>
    <row r="25" spans="7:7">
      <c r="G25" s="126"/>
    </row>
    <row r="26" spans="7:7">
      <c r="G26" s="126"/>
    </row>
    <row r="27" spans="7:7">
      <c r="G27" s="126"/>
    </row>
    <row r="28" spans="7:7">
      <c r="G28" s="126"/>
    </row>
    <row r="29" spans="7:7">
      <c r="G29" s="126"/>
    </row>
    <row r="30" spans="7:7">
      <c r="G30" s="126"/>
    </row>
    <row r="31" spans="7:7">
      <c r="G31" s="126"/>
    </row>
    <row r="32" spans="7:7">
      <c r="G32" s="126"/>
    </row>
    <row r="33" spans="7:7">
      <c r="G33" s="126"/>
    </row>
    <row r="34" spans="7:7">
      <c r="G34" s="126"/>
    </row>
    <row r="35" spans="7:7">
      <c r="G35" s="126"/>
    </row>
    <row r="36" spans="7:7">
      <c r="G36" s="126"/>
    </row>
    <row r="37" spans="7:7">
      <c r="G37" s="126"/>
    </row>
    <row r="38" spans="7:7">
      <c r="G38" s="126"/>
    </row>
    <row r="39" spans="7:7">
      <c r="G39" s="126"/>
    </row>
    <row r="40" spans="7:7">
      <c r="G40" s="126"/>
    </row>
    <row r="41" spans="7:7">
      <c r="G41" s="126"/>
    </row>
    <row r="42" spans="7:7">
      <c r="G42" s="126"/>
    </row>
    <row r="43" spans="7:7">
      <c r="G43" s="126"/>
    </row>
    <row r="44" spans="7:7">
      <c r="G44" s="126"/>
    </row>
    <row r="45" spans="7:7">
      <c r="G45" s="126"/>
    </row>
    <row r="46" spans="7:7">
      <c r="G46" s="126"/>
    </row>
    <row r="47" spans="7:7">
      <c r="G47" s="126"/>
    </row>
    <row r="48" spans="7:7">
      <c r="G48" s="126"/>
    </row>
    <row r="49" spans="7:7">
      <c r="G49" s="126"/>
    </row>
    <row r="50" spans="7:7">
      <c r="G50" s="126"/>
    </row>
    <row r="51" spans="7:7">
      <c r="G51" s="126"/>
    </row>
    <row r="52" spans="7:7">
      <c r="G52" s="126"/>
    </row>
    <row r="53" spans="7:7">
      <c r="G53" s="126"/>
    </row>
    <row r="54" spans="7:7">
      <c r="G54" s="126"/>
    </row>
    <row r="55" spans="7:7">
      <c r="G55" s="126"/>
    </row>
    <row r="56" spans="7:7">
      <c r="G56" s="126"/>
    </row>
    <row r="57" spans="7:7">
      <c r="G57" s="126"/>
    </row>
    <row r="58" spans="7:7">
      <c r="G58" s="126"/>
    </row>
    <row r="59" spans="7:7">
      <c r="G59" s="126"/>
    </row>
    <row r="60" spans="7:7">
      <c r="G60" s="126"/>
    </row>
    <row r="61" spans="7:7">
      <c r="G61" s="126"/>
    </row>
    <row r="62" spans="7:7">
      <c r="G62" s="126"/>
    </row>
    <row r="63" spans="7:7">
      <c r="G63" s="126"/>
    </row>
    <row r="64" spans="7:7">
      <c r="G64" s="126"/>
    </row>
    <row r="65" spans="7:7">
      <c r="G65" s="126"/>
    </row>
    <row r="66" spans="7:7">
      <c r="G66" s="126"/>
    </row>
    <row r="67" spans="7:7">
      <c r="G67" s="126"/>
    </row>
    <row r="68" spans="7:7">
      <c r="G68" s="126"/>
    </row>
    <row r="69" spans="7:7">
      <c r="G69" s="126"/>
    </row>
    <row r="70" spans="7:7">
      <c r="G70" s="126"/>
    </row>
    <row r="71" spans="7:7">
      <c r="G71" s="126"/>
    </row>
    <row r="72" spans="7:7">
      <c r="G72" s="126"/>
    </row>
    <row r="73" spans="7:7">
      <c r="G73" s="126"/>
    </row>
    <row r="74" spans="7:7">
      <c r="G74" s="126"/>
    </row>
    <row r="75" spans="7:7">
      <c r="G75" s="126"/>
    </row>
    <row r="76" spans="7:7">
      <c r="G76" s="126"/>
    </row>
    <row r="77" spans="7:7">
      <c r="G77" s="126"/>
    </row>
    <row r="78" spans="7:7">
      <c r="G78" s="126"/>
    </row>
    <row r="79" spans="7:7">
      <c r="G79" s="126"/>
    </row>
    <row r="80" spans="7:7">
      <c r="G80" s="126"/>
    </row>
    <row r="81" spans="7:7">
      <c r="G81" s="126"/>
    </row>
    <row r="82" spans="7:7">
      <c r="G82" s="126"/>
    </row>
    <row r="83" spans="7:7">
      <c r="G83" s="126"/>
    </row>
    <row r="84" spans="7:7">
      <c r="G84" s="126"/>
    </row>
    <row r="85" spans="7:7">
      <c r="G85" s="126"/>
    </row>
    <row r="86" spans="7:7">
      <c r="G86" s="126"/>
    </row>
    <row r="87" spans="7:7">
      <c r="G87" s="126"/>
    </row>
    <row r="88" spans="7:7">
      <c r="G88" s="126"/>
    </row>
    <row r="89" spans="7:7">
      <c r="G89" s="126"/>
    </row>
    <row r="90" spans="7:7">
      <c r="G90" s="126"/>
    </row>
    <row r="91" spans="7:7">
      <c r="G91" s="126"/>
    </row>
    <row r="92" spans="7:7">
      <c r="G92" s="126"/>
    </row>
    <row r="93" spans="7:7">
      <c r="G93" s="126"/>
    </row>
    <row r="94" spans="7:7">
      <c r="G94" s="126"/>
    </row>
    <row r="95" spans="7:7">
      <c r="G95" s="126"/>
    </row>
    <row r="96" spans="7:7">
      <c r="G96" s="126"/>
    </row>
    <row r="97" spans="7:7">
      <c r="G97" s="126"/>
    </row>
    <row r="98" spans="7:7">
      <c r="G98" s="126"/>
    </row>
    <row r="99" spans="7:7">
      <c r="G99" s="126"/>
    </row>
    <row r="100" spans="7:7">
      <c r="G100" s="126"/>
    </row>
    <row r="101" spans="7:7">
      <c r="G101" s="126"/>
    </row>
    <row r="102" spans="7:7">
      <c r="G102" s="126"/>
    </row>
    <row r="103" spans="7:7">
      <c r="G103" s="126"/>
    </row>
    <row r="104" spans="7:7">
      <c r="G104" s="126"/>
    </row>
    <row r="105" spans="7:7">
      <c r="G105" s="126"/>
    </row>
    <row r="106" spans="7:7">
      <c r="G106" s="126"/>
    </row>
    <row r="107" spans="7:7">
      <c r="G107" s="126"/>
    </row>
    <row r="108" spans="7:7">
      <c r="G108" s="126"/>
    </row>
    <row r="109" spans="7:7">
      <c r="G109" s="126"/>
    </row>
    <row r="110" spans="7:7">
      <c r="G110" s="126"/>
    </row>
    <row r="111" spans="7:7">
      <c r="G111" s="126"/>
    </row>
    <row r="112" spans="7:7">
      <c r="G112" s="126"/>
    </row>
    <row r="113" spans="7:7">
      <c r="G113" s="126"/>
    </row>
    <row r="114" spans="7:7">
      <c r="G114" s="126"/>
    </row>
    <row r="115" spans="7:7">
      <c r="G115" s="126"/>
    </row>
    <row r="116" spans="7:7">
      <c r="G116" s="126"/>
    </row>
    <row r="117" spans="7:7">
      <c r="G117" s="126"/>
    </row>
    <row r="118" spans="7:7">
      <c r="G118" s="126"/>
    </row>
    <row r="119" spans="7:7">
      <c r="G119" s="126"/>
    </row>
    <row r="120" spans="7:7">
      <c r="G120" s="126"/>
    </row>
    <row r="121" spans="7:7">
      <c r="G121" s="126"/>
    </row>
    <row r="122" spans="7:7">
      <c r="G122" s="126"/>
    </row>
    <row r="123" spans="7:7">
      <c r="G123" s="126"/>
    </row>
    <row r="124" spans="7:7">
      <c r="G124" s="126"/>
    </row>
    <row r="125" spans="7:7">
      <c r="G125" s="126"/>
    </row>
    <row r="126" spans="7:7">
      <c r="G126" s="126"/>
    </row>
    <row r="127" spans="7:7">
      <c r="G127" s="126"/>
    </row>
    <row r="128" spans="7:7">
      <c r="G128" s="126"/>
    </row>
    <row r="129" spans="7:7">
      <c r="G129" s="126"/>
    </row>
    <row r="130" spans="7:7">
      <c r="G130" s="126"/>
    </row>
    <row r="131" spans="7:7">
      <c r="G131" s="126"/>
    </row>
    <row r="132" spans="7:7">
      <c r="G132" s="126"/>
    </row>
    <row r="133" spans="7:7">
      <c r="G133" s="126"/>
    </row>
    <row r="134" spans="7:7">
      <c r="G134" s="126"/>
    </row>
    <row r="135" spans="7:7">
      <c r="G135" s="126"/>
    </row>
    <row r="136" spans="7:7">
      <c r="G136" s="126"/>
    </row>
    <row r="137" spans="7:7">
      <c r="G137" s="126"/>
    </row>
    <row r="138" spans="7:7">
      <c r="G138" s="126"/>
    </row>
    <row r="139" spans="7:7">
      <c r="G139" s="126"/>
    </row>
    <row r="140" spans="7:7">
      <c r="G140" s="126"/>
    </row>
    <row r="141" spans="7:7">
      <c r="G141" s="126"/>
    </row>
    <row r="142" spans="7:7">
      <c r="G142" s="126"/>
    </row>
    <row r="143" spans="7:7">
      <c r="G143" s="126"/>
    </row>
    <row r="144" spans="7:7">
      <c r="G144" s="126"/>
    </row>
    <row r="145" spans="7:7">
      <c r="G145" s="126"/>
    </row>
    <row r="146" spans="7:7">
      <c r="G146" s="126"/>
    </row>
    <row r="147" spans="7:7">
      <c r="G147" s="126"/>
    </row>
    <row r="148" spans="7:7">
      <c r="G148" s="126"/>
    </row>
    <row r="149" spans="7:7">
      <c r="G149" s="126"/>
    </row>
    <row r="150" spans="7:7">
      <c r="G150" s="126"/>
    </row>
    <row r="151" spans="7:7">
      <c r="G151" s="126"/>
    </row>
    <row r="152" spans="7:7">
      <c r="G152" s="126"/>
    </row>
    <row r="153" spans="7:7">
      <c r="G153" s="126"/>
    </row>
    <row r="154" spans="7:7">
      <c r="G154" s="126"/>
    </row>
    <row r="155" spans="7:7">
      <c r="G155" s="126"/>
    </row>
    <row r="156" spans="7:7">
      <c r="G156" s="126"/>
    </row>
    <row r="157" spans="7:7">
      <c r="G157" s="126"/>
    </row>
    <row r="158" spans="7:7">
      <c r="G158" s="126"/>
    </row>
    <row r="159" spans="7:7">
      <c r="G159" s="126"/>
    </row>
    <row r="160" spans="7:7">
      <c r="G160" s="126"/>
    </row>
    <row r="161" spans="7:7">
      <c r="G161" s="126"/>
    </row>
    <row r="162" spans="7:7">
      <c r="G162" s="126"/>
    </row>
    <row r="163" spans="7:7">
      <c r="G163" s="126"/>
    </row>
    <row r="164" spans="7:7">
      <c r="G164" s="126"/>
    </row>
    <row r="165" spans="7:7">
      <c r="G165" s="126"/>
    </row>
    <row r="166" spans="7:7">
      <c r="G166" s="126"/>
    </row>
    <row r="167" spans="7:7">
      <c r="G167" s="126"/>
    </row>
    <row r="168" spans="7:7">
      <c r="G168" s="126"/>
    </row>
    <row r="169" spans="7:7">
      <c r="G169" s="126"/>
    </row>
    <row r="170" spans="7:7">
      <c r="G170" s="126"/>
    </row>
    <row r="171" spans="7:7">
      <c r="G171" s="126"/>
    </row>
    <row r="172" spans="7:7">
      <c r="G172" s="126"/>
    </row>
    <row r="173" spans="7:7">
      <c r="G173" s="126"/>
    </row>
    <row r="174" spans="7:7">
      <c r="G174" s="126"/>
    </row>
    <row r="175" spans="7:7">
      <c r="G175" s="126"/>
    </row>
    <row r="176" spans="7:7">
      <c r="G176" s="126"/>
    </row>
    <row r="177" spans="7:7">
      <c r="G177" s="126"/>
    </row>
    <row r="178" spans="7:7">
      <c r="G178" s="126"/>
    </row>
    <row r="179" spans="7:7">
      <c r="G179" s="126"/>
    </row>
    <row r="180" spans="7:7">
      <c r="G180" s="126"/>
    </row>
    <row r="181" spans="7:7">
      <c r="G181" s="126"/>
    </row>
    <row r="182" spans="7:7">
      <c r="G182" s="126"/>
    </row>
    <row r="183" spans="7:7">
      <c r="G183" s="126"/>
    </row>
    <row r="184" spans="7:7">
      <c r="G184" s="126"/>
    </row>
    <row r="185" spans="7:7">
      <c r="G185" s="126"/>
    </row>
    <row r="186" spans="7:7">
      <c r="G186" s="126"/>
    </row>
    <row r="187" spans="7:7">
      <c r="G187" s="126"/>
    </row>
    <row r="188" spans="7:7">
      <c r="G188" s="126"/>
    </row>
    <row r="189" spans="7:7">
      <c r="G189" s="126"/>
    </row>
    <row r="190" spans="7:7">
      <c r="G190" s="126"/>
    </row>
    <row r="191" spans="7:7">
      <c r="G191" s="126"/>
    </row>
    <row r="192" spans="7:7">
      <c r="G192" s="126"/>
    </row>
    <row r="193" spans="7:7">
      <c r="G193" s="126"/>
    </row>
    <row r="194" spans="7:7">
      <c r="G194" s="126"/>
    </row>
    <row r="195" spans="7:7">
      <c r="G195" s="126"/>
    </row>
    <row r="196" spans="7:7">
      <c r="G196" s="126"/>
    </row>
    <row r="197" spans="7:7">
      <c r="G197" s="126"/>
    </row>
    <row r="198" spans="7:7">
      <c r="G198" s="126"/>
    </row>
    <row r="199" spans="7:7">
      <c r="G199" s="126"/>
    </row>
    <row r="200" spans="7:7">
      <c r="G200" s="126"/>
    </row>
    <row r="201" spans="7:7">
      <c r="G201" s="126"/>
    </row>
    <row r="202" spans="7:7">
      <c r="G202" s="126"/>
    </row>
    <row r="203" spans="7:7">
      <c r="G203" s="126"/>
    </row>
    <row r="204" spans="7:7">
      <c r="G204" s="126"/>
    </row>
    <row r="205" spans="7:7">
      <c r="G205" s="126"/>
    </row>
    <row r="206" spans="7:7">
      <c r="G206" s="126"/>
    </row>
    <row r="207" spans="7:7">
      <c r="G207" s="126"/>
    </row>
    <row r="208" spans="7:7">
      <c r="G208" s="126"/>
    </row>
    <row r="209" spans="7:7">
      <c r="G209" s="126"/>
    </row>
    <row r="210" spans="7:7">
      <c r="G210" s="126"/>
    </row>
    <row r="211" spans="7:7">
      <c r="G211" s="126"/>
    </row>
    <row r="212" spans="7:7">
      <c r="G212" s="126"/>
    </row>
    <row r="213" spans="7:7">
      <c r="G213" s="126"/>
    </row>
    <row r="214" spans="7:7">
      <c r="G214" s="126"/>
    </row>
    <row r="215" spans="7:7">
      <c r="G215" s="126"/>
    </row>
    <row r="216" spans="7:7">
      <c r="G216" s="126"/>
    </row>
    <row r="217" spans="7:7">
      <c r="G217" s="126"/>
    </row>
    <row r="218" spans="7:7">
      <c r="G218" s="126"/>
    </row>
    <row r="219" spans="7:7">
      <c r="G219" s="126"/>
    </row>
    <row r="220" spans="7:7">
      <c r="G220" s="126"/>
    </row>
    <row r="221" spans="7:7">
      <c r="G221" s="126"/>
    </row>
    <row r="222" spans="7:7">
      <c r="G222" s="126"/>
    </row>
    <row r="223" spans="7:7">
      <c r="G223" s="126"/>
    </row>
    <row r="224" spans="7:7">
      <c r="G224" s="126"/>
    </row>
    <row r="225" spans="7:7">
      <c r="G225" s="126"/>
    </row>
    <row r="226" spans="7:7">
      <c r="G226" s="126"/>
    </row>
    <row r="227" spans="7:7">
      <c r="G227" s="126"/>
    </row>
    <row r="228" spans="7:7">
      <c r="G228" s="126"/>
    </row>
    <row r="229" spans="7:7">
      <c r="G229" s="126"/>
    </row>
    <row r="230" spans="7:7">
      <c r="G230" s="126"/>
    </row>
    <row r="231" spans="7:7">
      <c r="G231" s="126"/>
    </row>
    <row r="232" spans="7:7">
      <c r="G232" s="126"/>
    </row>
    <row r="233" spans="7:7">
      <c r="G233" s="126"/>
    </row>
    <row r="234" spans="7:7">
      <c r="G234" s="126"/>
    </row>
    <row r="235" spans="7:7">
      <c r="G235" s="126"/>
    </row>
    <row r="236" spans="7:7">
      <c r="G236" s="126"/>
    </row>
    <row r="237" spans="7:7">
      <c r="G237" s="126"/>
    </row>
    <row r="238" spans="7:7">
      <c r="G238" s="126"/>
    </row>
    <row r="239" spans="7:7">
      <c r="G239" s="126"/>
    </row>
    <row r="240" spans="7:7">
      <c r="G240" s="126"/>
    </row>
    <row r="241" spans="7:7">
      <c r="G241" s="126"/>
    </row>
    <row r="242" spans="7:7">
      <c r="G242" s="126"/>
    </row>
    <row r="243" spans="7:7">
      <c r="G243" s="126"/>
    </row>
    <row r="244" spans="7:7">
      <c r="G244" s="126"/>
    </row>
    <row r="245" spans="7:7">
      <c r="G245" s="126"/>
    </row>
    <row r="246" spans="7:7">
      <c r="G246" s="126"/>
    </row>
    <row r="247" spans="7:7">
      <c r="G247" s="126"/>
    </row>
    <row r="248" spans="7:7">
      <c r="G248" s="126"/>
    </row>
    <row r="249" spans="7:7">
      <c r="G249" s="126"/>
    </row>
    <row r="250" spans="7:7">
      <c r="G250" s="126"/>
    </row>
    <row r="251" spans="7:7">
      <c r="G251" s="126"/>
    </row>
    <row r="252" spans="7:7">
      <c r="G252" s="126"/>
    </row>
    <row r="253" spans="7:7">
      <c r="G253" s="126"/>
    </row>
    <row r="254" spans="7:7">
      <c r="G254" s="126"/>
    </row>
    <row r="255" spans="7:7">
      <c r="G255" s="126"/>
    </row>
    <row r="256" spans="7:7">
      <c r="G256" s="126"/>
    </row>
    <row r="257" spans="7:7">
      <c r="G257" s="126"/>
    </row>
    <row r="258" spans="7:7">
      <c r="G258" s="126"/>
    </row>
    <row r="259" spans="7:7">
      <c r="G259" s="126"/>
    </row>
    <row r="260" spans="7:7">
      <c r="G260" s="126"/>
    </row>
    <row r="261" spans="7:7">
      <c r="G261" s="126"/>
    </row>
    <row r="262" spans="7:7">
      <c r="G262" s="126"/>
    </row>
    <row r="263" spans="7:7">
      <c r="G263" s="126"/>
    </row>
    <row r="264" spans="7:7">
      <c r="G264" s="126"/>
    </row>
    <row r="265" spans="7:7">
      <c r="G265" s="126"/>
    </row>
    <row r="266" spans="7:7">
      <c r="G266" s="126"/>
    </row>
    <row r="267" spans="7:7">
      <c r="G267" s="126"/>
    </row>
    <row r="268" spans="7:7">
      <c r="G268" s="126"/>
    </row>
    <row r="269" spans="7:7">
      <c r="G269" s="126"/>
    </row>
    <row r="270" spans="7:7">
      <c r="G270" s="126"/>
    </row>
    <row r="271" spans="7:7">
      <c r="G271" s="126"/>
    </row>
    <row r="272" spans="7:7">
      <c r="G272" s="126"/>
    </row>
    <row r="273" spans="7:7">
      <c r="G273" s="126"/>
    </row>
    <row r="274" spans="7:7">
      <c r="G274" s="126"/>
    </row>
    <row r="275" spans="7:7">
      <c r="G275" s="126"/>
    </row>
    <row r="276" spans="7:7">
      <c r="G276" s="126"/>
    </row>
    <row r="277" spans="7:7">
      <c r="G277" s="126"/>
    </row>
    <row r="278" spans="7:7">
      <c r="G278" s="126"/>
    </row>
    <row r="279" spans="7:7">
      <c r="G279" s="126"/>
    </row>
    <row r="280" spans="7:7">
      <c r="G280" s="126"/>
    </row>
    <row r="281" spans="7:7">
      <c r="G281" s="126"/>
    </row>
    <row r="282" spans="7:7">
      <c r="G282" s="126"/>
    </row>
    <row r="283" spans="7:7">
      <c r="G283" s="126"/>
    </row>
    <row r="284" spans="7:7">
      <c r="G284" s="126"/>
    </row>
    <row r="285" spans="7:7">
      <c r="G285" s="126"/>
    </row>
    <row r="286" spans="7:7">
      <c r="G286" s="126"/>
    </row>
    <row r="287" spans="7:7">
      <c r="G287" s="126"/>
    </row>
    <row r="288" spans="7:7">
      <c r="G288" s="126"/>
    </row>
    <row r="289" spans="7:7">
      <c r="G289" s="126"/>
    </row>
    <row r="290" spans="7:7">
      <c r="G290" s="126"/>
    </row>
    <row r="291" spans="7:7">
      <c r="G291" s="126"/>
    </row>
    <row r="292" spans="7:7">
      <c r="G292" s="126"/>
    </row>
    <row r="293" spans="7:7">
      <c r="G293" s="126"/>
    </row>
    <row r="294" spans="7:7">
      <c r="G294" s="126"/>
    </row>
    <row r="295" spans="7:7">
      <c r="G295" s="126"/>
    </row>
    <row r="296" spans="7:7">
      <c r="G296" s="126"/>
    </row>
    <row r="297" spans="7:7">
      <c r="G297" s="126"/>
    </row>
    <row r="298" spans="7:7">
      <c r="G298" s="126"/>
    </row>
    <row r="299" spans="7:7">
      <c r="G299" s="126"/>
    </row>
    <row r="300" spans="7:7">
      <c r="G300" s="126"/>
    </row>
    <row r="301" spans="7:7">
      <c r="G301" s="126"/>
    </row>
    <row r="302" spans="7:7">
      <c r="G302" s="126"/>
    </row>
    <row r="303" spans="7:7">
      <c r="G303" s="126"/>
    </row>
    <row r="304" spans="7:7">
      <c r="G304" s="126"/>
    </row>
    <row r="305" spans="7:7">
      <c r="G305" s="126"/>
    </row>
    <row r="306" spans="7:7">
      <c r="G306" s="126"/>
    </row>
    <row r="307" spans="7:7">
      <c r="G307" s="126"/>
    </row>
    <row r="308" spans="7:7">
      <c r="G308" s="126"/>
    </row>
    <row r="309" spans="7:7">
      <c r="G309" s="126"/>
    </row>
    <row r="310" spans="7:7">
      <c r="G310" s="126"/>
    </row>
    <row r="311" spans="7:7">
      <c r="G311" s="126"/>
    </row>
    <row r="312" spans="7:7">
      <c r="G312" s="126"/>
    </row>
    <row r="313" spans="7:7">
      <c r="G313" s="126"/>
    </row>
    <row r="314" spans="7:7">
      <c r="G314" s="126"/>
    </row>
    <row r="315" spans="7:7">
      <c r="G315" s="126"/>
    </row>
    <row r="316" spans="7:7">
      <c r="G316" s="126"/>
    </row>
    <row r="317" spans="7:7">
      <c r="G317" s="126"/>
    </row>
    <row r="318" spans="7:7">
      <c r="G318" s="126"/>
    </row>
    <row r="319" spans="7:7">
      <c r="G319" s="126"/>
    </row>
    <row r="320" spans="7:7">
      <c r="G320" s="126"/>
    </row>
    <row r="321" spans="7:7">
      <c r="G321" s="126"/>
    </row>
    <row r="322" spans="7:7">
      <c r="G322" s="126"/>
    </row>
    <row r="323" spans="7:7">
      <c r="G323" s="126"/>
    </row>
    <row r="324" spans="7:7">
      <c r="G324" s="126"/>
    </row>
    <row r="325" spans="7:7">
      <c r="G325" s="126"/>
    </row>
    <row r="326" spans="7:7">
      <c r="G326" s="126"/>
    </row>
    <row r="327" spans="7:7">
      <c r="G327" s="126"/>
    </row>
    <row r="328" spans="7:7">
      <c r="G328" s="126"/>
    </row>
    <row r="329" spans="7:7">
      <c r="G329" s="126"/>
    </row>
    <row r="330" spans="7:7">
      <c r="G330" s="126"/>
    </row>
    <row r="331" spans="7:7">
      <c r="G331" s="126"/>
    </row>
    <row r="332" spans="7:7">
      <c r="G332" s="126"/>
    </row>
    <row r="333" spans="7:7">
      <c r="G333" s="126"/>
    </row>
    <row r="334" spans="7:7">
      <c r="G334" s="126"/>
    </row>
    <row r="335" spans="7:7">
      <c r="G335" s="126"/>
    </row>
    <row r="336" spans="7:7">
      <c r="G336" s="126"/>
    </row>
    <row r="337" spans="7:7">
      <c r="G337" s="126"/>
    </row>
    <row r="338" spans="7:7">
      <c r="G338" s="126"/>
    </row>
    <row r="339" spans="7:7">
      <c r="G339" s="126"/>
    </row>
    <row r="340" spans="7:7">
      <c r="G340" s="126"/>
    </row>
    <row r="341" spans="7:7">
      <c r="G341" s="126"/>
    </row>
    <row r="342" spans="7:7">
      <c r="G342" s="126"/>
    </row>
    <row r="343" spans="7:7">
      <c r="G343" s="126"/>
    </row>
    <row r="344" spans="7:7">
      <c r="G344" s="126"/>
    </row>
    <row r="345" spans="7:7">
      <c r="G345" s="126"/>
    </row>
    <row r="346" spans="7:7">
      <c r="G346" s="126"/>
    </row>
    <row r="347" spans="7:7">
      <c r="G347" s="126"/>
    </row>
    <row r="348" spans="7:7">
      <c r="G348" s="126"/>
    </row>
    <row r="349" spans="7:7">
      <c r="G349" s="126"/>
    </row>
    <row r="350" spans="7:7">
      <c r="G350" s="126"/>
    </row>
    <row r="351" spans="7:7">
      <c r="G351" s="126"/>
    </row>
    <row r="352" spans="7:7">
      <c r="G352" s="126"/>
    </row>
    <row r="353" spans="7:7">
      <c r="G353" s="126"/>
    </row>
    <row r="354" spans="7:7">
      <c r="G354" s="126"/>
    </row>
    <row r="355" spans="7:7">
      <c r="G355" s="126"/>
    </row>
    <row r="356" spans="7:7">
      <c r="G356" s="126"/>
    </row>
    <row r="357" spans="7:7">
      <c r="G357" s="126"/>
    </row>
    <row r="358" spans="7:7">
      <c r="G358" s="126"/>
    </row>
    <row r="359" spans="7:7">
      <c r="G359" s="126"/>
    </row>
    <row r="360" spans="7:7">
      <c r="G360" s="126"/>
    </row>
    <row r="361" spans="7:7">
      <c r="G361" s="126"/>
    </row>
    <row r="362" spans="7:7">
      <c r="G362" s="126"/>
    </row>
    <row r="363" spans="7:7">
      <c r="G363" s="126"/>
    </row>
    <row r="364" spans="7:7">
      <c r="G364" s="126"/>
    </row>
    <row r="365" spans="7:7">
      <c r="G365" s="126"/>
    </row>
    <row r="366" spans="7:7">
      <c r="G366" s="126"/>
    </row>
    <row r="367" spans="7:7">
      <c r="G367" s="126"/>
    </row>
    <row r="368" spans="7:7">
      <c r="G368" s="126"/>
    </row>
    <row r="369" spans="7:7">
      <c r="G369" s="126"/>
    </row>
    <row r="370" spans="7:7">
      <c r="G370" s="126"/>
    </row>
    <row r="371" spans="7:7">
      <c r="G371" s="126"/>
    </row>
    <row r="372" spans="7:7">
      <c r="G372" s="126"/>
    </row>
    <row r="373" spans="7:7">
      <c r="G373" s="126"/>
    </row>
    <row r="374" spans="7:7">
      <c r="G374" s="126"/>
    </row>
    <row r="375" spans="7:7">
      <c r="G375" s="126"/>
    </row>
    <row r="376" spans="7:7">
      <c r="G376" s="126"/>
    </row>
    <row r="377" spans="7:7">
      <c r="G377" s="126"/>
    </row>
    <row r="378" spans="7:7">
      <c r="G378" s="126"/>
    </row>
    <row r="379" spans="7:7">
      <c r="G379" s="126"/>
    </row>
    <row r="380" spans="7:7">
      <c r="G380" s="126"/>
    </row>
    <row r="381" spans="7:7">
      <c r="G381" s="126"/>
    </row>
    <row r="382" spans="7:7">
      <c r="G382" s="126"/>
    </row>
    <row r="383" spans="7:7">
      <c r="G383" s="126"/>
    </row>
    <row r="384" spans="7:7">
      <c r="G384" s="126"/>
    </row>
    <row r="385" spans="7:7">
      <c r="G385" s="126"/>
    </row>
    <row r="386" spans="7:7">
      <c r="G386" s="126"/>
    </row>
    <row r="387" spans="7:7">
      <c r="G387" s="126"/>
    </row>
    <row r="388" spans="7:7">
      <c r="G388" s="126"/>
    </row>
    <row r="389" spans="7:7">
      <c r="G389" s="126"/>
    </row>
    <row r="390" spans="7:7">
      <c r="G390" s="126"/>
    </row>
    <row r="391" spans="7:7">
      <c r="G391" s="126"/>
    </row>
    <row r="392" spans="7:7">
      <c r="G392" s="126"/>
    </row>
    <row r="393" spans="7:7">
      <c r="G393" s="126"/>
    </row>
    <row r="394" spans="7:7">
      <c r="G394" s="126"/>
    </row>
    <row r="395" spans="7:7">
      <c r="G395" s="126"/>
    </row>
    <row r="396" spans="7:7">
      <c r="G396" s="126"/>
    </row>
    <row r="397" spans="7:7">
      <c r="G397" s="126"/>
    </row>
    <row r="398" spans="7:7">
      <c r="G398" s="126"/>
    </row>
    <row r="399" spans="7:7">
      <c r="G399" s="126"/>
    </row>
    <row r="400" spans="7:7">
      <c r="G400" s="126"/>
    </row>
    <row r="401" spans="7:7">
      <c r="G401" s="126"/>
    </row>
    <row r="402" spans="7:7">
      <c r="G402" s="126"/>
    </row>
    <row r="403" spans="7:7">
      <c r="G403" s="126"/>
    </row>
    <row r="404" spans="7:7">
      <c r="G404" s="126"/>
    </row>
    <row r="405" spans="7:7">
      <c r="G405" s="126"/>
    </row>
    <row r="406" spans="7:7">
      <c r="G406" s="126"/>
    </row>
    <row r="407" spans="7:7">
      <c r="G407" s="126"/>
    </row>
    <row r="408" spans="7:7">
      <c r="G408" s="126"/>
    </row>
    <row r="409" spans="7:7">
      <c r="G409" s="126"/>
    </row>
    <row r="410" spans="7:7">
      <c r="G410" s="126"/>
    </row>
    <row r="411" spans="7:7">
      <c r="G411" s="126"/>
    </row>
    <row r="412" spans="7:7">
      <c r="G412" s="126"/>
    </row>
    <row r="413" spans="7:7">
      <c r="G413" s="126"/>
    </row>
    <row r="414" spans="7:7">
      <c r="G414" s="126"/>
    </row>
    <row r="415" spans="7:7">
      <c r="G415" s="126"/>
    </row>
    <row r="416" spans="7:7">
      <c r="G416" s="126"/>
    </row>
    <row r="417" spans="7:7">
      <c r="G417" s="126"/>
    </row>
    <row r="418" spans="7:7">
      <c r="G418" s="126"/>
    </row>
    <row r="419" spans="7:7">
      <c r="G419" s="126"/>
    </row>
    <row r="420" spans="7:7">
      <c r="G420" s="126"/>
    </row>
    <row r="421" spans="7:7">
      <c r="G421" s="126"/>
    </row>
    <row r="422" spans="7:7">
      <c r="G422" s="126"/>
    </row>
    <row r="423" spans="7:7">
      <c r="G423" s="126"/>
    </row>
    <row r="424" spans="7:7">
      <c r="G424" s="126"/>
    </row>
    <row r="425" spans="7:7">
      <c r="G425" s="126"/>
    </row>
    <row r="426" spans="7:7">
      <c r="G426" s="126"/>
    </row>
    <row r="427" spans="7:7">
      <c r="G427" s="126"/>
    </row>
    <row r="428" spans="7:7">
      <c r="G428" s="126"/>
    </row>
    <row r="429" spans="7:7">
      <c r="G429" s="126"/>
    </row>
    <row r="430" spans="7:7">
      <c r="G430" s="126"/>
    </row>
    <row r="431" spans="7:7">
      <c r="G431" s="126"/>
    </row>
    <row r="432" spans="7:7">
      <c r="G432" s="126"/>
    </row>
    <row r="433" spans="7:7">
      <c r="G433" s="126"/>
    </row>
    <row r="434" spans="7:7">
      <c r="G434" s="126"/>
    </row>
    <row r="435" spans="7:7">
      <c r="G435" s="126"/>
    </row>
    <row r="436" spans="7:7">
      <c r="G436" s="126"/>
    </row>
    <row r="437" spans="7:7">
      <c r="G437" s="126"/>
    </row>
    <row r="438" spans="7:7">
      <c r="G438" s="126"/>
    </row>
    <row r="439" spans="7:7">
      <c r="G439" s="126"/>
    </row>
    <row r="440" spans="7:7">
      <c r="G440" s="126"/>
    </row>
    <row r="441" spans="7:7">
      <c r="G441" s="126"/>
    </row>
    <row r="442" spans="7:7">
      <c r="G442" s="126"/>
    </row>
    <row r="443" spans="7:7">
      <c r="G443" s="126"/>
    </row>
    <row r="444" spans="7:7">
      <c r="G444" s="126"/>
    </row>
    <row r="445" spans="7:7">
      <c r="G445" s="126"/>
    </row>
    <row r="446" spans="7:7">
      <c r="G446" s="126"/>
    </row>
    <row r="447" spans="7:7">
      <c r="G447" s="126"/>
    </row>
    <row r="448" spans="7:7">
      <c r="G448" s="126"/>
    </row>
    <row r="449" spans="7:7">
      <c r="G449" s="126"/>
    </row>
    <row r="450" spans="7:7">
      <c r="G450" s="126"/>
    </row>
    <row r="451" spans="7:7">
      <c r="G451" s="126"/>
    </row>
    <row r="452" spans="7:7">
      <c r="G452" s="126"/>
    </row>
    <row r="453" spans="7:7">
      <c r="G453" s="126"/>
    </row>
    <row r="454" spans="7:7">
      <c r="G454" s="126"/>
    </row>
    <row r="455" spans="7:7">
      <c r="G455" s="126"/>
    </row>
    <row r="456" spans="7:7">
      <c r="G456" s="126"/>
    </row>
    <row r="457" spans="7:7">
      <c r="G457" s="126"/>
    </row>
    <row r="458" spans="7:7">
      <c r="G458" s="126"/>
    </row>
    <row r="459" spans="7:7">
      <c r="G459" s="126"/>
    </row>
    <row r="460" spans="7:7">
      <c r="G460" s="126"/>
    </row>
    <row r="461" spans="7:7">
      <c r="G461" s="126"/>
    </row>
    <row r="462" spans="7:7">
      <c r="G462" s="126"/>
    </row>
    <row r="463" spans="7:7">
      <c r="G463" s="126"/>
    </row>
    <row r="464" spans="7:7">
      <c r="G464" s="126"/>
    </row>
    <row r="465" spans="7:7">
      <c r="G465" s="126"/>
    </row>
    <row r="466" spans="7:7">
      <c r="G466" s="126"/>
    </row>
    <row r="467" spans="7:7">
      <c r="G467" s="126"/>
    </row>
    <row r="468" spans="7:7">
      <c r="G468" s="126"/>
    </row>
    <row r="469" spans="7:7">
      <c r="G469" s="126"/>
    </row>
    <row r="470" spans="7:7">
      <c r="G470" s="126"/>
    </row>
    <row r="471" spans="7:7">
      <c r="G471" s="126"/>
    </row>
    <row r="472" spans="7:7">
      <c r="G472" s="126"/>
    </row>
    <row r="473" spans="7:7">
      <c r="G473" s="126"/>
    </row>
    <row r="474" spans="7:7">
      <c r="G474" s="126"/>
    </row>
    <row r="475" spans="7:7">
      <c r="G475" s="126"/>
    </row>
    <row r="476" spans="7:7">
      <c r="G476" s="126"/>
    </row>
    <row r="477" spans="7:7">
      <c r="G477" s="126"/>
    </row>
    <row r="478" spans="7:7">
      <c r="G478" s="126"/>
    </row>
    <row r="479" spans="7:7">
      <c r="G479" s="126"/>
    </row>
    <row r="480" spans="7:7">
      <c r="G480" s="126"/>
    </row>
    <row r="481" spans="7:7">
      <c r="G481" s="126"/>
    </row>
    <row r="482" spans="7:7">
      <c r="G482" s="126"/>
    </row>
    <row r="483" spans="7:7">
      <c r="G483" s="126"/>
    </row>
    <row r="484" spans="7:7">
      <c r="G484" s="126"/>
    </row>
    <row r="485" spans="7:7">
      <c r="G485" s="126"/>
    </row>
    <row r="486" spans="7:7">
      <c r="G486" s="126"/>
    </row>
    <row r="487" spans="7:7">
      <c r="G487" s="126"/>
    </row>
    <row r="488" spans="7:7">
      <c r="G488" s="126"/>
    </row>
    <row r="489" spans="7:7">
      <c r="G489" s="126"/>
    </row>
    <row r="490" spans="7:7">
      <c r="G490" s="126"/>
    </row>
    <row r="491" spans="7:7">
      <c r="G491" s="126"/>
    </row>
    <row r="492" spans="7:7">
      <c r="G492" s="126"/>
    </row>
    <row r="493" spans="7:7">
      <c r="G493" s="126"/>
    </row>
    <row r="494" spans="7:7">
      <c r="G494" s="126"/>
    </row>
    <row r="495" spans="7:7">
      <c r="G495" s="126"/>
    </row>
    <row r="496" spans="7:7">
      <c r="G496" s="126"/>
    </row>
    <row r="497" spans="7:7">
      <c r="G497" s="126"/>
    </row>
    <row r="498" spans="7:7">
      <c r="G498" s="126"/>
    </row>
    <row r="499" spans="7:7">
      <c r="G499" s="126"/>
    </row>
    <row r="500" spans="7:7">
      <c r="G500" s="126"/>
    </row>
    <row r="501" spans="7:7">
      <c r="G501" s="126"/>
    </row>
    <row r="502" spans="7:7">
      <c r="G502" s="126"/>
    </row>
    <row r="503" spans="7:7">
      <c r="G503" s="126"/>
    </row>
    <row r="504" spans="7:7">
      <c r="G504" s="126"/>
    </row>
    <row r="505" spans="7:7">
      <c r="G505" s="126"/>
    </row>
    <row r="506" spans="7:7">
      <c r="G506" s="126"/>
    </row>
    <row r="507" spans="7:7">
      <c r="G507" s="126"/>
    </row>
    <row r="508" spans="7:7">
      <c r="G508" s="126"/>
    </row>
    <row r="509" spans="7:7">
      <c r="G509" s="126"/>
    </row>
    <row r="510" spans="7:7">
      <c r="G510" s="126"/>
    </row>
    <row r="511" spans="7:7">
      <c r="G511" s="126"/>
    </row>
    <row r="512" spans="7:7">
      <c r="G512" s="126"/>
    </row>
    <row r="513" spans="7:7">
      <c r="G513" s="126"/>
    </row>
    <row r="514" spans="7:7">
      <c r="G514" s="126"/>
    </row>
    <row r="515" spans="7:7">
      <c r="G515" s="126"/>
    </row>
    <row r="516" spans="7:7">
      <c r="G516" s="126"/>
    </row>
    <row r="517" spans="7:7">
      <c r="G517" s="126"/>
    </row>
    <row r="518" spans="7:7">
      <c r="G518" s="126"/>
    </row>
    <row r="519" spans="7:7">
      <c r="G519" s="126"/>
    </row>
    <row r="520" spans="7:7">
      <c r="G520" s="126"/>
    </row>
    <row r="521" spans="7:7">
      <c r="G521" s="126"/>
    </row>
    <row r="522" spans="7:7">
      <c r="G522" s="126"/>
    </row>
    <row r="523" spans="7:7">
      <c r="G523" s="126"/>
    </row>
    <row r="524" spans="7:7">
      <c r="G524" s="126"/>
    </row>
    <row r="525" spans="7:7">
      <c r="G525" s="126"/>
    </row>
    <row r="526" spans="7:7">
      <c r="G526" s="126"/>
    </row>
    <row r="527" spans="7:7">
      <c r="G527" s="126"/>
    </row>
    <row r="528" spans="7:7">
      <c r="G528" s="126"/>
    </row>
    <row r="529" spans="7:7">
      <c r="G529" s="126"/>
    </row>
    <row r="530" spans="7:7">
      <c r="G530" s="126"/>
    </row>
    <row r="531" spans="7:7">
      <c r="G531" s="126"/>
    </row>
    <row r="532" spans="7:7">
      <c r="G532" s="126"/>
    </row>
    <row r="533" spans="7:7">
      <c r="G533" s="126"/>
    </row>
    <row r="534" spans="7:7">
      <c r="G534" s="126"/>
    </row>
    <row r="535" spans="7:7">
      <c r="G535" s="126"/>
    </row>
    <row r="536" spans="7:7">
      <c r="G536" s="126"/>
    </row>
    <row r="537" spans="7:7">
      <c r="G537" s="126"/>
    </row>
    <row r="538" spans="7:7">
      <c r="G538" s="126"/>
    </row>
    <row r="539" spans="7:7">
      <c r="G539" s="126"/>
    </row>
    <row r="540" spans="7:7">
      <c r="G540" s="126"/>
    </row>
    <row r="541" spans="7:7">
      <c r="G541" s="126"/>
    </row>
    <row r="542" spans="7:7">
      <c r="G542" s="126"/>
    </row>
    <row r="543" spans="7:7">
      <c r="G543" s="126"/>
    </row>
    <row r="544" spans="7:7">
      <c r="G544" s="126"/>
    </row>
    <row r="545" spans="7:7">
      <c r="G545" s="126"/>
    </row>
    <row r="546" spans="7:7">
      <c r="G546" s="126"/>
    </row>
    <row r="547" spans="7:7">
      <c r="G547" s="126"/>
    </row>
    <row r="548" spans="7:7">
      <c r="G548" s="126"/>
    </row>
    <row r="549" spans="7:7">
      <c r="G549" s="126"/>
    </row>
    <row r="550" spans="7:7">
      <c r="G550" s="126"/>
    </row>
    <row r="551" spans="7:7">
      <c r="G551" s="126"/>
    </row>
    <row r="552" spans="7:7">
      <c r="G552" s="126"/>
    </row>
    <row r="553" spans="7:7">
      <c r="G553" s="126"/>
    </row>
    <row r="554" spans="7:7">
      <c r="G554" s="126"/>
    </row>
    <row r="555" spans="7:7">
      <c r="G555" s="126"/>
    </row>
    <row r="556" spans="7:7">
      <c r="G556" s="126"/>
    </row>
    <row r="557" spans="7:7">
      <c r="G557" s="126"/>
    </row>
    <row r="558" spans="7:7">
      <c r="G558" s="126"/>
    </row>
    <row r="559" spans="7:7">
      <c r="G559" s="126"/>
    </row>
    <row r="560" spans="7:7">
      <c r="G560" s="126"/>
    </row>
    <row r="561" spans="7:7">
      <c r="G561" s="126"/>
    </row>
    <row r="562" spans="7:7">
      <c r="G562" s="126"/>
    </row>
    <row r="563" spans="7:7">
      <c r="G563" s="126"/>
    </row>
    <row r="564" spans="7:7">
      <c r="G564" s="126"/>
    </row>
    <row r="565" spans="7:7">
      <c r="G565" s="126"/>
    </row>
    <row r="566" spans="7:7">
      <c r="G566" s="126"/>
    </row>
    <row r="567" spans="7:7">
      <c r="G567" s="126"/>
    </row>
    <row r="568" spans="7:7">
      <c r="G568" s="126"/>
    </row>
    <row r="569" spans="7:7">
      <c r="G569" s="126"/>
    </row>
    <row r="570" spans="7:7">
      <c r="G570" s="126"/>
    </row>
    <row r="571" spans="7:7">
      <c r="G571" s="126"/>
    </row>
    <row r="572" spans="7:7">
      <c r="G572" s="126"/>
    </row>
    <row r="573" spans="7:7">
      <c r="G573" s="126"/>
    </row>
    <row r="574" spans="7:7">
      <c r="G574" s="126"/>
    </row>
    <row r="575" spans="7:7">
      <c r="G575" s="126"/>
    </row>
    <row r="576" spans="7:7">
      <c r="G576" s="126"/>
    </row>
    <row r="577" spans="7:7">
      <c r="G577" s="126"/>
    </row>
    <row r="578" spans="7:7">
      <c r="G578" s="126"/>
    </row>
    <row r="579" spans="7:7">
      <c r="G579" s="126"/>
    </row>
    <row r="580" spans="7:7">
      <c r="G580" s="126"/>
    </row>
    <row r="581" spans="7:7">
      <c r="G581" s="126"/>
    </row>
    <row r="582" spans="7:7">
      <c r="G582" s="126"/>
    </row>
    <row r="583" spans="7:7">
      <c r="G583" s="126"/>
    </row>
    <row r="584" spans="7:7">
      <c r="G584" s="126"/>
    </row>
    <row r="585" spans="7:7">
      <c r="G585" s="126"/>
    </row>
    <row r="586" spans="7:7">
      <c r="G586" s="126"/>
    </row>
    <row r="587" spans="7:7">
      <c r="G587" s="126"/>
    </row>
    <row r="588" spans="7:7">
      <c r="G588" s="126"/>
    </row>
    <row r="589" spans="7:7">
      <c r="G589" s="126"/>
    </row>
    <row r="590" spans="7:7">
      <c r="G590" s="126"/>
    </row>
    <row r="591" spans="7:7">
      <c r="G591" s="126"/>
    </row>
    <row r="592" spans="7:7">
      <c r="G592" s="126"/>
    </row>
    <row r="593" spans="7:7">
      <c r="G593" s="126"/>
    </row>
    <row r="594" spans="7:7">
      <c r="G594" s="126"/>
    </row>
    <row r="595" spans="7:7">
      <c r="G595" s="126"/>
    </row>
    <row r="596" spans="7:7">
      <c r="G596" s="126"/>
    </row>
    <row r="597" spans="7:7">
      <c r="G597" s="126"/>
    </row>
    <row r="598" spans="7:7">
      <c r="G598" s="126"/>
    </row>
    <row r="599" spans="7:7">
      <c r="G599" s="126"/>
    </row>
    <row r="600" spans="7:7">
      <c r="G600" s="126"/>
    </row>
    <row r="601" spans="7:7">
      <c r="G601" s="126"/>
    </row>
    <row r="602" spans="7:7">
      <c r="G602" s="126"/>
    </row>
    <row r="603" spans="7:7">
      <c r="G603" s="126"/>
    </row>
    <row r="604" spans="7:7">
      <c r="G604" s="126"/>
    </row>
    <row r="605" spans="7:7">
      <c r="G605" s="126"/>
    </row>
    <row r="606" spans="7:7">
      <c r="G606" s="126"/>
    </row>
    <row r="607" spans="7:7">
      <c r="G607" s="126"/>
    </row>
    <row r="608" spans="7:7">
      <c r="G608" s="126"/>
    </row>
    <row r="609" spans="7:7">
      <c r="G609" s="126"/>
    </row>
    <row r="610" spans="7:7">
      <c r="G610" s="126"/>
    </row>
    <row r="611" spans="7:7">
      <c r="G611" s="126"/>
    </row>
    <row r="612" spans="7:7">
      <c r="G612" s="126"/>
    </row>
    <row r="613" spans="7:7">
      <c r="G613" s="126"/>
    </row>
    <row r="614" spans="7:7">
      <c r="G614" s="126"/>
    </row>
    <row r="615" spans="7:7">
      <c r="G615" s="126"/>
    </row>
    <row r="616" spans="7:7">
      <c r="G616" s="126"/>
    </row>
    <row r="617" spans="7:7">
      <c r="G617" s="126"/>
    </row>
    <row r="618" spans="7:7">
      <c r="G618" s="126"/>
    </row>
    <row r="619" spans="7:7">
      <c r="G619" s="126"/>
    </row>
    <row r="620" spans="7:7">
      <c r="G620" s="126"/>
    </row>
    <row r="621" spans="7:7">
      <c r="G621" s="126"/>
    </row>
    <row r="622" spans="7:7">
      <c r="G622" s="126"/>
    </row>
    <row r="623" spans="7:7">
      <c r="G623" s="126"/>
    </row>
    <row r="624" spans="7:7">
      <c r="G624" s="126"/>
    </row>
    <row r="625" spans="7:7">
      <c r="G625" s="126"/>
    </row>
    <row r="626" spans="7:7">
      <c r="G626" s="126"/>
    </row>
    <row r="627" spans="7:7">
      <c r="G627" s="126"/>
    </row>
    <row r="628" spans="7:7">
      <c r="G628" s="126"/>
    </row>
    <row r="629" spans="7:7">
      <c r="G629" s="126"/>
    </row>
    <row r="630" spans="7:7">
      <c r="G630" s="126"/>
    </row>
    <row r="631" spans="7:7">
      <c r="G631" s="126"/>
    </row>
    <row r="632" spans="7:7">
      <c r="G632" s="126"/>
    </row>
    <row r="633" spans="7:7">
      <c r="G633" s="126"/>
    </row>
    <row r="634" spans="7:7">
      <c r="G634" s="126"/>
    </row>
    <row r="635" spans="7:7">
      <c r="G635" s="126"/>
    </row>
    <row r="636" spans="7:7">
      <c r="G636" s="126"/>
    </row>
    <row r="637" spans="7:7">
      <c r="G637" s="126"/>
    </row>
    <row r="638" spans="7:7">
      <c r="G638" s="126"/>
    </row>
    <row r="639" spans="7:7">
      <c r="G639" s="126"/>
    </row>
    <row r="640" spans="7:7">
      <c r="G640" s="126"/>
    </row>
    <row r="641" spans="7:7">
      <c r="G641" s="126"/>
    </row>
    <row r="642" spans="7:7">
      <c r="G642" s="126"/>
    </row>
    <row r="643" spans="7:7">
      <c r="G643" s="126"/>
    </row>
    <row r="644" spans="7:7">
      <c r="G644" s="126"/>
    </row>
    <row r="645" spans="7:7">
      <c r="G645" s="126"/>
    </row>
    <row r="646" spans="7:7">
      <c r="G646" s="126"/>
    </row>
    <row r="647" spans="7:7">
      <c r="G647" s="126"/>
    </row>
    <row r="648" spans="7:7">
      <c r="G648" s="126"/>
    </row>
    <row r="649" spans="7:7">
      <c r="G649" s="126"/>
    </row>
    <row r="650" spans="7:7">
      <c r="G650" s="126"/>
    </row>
    <row r="651" spans="7:7">
      <c r="G651" s="126"/>
    </row>
    <row r="652" spans="7:7">
      <c r="G652" s="126"/>
    </row>
    <row r="653" spans="7:7">
      <c r="G653" s="126"/>
    </row>
    <row r="654" spans="7:7">
      <c r="G654" s="126"/>
    </row>
    <row r="655" spans="7:7">
      <c r="G655" s="126"/>
    </row>
    <row r="656" spans="7:7">
      <c r="G656" s="126"/>
    </row>
    <row r="657" spans="7:7">
      <c r="G657" s="126"/>
    </row>
    <row r="658" spans="7:7">
      <c r="G658" s="126"/>
    </row>
    <row r="659" spans="7:7">
      <c r="G659" s="126"/>
    </row>
    <row r="660" spans="7:7">
      <c r="G660" s="126"/>
    </row>
    <row r="661" spans="7:7">
      <c r="G661" s="126"/>
    </row>
    <row r="662" spans="7:7">
      <c r="G662" s="126"/>
    </row>
    <row r="663" spans="7:7">
      <c r="G663" s="126"/>
    </row>
    <row r="664" spans="7:7">
      <c r="G664" s="126"/>
    </row>
    <row r="665" spans="7:7">
      <c r="G665" s="126"/>
    </row>
    <row r="666" spans="7:7">
      <c r="G666" s="126"/>
    </row>
    <row r="667" spans="7:7">
      <c r="G667" s="126"/>
    </row>
    <row r="668" spans="7:7">
      <c r="G668" s="126"/>
    </row>
    <row r="669" spans="7:7">
      <c r="G669" s="126"/>
    </row>
    <row r="670" spans="7:7">
      <c r="G670" s="126"/>
    </row>
    <row r="671" spans="7:7">
      <c r="G671" s="126"/>
    </row>
    <row r="672" spans="7:7">
      <c r="G672" s="126"/>
    </row>
    <row r="673" spans="7:7">
      <c r="G673" s="126"/>
    </row>
    <row r="674" spans="7:7">
      <c r="G674" s="126"/>
    </row>
    <row r="675" spans="7:7">
      <c r="G675" s="126"/>
    </row>
    <row r="676" spans="7:7">
      <c r="G676" s="126"/>
    </row>
    <row r="677" spans="7:7">
      <c r="G677" s="126"/>
    </row>
    <row r="678" spans="7:7">
      <c r="G678" s="126"/>
    </row>
    <row r="679" spans="7:7">
      <c r="G679" s="126"/>
    </row>
    <row r="680" spans="7:7">
      <c r="G680" s="126"/>
    </row>
    <row r="681" spans="7:7">
      <c r="G681" s="126"/>
    </row>
    <row r="682" spans="7:7">
      <c r="G682" s="126"/>
    </row>
    <row r="683" spans="7:7">
      <c r="G683" s="126"/>
    </row>
    <row r="684" spans="7:7">
      <c r="G684" s="126"/>
    </row>
    <row r="685" spans="7:7">
      <c r="G685" s="126"/>
    </row>
    <row r="686" spans="7:7">
      <c r="G686" s="126"/>
    </row>
    <row r="687" spans="7:7">
      <c r="G687" s="126"/>
    </row>
    <row r="688" spans="7:7">
      <c r="G688" s="126"/>
    </row>
    <row r="689" spans="7:7">
      <c r="G689" s="126"/>
    </row>
    <row r="690" spans="7:7">
      <c r="G690" s="126"/>
    </row>
    <row r="691" spans="7:7">
      <c r="G691" s="126"/>
    </row>
    <row r="692" spans="7:7">
      <c r="G692" s="126"/>
    </row>
    <row r="693" spans="7:7">
      <c r="G693" s="126"/>
    </row>
    <row r="694" spans="7:7">
      <c r="G694" s="126"/>
    </row>
    <row r="695" spans="7:7">
      <c r="G695" s="126"/>
    </row>
    <row r="696" spans="7:7">
      <c r="G696" s="126"/>
    </row>
    <row r="697" spans="7:7">
      <c r="G697" s="126"/>
    </row>
    <row r="698" spans="7:7">
      <c r="G698" s="126"/>
    </row>
    <row r="699" spans="7:7">
      <c r="G699" s="126"/>
    </row>
    <row r="700" spans="7:7">
      <c r="G700" s="126"/>
    </row>
    <row r="701" spans="7:7">
      <c r="G701" s="126"/>
    </row>
    <row r="702" spans="7:7">
      <c r="G702" s="126"/>
    </row>
    <row r="703" spans="7:7">
      <c r="G703" s="126"/>
    </row>
    <row r="704" spans="7:7">
      <c r="G704" s="126"/>
    </row>
    <row r="705" spans="7:7">
      <c r="G705" s="126"/>
    </row>
    <row r="706" spans="7:7">
      <c r="G706" s="126"/>
    </row>
    <row r="707" spans="7:7">
      <c r="G707" s="126"/>
    </row>
    <row r="708" spans="7:7">
      <c r="G708" s="126"/>
    </row>
    <row r="709" spans="7:7">
      <c r="G709" s="126"/>
    </row>
    <row r="710" spans="7:7">
      <c r="G710" s="126"/>
    </row>
    <row r="711" spans="7:7">
      <c r="G711" s="126"/>
    </row>
    <row r="712" spans="7:7">
      <c r="G712" s="126"/>
    </row>
    <row r="713" spans="7:7">
      <c r="G713" s="126"/>
    </row>
    <row r="714" spans="7:7">
      <c r="G714" s="126"/>
    </row>
    <row r="715" spans="7:7">
      <c r="G715" s="126"/>
    </row>
    <row r="716" spans="7:7">
      <c r="G716" s="126"/>
    </row>
    <row r="717" spans="7:7">
      <c r="G717" s="126"/>
    </row>
    <row r="718" spans="7:7">
      <c r="G718" s="126"/>
    </row>
    <row r="719" spans="7:7">
      <c r="G719" s="126"/>
    </row>
    <row r="720" spans="7:7">
      <c r="G720" s="126"/>
    </row>
    <row r="721" spans="7:7">
      <c r="G721" s="126"/>
    </row>
    <row r="722" spans="7:7">
      <c r="G722" s="126"/>
    </row>
    <row r="723" spans="7:7">
      <c r="G723" s="126"/>
    </row>
    <row r="724" spans="7:7">
      <c r="G724" s="126"/>
    </row>
    <row r="725" spans="7:7">
      <c r="G725" s="126"/>
    </row>
    <row r="726" spans="7:7">
      <c r="G726" s="126"/>
    </row>
    <row r="727" spans="7:7">
      <c r="G727" s="126"/>
    </row>
    <row r="728" spans="7:7">
      <c r="G728" s="126"/>
    </row>
    <row r="729" spans="7:7">
      <c r="G729" s="126"/>
    </row>
    <row r="730" spans="7:7">
      <c r="G730" s="126"/>
    </row>
    <row r="731" spans="7:7">
      <c r="G731" s="126"/>
    </row>
    <row r="732" spans="7:7">
      <c r="G732" s="126"/>
    </row>
    <row r="733" spans="7:7">
      <c r="G733" s="126"/>
    </row>
    <row r="734" spans="7:7">
      <c r="G734" s="126"/>
    </row>
    <row r="735" spans="7:7">
      <c r="G735" s="126"/>
    </row>
    <row r="736" spans="7:7">
      <c r="G736" s="126"/>
    </row>
    <row r="737" spans="7:7">
      <c r="G737" s="126"/>
    </row>
    <row r="738" spans="7:7">
      <c r="G738" s="126"/>
    </row>
    <row r="739" spans="7:7">
      <c r="G739" s="126"/>
    </row>
    <row r="740" spans="7:7">
      <c r="G740" s="126"/>
    </row>
    <row r="741" spans="7:7">
      <c r="G741" s="126"/>
    </row>
    <row r="742" spans="7:7">
      <c r="G742" s="126"/>
    </row>
    <row r="743" spans="7:7">
      <c r="G743" s="126"/>
    </row>
    <row r="744" spans="7:7">
      <c r="G744" s="126"/>
    </row>
    <row r="745" spans="7:7">
      <c r="G745" s="126"/>
    </row>
    <row r="746" spans="7:7">
      <c r="G746" s="126"/>
    </row>
    <row r="747" spans="7:7">
      <c r="G747" s="126"/>
    </row>
    <row r="748" spans="7:7">
      <c r="G748" s="126"/>
    </row>
    <row r="749" spans="7:7">
      <c r="G749" s="126"/>
    </row>
    <row r="750" spans="7:7">
      <c r="G750" s="126"/>
    </row>
    <row r="751" spans="7:7">
      <c r="G751" s="126"/>
    </row>
    <row r="752" spans="7:7">
      <c r="G752" s="126"/>
    </row>
    <row r="753" spans="7:7">
      <c r="G753" s="126"/>
    </row>
    <row r="754" spans="7:7">
      <c r="G754" s="126"/>
    </row>
    <row r="755" spans="7:7">
      <c r="G755" s="126"/>
    </row>
    <row r="756" spans="7:7">
      <c r="G756" s="126"/>
    </row>
    <row r="757" spans="7:7">
      <c r="G757" s="126"/>
    </row>
    <row r="758" spans="7:7">
      <c r="G758" s="126"/>
    </row>
    <row r="759" spans="7:7">
      <c r="G759" s="126"/>
    </row>
    <row r="760" spans="7:7">
      <c r="G760" s="126"/>
    </row>
    <row r="761" spans="7:7">
      <c r="G761" s="126"/>
    </row>
    <row r="762" spans="7:7">
      <c r="G762" s="126"/>
    </row>
    <row r="763" spans="7:7">
      <c r="G763" s="126"/>
    </row>
    <row r="764" spans="7:7">
      <c r="G764" s="126"/>
    </row>
    <row r="765" spans="7:7">
      <c r="G765" s="126"/>
    </row>
    <row r="766" spans="7:7">
      <c r="G766" s="126"/>
    </row>
    <row r="767" spans="7:7">
      <c r="G767" s="126"/>
    </row>
    <row r="768" spans="7:7">
      <c r="G768" s="126"/>
    </row>
    <row r="769" spans="7:7">
      <c r="G769" s="126"/>
    </row>
    <row r="770" spans="7:7">
      <c r="G770" s="126"/>
    </row>
    <row r="771" spans="7:7">
      <c r="G771" s="126"/>
    </row>
    <row r="772" spans="7:7">
      <c r="G772" s="126"/>
    </row>
    <row r="773" spans="7:7">
      <c r="G773" s="126"/>
    </row>
    <row r="774" spans="7:7">
      <c r="G774" s="126"/>
    </row>
    <row r="775" spans="7:7">
      <c r="G775" s="126"/>
    </row>
    <row r="776" spans="7:7">
      <c r="G776" s="126"/>
    </row>
    <row r="777" spans="7:7">
      <c r="G777" s="126"/>
    </row>
    <row r="778" spans="7:7">
      <c r="G778" s="126"/>
    </row>
    <row r="779" spans="7:7">
      <c r="G779" s="126"/>
    </row>
    <row r="780" spans="7:7">
      <c r="G780" s="126"/>
    </row>
    <row r="781" spans="7:7">
      <c r="G781" s="126"/>
    </row>
    <row r="782" spans="7:7">
      <c r="G782" s="126"/>
    </row>
    <row r="783" spans="7:7">
      <c r="G783" s="126"/>
    </row>
    <row r="784" spans="7:7">
      <c r="G784" s="126"/>
    </row>
    <row r="785" spans="7:7">
      <c r="G785" s="126"/>
    </row>
    <row r="786" spans="7:7">
      <c r="G786" s="126"/>
    </row>
    <row r="787" spans="7:7">
      <c r="G787" s="126"/>
    </row>
    <row r="788" spans="7:7">
      <c r="G788" s="126"/>
    </row>
    <row r="789" spans="7:7">
      <c r="G789" s="126"/>
    </row>
    <row r="790" spans="7:7">
      <c r="G790" s="126"/>
    </row>
    <row r="791" spans="7:7">
      <c r="G791" s="126"/>
    </row>
    <row r="792" spans="7:7">
      <c r="G792" s="126"/>
    </row>
    <row r="793" spans="7:7">
      <c r="G793" s="126"/>
    </row>
    <row r="794" spans="7:7">
      <c r="G794" s="126"/>
    </row>
    <row r="795" spans="7:7">
      <c r="G795" s="126"/>
    </row>
    <row r="796" spans="7:7">
      <c r="G796" s="126"/>
    </row>
    <row r="797" spans="7:7">
      <c r="G797" s="126"/>
    </row>
    <row r="798" spans="7:7">
      <c r="G798" s="126"/>
    </row>
    <row r="799" spans="7:7">
      <c r="G799" s="126"/>
    </row>
    <row r="800" spans="7:7">
      <c r="G800" s="126"/>
    </row>
    <row r="801" spans="7:7">
      <c r="G801" s="126"/>
    </row>
    <row r="802" spans="7:7">
      <c r="G802" s="126"/>
    </row>
    <row r="803" spans="7:7">
      <c r="G803" s="126"/>
    </row>
    <row r="804" spans="7:7">
      <c r="G804" s="126"/>
    </row>
    <row r="805" spans="7:7">
      <c r="G805" s="126"/>
    </row>
    <row r="806" spans="7:7">
      <c r="G806" s="126"/>
    </row>
    <row r="807" spans="7:7">
      <c r="G807" s="126"/>
    </row>
    <row r="808" spans="7:7">
      <c r="G808" s="126"/>
    </row>
    <row r="809" spans="7:7">
      <c r="G809" s="126"/>
    </row>
    <row r="810" spans="7:7">
      <c r="G810" s="126"/>
    </row>
    <row r="811" spans="7:7">
      <c r="G811" s="126"/>
    </row>
    <row r="812" spans="7:7">
      <c r="G812" s="126"/>
    </row>
    <row r="813" spans="7:7">
      <c r="G813" s="126"/>
    </row>
    <row r="814" spans="7:7">
      <c r="G814" s="126"/>
    </row>
    <row r="815" spans="7:7">
      <c r="G815" s="126"/>
    </row>
    <row r="816" spans="7:7">
      <c r="G816" s="126"/>
    </row>
    <row r="817" spans="7:7">
      <c r="G817" s="126"/>
    </row>
    <row r="818" spans="7:7">
      <c r="G818" s="126"/>
    </row>
    <row r="819" spans="7:7">
      <c r="G819" s="126"/>
    </row>
    <row r="820" spans="7:7">
      <c r="G820" s="126"/>
    </row>
    <row r="821" spans="7:7">
      <c r="G821" s="126"/>
    </row>
    <row r="822" spans="7:7">
      <c r="G822" s="126"/>
    </row>
    <row r="823" spans="7:7">
      <c r="G823" s="126"/>
    </row>
    <row r="824" spans="7:7">
      <c r="G824" s="126"/>
    </row>
    <row r="825" spans="7:7">
      <c r="G825" s="126"/>
    </row>
    <row r="826" spans="7:7">
      <c r="G826" s="126"/>
    </row>
    <row r="827" spans="7:7">
      <c r="G827" s="126"/>
    </row>
    <row r="828" spans="7:7">
      <c r="G828" s="126"/>
    </row>
    <row r="829" spans="7:7">
      <c r="G829" s="126"/>
    </row>
    <row r="830" spans="7:7">
      <c r="G830" s="126"/>
    </row>
    <row r="831" spans="7:7">
      <c r="G831" s="126"/>
    </row>
    <row r="832" spans="7:7">
      <c r="G832" s="126"/>
    </row>
    <row r="833" spans="7:7">
      <c r="G833" s="126"/>
    </row>
    <row r="834" spans="7:7">
      <c r="G834" s="126"/>
    </row>
    <row r="835" spans="7:7">
      <c r="G835" s="126"/>
    </row>
    <row r="836" spans="7:7">
      <c r="G836" s="126"/>
    </row>
    <row r="837" spans="7:7">
      <c r="G837" s="126"/>
    </row>
    <row r="838" spans="7:7">
      <c r="G838" s="126"/>
    </row>
    <row r="839" spans="7:7">
      <c r="G839" s="126"/>
    </row>
    <row r="840" spans="7:7">
      <c r="G840" s="126"/>
    </row>
    <row r="841" spans="7:7">
      <c r="G841" s="126"/>
    </row>
    <row r="842" spans="7:7">
      <c r="G842" s="126"/>
    </row>
    <row r="843" spans="7:7">
      <c r="G843" s="126"/>
    </row>
    <row r="844" spans="7:7">
      <c r="G844" s="126"/>
    </row>
    <row r="845" spans="7:7">
      <c r="G845" s="126"/>
    </row>
    <row r="846" spans="7:7">
      <c r="G846" s="126"/>
    </row>
    <row r="847" spans="7:7">
      <c r="G847" s="126"/>
    </row>
    <row r="848" spans="7:7">
      <c r="G848" s="126"/>
    </row>
    <row r="849" spans="7:7">
      <c r="G849" s="126"/>
    </row>
    <row r="850" spans="7:7">
      <c r="G850" s="126"/>
    </row>
    <row r="851" spans="7:7">
      <c r="G851" s="126"/>
    </row>
    <row r="852" spans="7:7">
      <c r="G852" s="126"/>
    </row>
    <row r="853" spans="7:7">
      <c r="G853" s="126"/>
    </row>
    <row r="854" spans="7:7">
      <c r="G854" s="126"/>
    </row>
    <row r="855" spans="7:7">
      <c r="G855" s="126"/>
    </row>
    <row r="856" spans="7:7">
      <c r="G856" s="126"/>
    </row>
    <row r="857" spans="7:7">
      <c r="G857" s="126"/>
    </row>
    <row r="858" spans="7:7">
      <c r="G858" s="126"/>
    </row>
    <row r="859" spans="7:7">
      <c r="G859" s="126"/>
    </row>
    <row r="860" spans="7:7">
      <c r="G860" s="126"/>
    </row>
    <row r="861" spans="7:7">
      <c r="G861" s="126"/>
    </row>
    <row r="862" spans="7:7">
      <c r="G862" s="126"/>
    </row>
    <row r="863" spans="7:7">
      <c r="G863" s="126"/>
    </row>
    <row r="864" spans="7:7">
      <c r="G864" s="126"/>
    </row>
    <row r="865" spans="7:7">
      <c r="G865" s="126"/>
    </row>
    <row r="866" spans="7:7">
      <c r="G866" s="126"/>
    </row>
    <row r="867" spans="7:7">
      <c r="G867" s="126"/>
    </row>
    <row r="868" spans="7:7">
      <c r="G868" s="126"/>
    </row>
    <row r="869" spans="7:7">
      <c r="G869" s="126"/>
    </row>
    <row r="870" spans="7:7">
      <c r="G870" s="126"/>
    </row>
    <row r="871" spans="7:7">
      <c r="G871" s="126"/>
    </row>
    <row r="872" spans="7:7">
      <c r="G872" s="126"/>
    </row>
    <row r="873" spans="7:7">
      <c r="G873" s="126"/>
    </row>
    <row r="874" spans="7:7">
      <c r="G874" s="126"/>
    </row>
    <row r="875" spans="7:7">
      <c r="G875" s="126"/>
    </row>
    <row r="876" spans="7:7">
      <c r="G876" s="126"/>
    </row>
    <row r="877" spans="7:7">
      <c r="G877" s="126"/>
    </row>
    <row r="878" spans="7:7">
      <c r="G878" s="126"/>
    </row>
    <row r="879" spans="7:7">
      <c r="G879" s="126"/>
    </row>
    <row r="880" spans="7:7">
      <c r="G880" s="126"/>
    </row>
    <row r="881" spans="7:7">
      <c r="G881" s="126"/>
    </row>
    <row r="882" spans="7:7">
      <c r="G882" s="126"/>
    </row>
    <row r="883" spans="7:7">
      <c r="G883" s="126"/>
    </row>
    <row r="884" spans="7:7">
      <c r="G884" s="126"/>
    </row>
    <row r="885" spans="7:7">
      <c r="G885" s="126"/>
    </row>
    <row r="886" spans="7:7">
      <c r="G886" s="126"/>
    </row>
    <row r="887" spans="7:7">
      <c r="G887" s="126"/>
    </row>
    <row r="888" spans="7:7">
      <c r="G888" s="126"/>
    </row>
    <row r="889" spans="7:7">
      <c r="G889" s="126"/>
    </row>
    <row r="890" spans="7:7">
      <c r="G890" s="126"/>
    </row>
    <row r="891" spans="7:7">
      <c r="G891" s="126"/>
    </row>
    <row r="892" spans="7:7">
      <c r="G892" s="126"/>
    </row>
    <row r="893" spans="7:7">
      <c r="G893" s="126"/>
    </row>
    <row r="894" spans="7:7">
      <c r="G894" s="126"/>
    </row>
    <row r="895" spans="7:7">
      <c r="G895" s="126"/>
    </row>
    <row r="896" spans="7:7">
      <c r="G896" s="126"/>
    </row>
    <row r="897" spans="7:7">
      <c r="G897" s="126"/>
    </row>
    <row r="898" spans="7:7">
      <c r="G898" s="126"/>
    </row>
    <row r="899" spans="7:7">
      <c r="G899" s="126"/>
    </row>
    <row r="900" spans="7:7">
      <c r="G900" s="126"/>
    </row>
    <row r="901" spans="7:7">
      <c r="G901" s="126"/>
    </row>
    <row r="902" spans="7:7">
      <c r="G902" s="126"/>
    </row>
    <row r="903" spans="7:7">
      <c r="G903" s="126"/>
    </row>
    <row r="904" spans="7:7">
      <c r="G904" s="126"/>
    </row>
    <row r="905" spans="7:7">
      <c r="G905" s="126"/>
    </row>
    <row r="906" spans="7:7">
      <c r="G906" s="126"/>
    </row>
    <row r="907" spans="7:7">
      <c r="G907" s="126"/>
    </row>
    <row r="908" spans="7:7">
      <c r="G908" s="126"/>
    </row>
    <row r="909" spans="7:7">
      <c r="G909" s="126"/>
    </row>
    <row r="910" spans="7:7">
      <c r="G910" s="126"/>
    </row>
    <row r="911" spans="7:7">
      <c r="G911" s="126"/>
    </row>
    <row r="912" spans="7:7">
      <c r="G912" s="126"/>
    </row>
    <row r="913" spans="7:7">
      <c r="G913" s="126"/>
    </row>
    <row r="914" spans="7:7">
      <c r="G914" s="126"/>
    </row>
    <row r="915" spans="7:7">
      <c r="G915" s="126"/>
    </row>
    <row r="916" spans="7:7">
      <c r="G916" s="126"/>
    </row>
    <row r="917" spans="7:7">
      <c r="G917" s="126"/>
    </row>
    <row r="918" spans="7:7">
      <c r="G918" s="126"/>
    </row>
    <row r="919" spans="7:7">
      <c r="G919" s="126"/>
    </row>
    <row r="920" spans="7:7">
      <c r="G920" s="126"/>
    </row>
    <row r="921" spans="7:7">
      <c r="G921" s="126"/>
    </row>
    <row r="922" spans="7:7">
      <c r="G922" s="126"/>
    </row>
    <row r="923" spans="7:7">
      <c r="G923" s="126"/>
    </row>
    <row r="924" spans="7:7">
      <c r="G924" s="126"/>
    </row>
    <row r="925" spans="7:7">
      <c r="G925" s="126"/>
    </row>
    <row r="926" spans="7:7">
      <c r="G926" s="126"/>
    </row>
    <row r="927" spans="7:7">
      <c r="G927" s="126"/>
    </row>
    <row r="928" spans="7:7">
      <c r="G928" s="126"/>
    </row>
    <row r="929" spans="7:7">
      <c r="G929" s="126"/>
    </row>
    <row r="930" spans="7:7">
      <c r="G930" s="126"/>
    </row>
    <row r="931" spans="7:7">
      <c r="G931" s="126"/>
    </row>
    <row r="932" spans="7:7">
      <c r="G932" s="126"/>
    </row>
    <row r="933" spans="7:7">
      <c r="G933" s="126"/>
    </row>
    <row r="934" spans="7:7">
      <c r="G934" s="126"/>
    </row>
    <row r="935" spans="7:7">
      <c r="G935" s="126"/>
    </row>
    <row r="936" spans="7:7">
      <c r="G936" s="126"/>
    </row>
    <row r="937" spans="7:7">
      <c r="G937" s="126"/>
    </row>
    <row r="938" spans="7:7">
      <c r="G938" s="126"/>
    </row>
    <row r="939" spans="7:7">
      <c r="G939" s="126"/>
    </row>
    <row r="940" spans="7:7">
      <c r="G940" s="126"/>
    </row>
    <row r="941" spans="7:7">
      <c r="G941" s="126"/>
    </row>
    <row r="942" spans="7:7">
      <c r="G942" s="126"/>
    </row>
    <row r="943" spans="7:7">
      <c r="G943" s="126"/>
    </row>
    <row r="944" spans="7:7">
      <c r="G944" s="126"/>
    </row>
    <row r="945" spans="7:7">
      <c r="G945" s="126"/>
    </row>
    <row r="946" spans="7:7">
      <c r="G946" s="126"/>
    </row>
    <row r="947" spans="7:7">
      <c r="G947" s="126"/>
    </row>
    <row r="948" spans="7:7">
      <c r="G948" s="126"/>
    </row>
    <row r="949" spans="7:7">
      <c r="G949" s="126"/>
    </row>
    <row r="950" spans="7:7">
      <c r="G950" s="126"/>
    </row>
    <row r="951" spans="7:7">
      <c r="G951" s="126"/>
    </row>
    <row r="952" spans="7:7">
      <c r="G952" s="126"/>
    </row>
    <row r="953" spans="7:7">
      <c r="G953" s="126"/>
    </row>
    <row r="954" spans="7:7">
      <c r="G954" s="126"/>
    </row>
    <row r="955" spans="7:7">
      <c r="G955" s="126"/>
    </row>
    <row r="956" spans="7:7">
      <c r="G956" s="126"/>
    </row>
    <row r="957" spans="7:7">
      <c r="G957" s="126"/>
    </row>
    <row r="958" spans="7:7">
      <c r="G958" s="126"/>
    </row>
    <row r="959" spans="7:7">
      <c r="G959" s="126"/>
    </row>
    <row r="960" spans="7:7">
      <c r="G960" s="126"/>
    </row>
    <row r="961" spans="7:7">
      <c r="G961" s="126"/>
    </row>
    <row r="962" spans="7:7">
      <c r="G962" s="126"/>
    </row>
    <row r="963" spans="7:7">
      <c r="G963" s="126"/>
    </row>
    <row r="964" spans="7:7">
      <c r="G964" s="126"/>
    </row>
    <row r="965" spans="7:7">
      <c r="G965" s="126"/>
    </row>
    <row r="966" spans="7:7">
      <c r="G966" s="126"/>
    </row>
    <row r="967" spans="7:7">
      <c r="G967" s="126"/>
    </row>
    <row r="968" spans="7:7">
      <c r="G968" s="126"/>
    </row>
    <row r="969" spans="7:7">
      <c r="G969" s="126"/>
    </row>
    <row r="970" spans="7:7">
      <c r="G970" s="126"/>
    </row>
    <row r="971" spans="7:7">
      <c r="G971" s="126"/>
    </row>
    <row r="972" spans="7:7">
      <c r="G972" s="126"/>
    </row>
    <row r="973" spans="7:7">
      <c r="G973" s="126"/>
    </row>
    <row r="974" spans="7:7">
      <c r="G974" s="126"/>
    </row>
    <row r="975" spans="7:7">
      <c r="G975" s="126"/>
    </row>
    <row r="976" spans="7:7">
      <c r="G976" s="126"/>
    </row>
    <row r="977" spans="7:7">
      <c r="G977" s="126"/>
    </row>
    <row r="978" spans="7:7">
      <c r="G978" s="126"/>
    </row>
    <row r="979" spans="7:7">
      <c r="G979" s="126"/>
    </row>
    <row r="980" spans="7:7">
      <c r="G980" s="126"/>
    </row>
    <row r="981" spans="7:7">
      <c r="G981" s="126"/>
    </row>
    <row r="982" spans="7:7">
      <c r="G982" s="126"/>
    </row>
    <row r="983" spans="7:7">
      <c r="G983" s="126"/>
    </row>
    <row r="984" spans="7:7">
      <c r="G984" s="126"/>
    </row>
    <row r="985" spans="7:7">
      <c r="G985" s="126"/>
    </row>
    <row r="986" spans="7:7">
      <c r="G986" s="126"/>
    </row>
    <row r="987" spans="7:7">
      <c r="G987" s="126"/>
    </row>
    <row r="988" spans="7:7">
      <c r="G988" s="126"/>
    </row>
    <row r="989" spans="7:7">
      <c r="G989" s="126"/>
    </row>
    <row r="990" spans="7:7">
      <c r="G990" s="126"/>
    </row>
    <row r="991" spans="7:7">
      <c r="G991" s="126"/>
    </row>
    <row r="992" spans="7:7">
      <c r="G992" s="126"/>
    </row>
    <row r="993" spans="7:7">
      <c r="G993" s="126"/>
    </row>
    <row r="994" spans="7:7">
      <c r="G994" s="126"/>
    </row>
    <row r="995" spans="7:7">
      <c r="G995" s="126"/>
    </row>
    <row r="996" spans="7:7">
      <c r="G996" s="126"/>
    </row>
    <row r="997" spans="7:7">
      <c r="G997" s="126"/>
    </row>
    <row r="998" spans="7:7">
      <c r="G998" s="126"/>
    </row>
    <row r="999" spans="7:7">
      <c r="G999" s="126"/>
    </row>
    <row r="1000" spans="7:7">
      <c r="G1000" s="126"/>
    </row>
  </sheetData>
  <mergeCells count="1">
    <mergeCell ref="A1:D1"/>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00"/>
  <sheetViews>
    <sheetView zoomScale="75" workbookViewId="0">
      <selection sqref="A1:D1"/>
    </sheetView>
  </sheetViews>
  <sheetFormatPr baseColWidth="10" defaultColWidth="11.1640625" defaultRowHeight="15" customHeight="1"/>
  <cols>
    <col min="1" max="1" width="37.33203125" customWidth="1"/>
    <col min="2" max="6" width="11.1640625" customWidth="1"/>
  </cols>
  <sheetData>
    <row r="1" spans="1:7" ht="31.5" customHeight="1">
      <c r="A1" s="180" t="s">
        <v>165</v>
      </c>
      <c r="B1" s="172"/>
      <c r="C1" s="172"/>
      <c r="D1" s="172"/>
      <c r="F1" s="28"/>
    </row>
    <row r="2" spans="1:7" s="116" customFormat="1" ht="16">
      <c r="A2" s="140"/>
      <c r="B2" s="8">
        <v>2019</v>
      </c>
      <c r="C2" s="8">
        <v>2020</v>
      </c>
      <c r="D2" s="8">
        <v>2021</v>
      </c>
      <c r="E2" s="8">
        <v>2022</v>
      </c>
      <c r="F2" s="116" t="s">
        <v>118</v>
      </c>
    </row>
    <row r="3" spans="1:7" ht="16">
      <c r="A3" s="7" t="s">
        <v>73</v>
      </c>
      <c r="B3" s="30">
        <f>'Fig 2  Telecom+ISP $'!B7</f>
        <v>15675.109999999999</v>
      </c>
      <c r="C3" s="30">
        <f>'Fig 2  Telecom+ISP $'!C7</f>
        <v>15285.73</v>
      </c>
      <c r="D3" s="30">
        <f>'Fig 2  Telecom+ISP $'!D7</f>
        <v>14635.060000000001</v>
      </c>
      <c r="E3" s="30">
        <f>'Fig 2  Telecom+ISP $'!E7</f>
        <v>14541.640000000001</v>
      </c>
      <c r="F3" s="28"/>
    </row>
    <row r="4" spans="1:7" ht="16">
      <c r="A4" s="7" t="s">
        <v>74</v>
      </c>
      <c r="B4" s="24">
        <f>'Fig 6 Trad+Online Media $'!B13</f>
        <v>8025.6160760000002</v>
      </c>
      <c r="C4" s="24">
        <f>'Fig 6 Trad+Online Media $'!C13</f>
        <v>8106.1858510000002</v>
      </c>
      <c r="D4" s="24">
        <f>'Fig 6 Trad+Online Media $'!D13</f>
        <v>8773.4565789999997</v>
      </c>
      <c r="E4" s="24">
        <f>'Fig 6 Trad+Online Media $'!E13</f>
        <v>9640.5569999999989</v>
      </c>
      <c r="F4" s="28" t="s">
        <v>75</v>
      </c>
    </row>
    <row r="5" spans="1:7" ht="16">
      <c r="A5" s="7" t="s">
        <v>76</v>
      </c>
      <c r="B5" s="13">
        <f>'Fig 10 Core Internet $'!B5</f>
        <v>3450</v>
      </c>
      <c r="C5" s="13">
        <f>'Fig 10 Core Internet $'!C5</f>
        <v>3548.3599999999997</v>
      </c>
      <c r="D5" s="13">
        <f>'Fig 10 Core Internet $'!D5</f>
        <v>4490.75</v>
      </c>
      <c r="E5" s="13">
        <f>'Fig 10 Core Internet $'!E5</f>
        <v>4961.880000000001</v>
      </c>
      <c r="F5" s="28" t="s">
        <v>75</v>
      </c>
    </row>
    <row r="6" spans="1:7" ht="16">
      <c r="A6" s="114" t="s">
        <v>77</v>
      </c>
      <c r="B6" s="25">
        <f>SUM(B3:B5)</f>
        <v>27150.726075999999</v>
      </c>
      <c r="C6" s="25">
        <f t="shared" ref="C6:E6" si="0">SUM(C3:C5)</f>
        <v>26940.275850999999</v>
      </c>
      <c r="D6" s="25">
        <f t="shared" si="0"/>
        <v>27899.266579000003</v>
      </c>
      <c r="E6" s="25">
        <f t="shared" si="0"/>
        <v>29144.077000000001</v>
      </c>
      <c r="G6" s="28"/>
    </row>
    <row r="7" spans="1:7" ht="16">
      <c r="G7" s="28"/>
    </row>
    <row r="8" spans="1:7" ht="16">
      <c r="G8" s="28"/>
    </row>
    <row r="9" spans="1:7" ht="16">
      <c r="G9" s="28"/>
    </row>
    <row r="10" spans="1:7" ht="16">
      <c r="A10" s="116" t="s">
        <v>130</v>
      </c>
      <c r="B10" s="116"/>
      <c r="C10" s="116"/>
      <c r="D10" s="116"/>
      <c r="G10" s="28"/>
    </row>
    <row r="11" spans="1:7" ht="16">
      <c r="A11" s="13">
        <f>(B3*100)/$B$6</f>
        <v>57.733667807344858</v>
      </c>
      <c r="B11" s="13">
        <f>(C3*100)/$C$6</f>
        <v>56.739322509322442</v>
      </c>
      <c r="C11" s="13">
        <f>(D3*100)/$D$6</f>
        <v>52.456791143807081</v>
      </c>
      <c r="D11" s="13">
        <f>(E3*100)/$E$6</f>
        <v>49.895695787518001</v>
      </c>
      <c r="G11" s="28"/>
    </row>
    <row r="12" spans="1:7" ht="16">
      <c r="A12" s="13">
        <f>(B4*100)/$B$6</f>
        <v>29.559489692963599</v>
      </c>
      <c r="B12" s="13">
        <f>(C4*100)/$C$6</f>
        <v>30.089468629917931</v>
      </c>
      <c r="C12" s="13">
        <f>(D4*100)/$D$6</f>
        <v>31.446907588616863</v>
      </c>
      <c r="D12" s="13">
        <f>(E4*100)/$E$6</f>
        <v>33.078958033222321</v>
      </c>
      <c r="G12" s="28"/>
    </row>
    <row r="13" spans="1:7" ht="16">
      <c r="A13" s="13">
        <f>(B5*100)/$B$6</f>
        <v>12.706842499691536</v>
      </c>
      <c r="B13" s="13">
        <f>(C5*100)/$C$6</f>
        <v>13.171208860759632</v>
      </c>
      <c r="C13" s="13">
        <f>(D5*100)/$D$6</f>
        <v>16.096301267576056</v>
      </c>
      <c r="D13" s="13">
        <f>(E5*100)/$E$6</f>
        <v>17.025346179259685</v>
      </c>
      <c r="G13" s="28"/>
    </row>
    <row r="14" spans="1:7" ht="16">
      <c r="G14" s="28"/>
    </row>
    <row r="15" spans="1:7" ht="16">
      <c r="A15" s="116" t="s">
        <v>129</v>
      </c>
      <c r="B15" s="116"/>
      <c r="C15" s="116"/>
      <c r="D15" s="116"/>
      <c r="E15" s="116"/>
      <c r="G15" s="28"/>
    </row>
    <row r="16" spans="1:7" ht="16">
      <c r="A16" s="115" t="s">
        <v>107</v>
      </c>
      <c r="B16" s="115" t="s">
        <v>108</v>
      </c>
      <c r="C16" s="115" t="s">
        <v>109</v>
      </c>
      <c r="D16" s="115" t="s">
        <v>106</v>
      </c>
      <c r="F16" s="28"/>
    </row>
    <row r="17" spans="1:7" ht="16">
      <c r="A17" s="13">
        <f>((C3-B3)/B3)*100</f>
        <v>-2.4840655025706306</v>
      </c>
      <c r="B17" s="13">
        <f>((D3-C3)/C3)*100</f>
        <v>-4.2567152501058061</v>
      </c>
      <c r="C17" s="13">
        <f>((E3-D3)/D3)*100</f>
        <v>-0.63833014692116097</v>
      </c>
      <c r="D17" s="13">
        <f>((E3-B3)/B3)*100</f>
        <v>-7.2310178365574309</v>
      </c>
      <c r="F17" s="28"/>
    </row>
    <row r="18" spans="1:7" ht="16">
      <c r="A18" s="13">
        <f>((C4-B4)/B4)*100</f>
        <v>1.0039076656175689</v>
      </c>
      <c r="B18" s="13">
        <f>((D4-C4)/C4)*100</f>
        <v>8.2316238520201619</v>
      </c>
      <c r="C18" s="13">
        <f>((E4-D4)/D4)*100</f>
        <v>9.8832246240948685</v>
      </c>
      <c r="D18" s="13">
        <f>((E4-B4)/B4)*100</f>
        <v>20.122329659268871</v>
      </c>
      <c r="F18" s="28"/>
    </row>
    <row r="19" spans="1:7" ht="16">
      <c r="A19" s="13">
        <f>((C5-B5)/B5)*100</f>
        <v>2.8510144927536136</v>
      </c>
      <c r="B19" s="13">
        <f>((D5-C5)/C5)*100</f>
        <v>26.558466446471058</v>
      </c>
      <c r="C19" s="13">
        <f>((E5-D5)/D5)*100</f>
        <v>10.491120636864688</v>
      </c>
      <c r="D19" s="13">
        <f>((D5-B5)/B5)*100</f>
        <v>30.166666666666668</v>
      </c>
      <c r="F19" s="28"/>
    </row>
    <row r="20" spans="1:7" ht="16">
      <c r="G20" s="28"/>
    </row>
    <row r="21" spans="1:7" ht="16">
      <c r="G21" s="28"/>
    </row>
    <row r="22" spans="1:7" ht="16">
      <c r="G22" s="28"/>
    </row>
    <row r="23" spans="1:7" ht="16">
      <c r="G23" s="28"/>
    </row>
    <row r="24" spans="1:7" ht="16">
      <c r="G24" s="28"/>
    </row>
    <row r="25" spans="1:7" ht="16">
      <c r="G25" s="28"/>
    </row>
    <row r="26" spans="1:7" ht="16">
      <c r="G26" s="28"/>
    </row>
    <row r="27" spans="1:7" ht="16">
      <c r="G27" s="28"/>
    </row>
    <row r="28" spans="1:7" ht="16">
      <c r="G28" s="28"/>
    </row>
    <row r="29" spans="1:7" ht="16">
      <c r="G29" s="28"/>
    </row>
    <row r="30" spans="1:7" ht="16">
      <c r="G30" s="28"/>
    </row>
    <row r="31" spans="1:7" ht="16">
      <c r="G31" s="28"/>
    </row>
    <row r="32" spans="1:7" ht="16">
      <c r="G32" s="28"/>
    </row>
    <row r="33" spans="7:7" ht="16">
      <c r="G33" s="28"/>
    </row>
    <row r="34" spans="7:7" ht="16">
      <c r="G34" s="28"/>
    </row>
    <row r="35" spans="7:7" ht="16">
      <c r="G35" s="28"/>
    </row>
    <row r="36" spans="7:7" ht="16">
      <c r="G36" s="28"/>
    </row>
    <row r="37" spans="7:7" ht="16">
      <c r="G37" s="28"/>
    </row>
    <row r="38" spans="7:7" ht="16">
      <c r="G38" s="28"/>
    </row>
    <row r="39" spans="7:7" ht="16">
      <c r="G39" s="28"/>
    </row>
    <row r="40" spans="7:7" ht="16">
      <c r="G40" s="28"/>
    </row>
    <row r="41" spans="7:7" ht="16">
      <c r="G41" s="28"/>
    </row>
    <row r="42" spans="7:7" ht="16">
      <c r="G42" s="28"/>
    </row>
    <row r="43" spans="7:7" ht="16">
      <c r="G43" s="28"/>
    </row>
    <row r="44" spans="7:7" ht="16">
      <c r="G44" s="28"/>
    </row>
    <row r="45" spans="7:7" ht="16">
      <c r="G45" s="28"/>
    </row>
    <row r="46" spans="7:7" ht="16">
      <c r="G46" s="28"/>
    </row>
    <row r="47" spans="7:7" ht="16">
      <c r="G47" s="28"/>
    </row>
    <row r="48" spans="7:7" ht="16">
      <c r="G48" s="28"/>
    </row>
    <row r="49" spans="7:7" ht="16">
      <c r="G49" s="28"/>
    </row>
    <row r="50" spans="7:7" ht="16">
      <c r="G50" s="28"/>
    </row>
    <row r="51" spans="7:7" ht="16">
      <c r="G51" s="28"/>
    </row>
    <row r="52" spans="7:7" ht="16">
      <c r="G52" s="28"/>
    </row>
    <row r="53" spans="7:7" ht="16">
      <c r="G53" s="28"/>
    </row>
    <row r="54" spans="7:7" ht="16">
      <c r="G54" s="28"/>
    </row>
    <row r="55" spans="7:7" ht="16">
      <c r="G55" s="28"/>
    </row>
    <row r="56" spans="7:7" ht="16">
      <c r="G56" s="28"/>
    </row>
    <row r="57" spans="7:7" ht="16">
      <c r="G57" s="28"/>
    </row>
    <row r="58" spans="7:7" ht="16">
      <c r="G58" s="28"/>
    </row>
    <row r="59" spans="7:7" ht="16">
      <c r="G59" s="28"/>
    </row>
    <row r="60" spans="7:7" ht="16">
      <c r="G60" s="28"/>
    </row>
    <row r="61" spans="7:7" ht="16">
      <c r="G61" s="28"/>
    </row>
    <row r="62" spans="7:7" ht="16">
      <c r="G62" s="28"/>
    </row>
    <row r="63" spans="7:7" ht="16">
      <c r="G63" s="28"/>
    </row>
    <row r="64" spans="7:7" ht="16">
      <c r="G64" s="28"/>
    </row>
    <row r="65" spans="7:7" ht="16">
      <c r="G65" s="28"/>
    </row>
    <row r="66" spans="7:7" ht="16">
      <c r="G66" s="28"/>
    </row>
    <row r="67" spans="7:7" ht="16">
      <c r="G67" s="28"/>
    </row>
    <row r="68" spans="7:7" ht="16">
      <c r="G68" s="28"/>
    </row>
    <row r="69" spans="7:7" ht="16">
      <c r="G69" s="28"/>
    </row>
    <row r="70" spans="7:7" ht="16">
      <c r="G70" s="28"/>
    </row>
    <row r="71" spans="7:7" ht="16">
      <c r="G71" s="28"/>
    </row>
    <row r="72" spans="7:7" ht="16">
      <c r="G72" s="28"/>
    </row>
    <row r="73" spans="7:7" ht="16">
      <c r="G73" s="28"/>
    </row>
    <row r="74" spans="7:7" ht="16">
      <c r="G74" s="28"/>
    </row>
    <row r="75" spans="7:7" ht="16">
      <c r="G75" s="28"/>
    </row>
    <row r="76" spans="7:7" ht="16">
      <c r="G76" s="28"/>
    </row>
    <row r="77" spans="7:7" ht="16">
      <c r="G77" s="28"/>
    </row>
    <row r="78" spans="7:7" ht="16">
      <c r="G78" s="28"/>
    </row>
    <row r="79" spans="7:7" ht="16">
      <c r="G79" s="28"/>
    </row>
    <row r="80" spans="7:7" ht="16">
      <c r="G80" s="28"/>
    </row>
    <row r="81" spans="7:7" ht="16">
      <c r="G81" s="28"/>
    </row>
    <row r="82" spans="7:7" ht="16">
      <c r="G82" s="28"/>
    </row>
    <row r="83" spans="7:7" ht="16">
      <c r="G83" s="28"/>
    </row>
    <row r="84" spans="7:7" ht="16">
      <c r="G84" s="28"/>
    </row>
    <row r="85" spans="7:7" ht="16">
      <c r="G85" s="28"/>
    </row>
    <row r="86" spans="7:7" ht="16">
      <c r="G86" s="28"/>
    </row>
    <row r="87" spans="7:7" ht="16">
      <c r="G87" s="28"/>
    </row>
    <row r="88" spans="7:7" ht="16">
      <c r="G88" s="28"/>
    </row>
    <row r="89" spans="7:7" ht="16">
      <c r="G89" s="28"/>
    </row>
    <row r="90" spans="7:7" ht="16">
      <c r="G90" s="28"/>
    </row>
    <row r="91" spans="7:7" ht="16">
      <c r="G91" s="28"/>
    </row>
    <row r="92" spans="7:7" ht="16">
      <c r="G92" s="28"/>
    </row>
    <row r="93" spans="7:7" ht="16">
      <c r="G93" s="28"/>
    </row>
    <row r="94" spans="7:7" ht="16">
      <c r="G94" s="28"/>
    </row>
    <row r="95" spans="7:7" ht="16">
      <c r="G95" s="28"/>
    </row>
    <row r="96" spans="7:7" ht="16">
      <c r="G96" s="28"/>
    </row>
    <row r="97" spans="7:7" ht="16">
      <c r="G97" s="28"/>
    </row>
    <row r="98" spans="7:7" ht="16">
      <c r="G98" s="28"/>
    </row>
    <row r="99" spans="7:7" ht="16">
      <c r="G99" s="28"/>
    </row>
    <row r="100" spans="7:7" ht="16">
      <c r="G100" s="28"/>
    </row>
    <row r="101" spans="7:7" ht="16">
      <c r="G101" s="28"/>
    </row>
    <row r="102" spans="7:7" ht="16">
      <c r="G102" s="28"/>
    </row>
    <row r="103" spans="7:7" ht="16">
      <c r="G103" s="28"/>
    </row>
    <row r="104" spans="7:7" ht="16">
      <c r="G104" s="28"/>
    </row>
    <row r="105" spans="7:7" ht="16">
      <c r="G105" s="28"/>
    </row>
    <row r="106" spans="7:7" ht="16">
      <c r="G106" s="28"/>
    </row>
    <row r="107" spans="7:7" ht="16">
      <c r="G107" s="28"/>
    </row>
    <row r="108" spans="7:7" ht="16">
      <c r="G108" s="28"/>
    </row>
    <row r="109" spans="7:7" ht="16">
      <c r="G109" s="28"/>
    </row>
    <row r="110" spans="7:7" ht="16">
      <c r="G110" s="28"/>
    </row>
    <row r="111" spans="7:7" ht="16">
      <c r="G111" s="28"/>
    </row>
    <row r="112" spans="7:7" ht="16">
      <c r="G112" s="28"/>
    </row>
    <row r="113" spans="7:7" ht="16">
      <c r="G113" s="28"/>
    </row>
    <row r="114" spans="7:7" ht="16">
      <c r="G114" s="28"/>
    </row>
    <row r="115" spans="7:7" ht="16">
      <c r="G115" s="28"/>
    </row>
    <row r="116" spans="7:7" ht="16">
      <c r="G116" s="28"/>
    </row>
    <row r="117" spans="7:7" ht="16">
      <c r="G117" s="28"/>
    </row>
    <row r="118" spans="7:7" ht="16">
      <c r="G118" s="28"/>
    </row>
    <row r="119" spans="7:7" ht="16">
      <c r="G119" s="28"/>
    </row>
    <row r="120" spans="7:7" ht="16">
      <c r="G120" s="28"/>
    </row>
    <row r="121" spans="7:7" ht="16">
      <c r="G121" s="28"/>
    </row>
    <row r="122" spans="7:7" ht="16">
      <c r="G122" s="28"/>
    </row>
    <row r="123" spans="7:7" ht="16">
      <c r="G123" s="28"/>
    </row>
    <row r="124" spans="7:7" ht="16">
      <c r="G124" s="28"/>
    </row>
    <row r="125" spans="7:7" ht="16">
      <c r="G125" s="28"/>
    </row>
    <row r="126" spans="7:7" ht="16">
      <c r="G126" s="28"/>
    </row>
    <row r="127" spans="7:7" ht="16">
      <c r="G127" s="28"/>
    </row>
    <row r="128" spans="7:7" ht="16">
      <c r="G128" s="28"/>
    </row>
    <row r="129" spans="7:7" ht="16">
      <c r="G129" s="28"/>
    </row>
    <row r="130" spans="7:7" ht="16">
      <c r="G130" s="28"/>
    </row>
    <row r="131" spans="7:7" ht="16">
      <c r="G131" s="28"/>
    </row>
    <row r="132" spans="7:7" ht="16">
      <c r="G132" s="28"/>
    </row>
    <row r="133" spans="7:7" ht="16">
      <c r="G133" s="28"/>
    </row>
    <row r="134" spans="7:7" ht="16">
      <c r="G134" s="28"/>
    </row>
    <row r="135" spans="7:7" ht="16">
      <c r="G135" s="28"/>
    </row>
    <row r="136" spans="7:7" ht="16">
      <c r="G136" s="28"/>
    </row>
    <row r="137" spans="7:7" ht="16">
      <c r="G137" s="28"/>
    </row>
    <row r="138" spans="7:7" ht="16">
      <c r="G138" s="28"/>
    </row>
    <row r="139" spans="7:7" ht="16">
      <c r="G139" s="28"/>
    </row>
    <row r="140" spans="7:7" ht="16">
      <c r="G140" s="28"/>
    </row>
    <row r="141" spans="7:7" ht="16">
      <c r="G141" s="28"/>
    </row>
    <row r="142" spans="7:7" ht="16">
      <c r="G142" s="28"/>
    </row>
    <row r="143" spans="7:7" ht="16">
      <c r="G143" s="28"/>
    </row>
    <row r="144" spans="7:7" ht="16">
      <c r="G144" s="28"/>
    </row>
    <row r="145" spans="7:7" ht="16">
      <c r="G145" s="28"/>
    </row>
    <row r="146" spans="7:7" ht="16">
      <c r="G146" s="28"/>
    </row>
    <row r="147" spans="7:7" ht="16">
      <c r="G147" s="28"/>
    </row>
    <row r="148" spans="7:7" ht="16">
      <c r="G148" s="28"/>
    </row>
    <row r="149" spans="7:7" ht="16">
      <c r="G149" s="28"/>
    </row>
    <row r="150" spans="7:7" ht="16">
      <c r="G150" s="28"/>
    </row>
    <row r="151" spans="7:7" ht="16">
      <c r="G151" s="28"/>
    </row>
    <row r="152" spans="7:7" ht="16">
      <c r="G152" s="28"/>
    </row>
    <row r="153" spans="7:7" ht="16">
      <c r="G153" s="28"/>
    </row>
    <row r="154" spans="7:7" ht="16">
      <c r="G154" s="28"/>
    </row>
    <row r="155" spans="7:7" ht="16">
      <c r="G155" s="28"/>
    </row>
    <row r="156" spans="7:7" ht="16">
      <c r="G156" s="28"/>
    </row>
    <row r="157" spans="7:7" ht="16">
      <c r="G157" s="28"/>
    </row>
    <row r="158" spans="7:7" ht="16">
      <c r="G158" s="28"/>
    </row>
    <row r="159" spans="7:7" ht="16">
      <c r="G159" s="28"/>
    </row>
    <row r="160" spans="7:7" ht="16">
      <c r="G160" s="28"/>
    </row>
    <row r="161" spans="7:7" ht="16">
      <c r="G161" s="28"/>
    </row>
    <row r="162" spans="7:7" ht="16">
      <c r="G162" s="28"/>
    </row>
    <row r="163" spans="7:7" ht="16">
      <c r="G163" s="28"/>
    </row>
    <row r="164" spans="7:7" ht="16">
      <c r="G164" s="28"/>
    </row>
    <row r="165" spans="7:7" ht="16">
      <c r="G165" s="28"/>
    </row>
    <row r="166" spans="7:7" ht="16">
      <c r="G166" s="28"/>
    </row>
    <row r="167" spans="7:7" ht="16">
      <c r="G167" s="28"/>
    </row>
    <row r="168" spans="7:7" ht="16">
      <c r="G168" s="28"/>
    </row>
    <row r="169" spans="7:7" ht="16">
      <c r="G169" s="28"/>
    </row>
    <row r="170" spans="7:7" ht="16">
      <c r="G170" s="28"/>
    </row>
    <row r="171" spans="7:7" ht="16">
      <c r="G171" s="28"/>
    </row>
    <row r="172" spans="7:7" ht="16">
      <c r="G172" s="28"/>
    </row>
    <row r="173" spans="7:7" ht="16">
      <c r="G173" s="28"/>
    </row>
    <row r="174" spans="7:7" ht="16">
      <c r="G174" s="28"/>
    </row>
    <row r="175" spans="7:7" ht="16">
      <c r="G175" s="28"/>
    </row>
    <row r="176" spans="7:7" ht="16">
      <c r="G176" s="28"/>
    </row>
    <row r="177" spans="7:7" ht="16">
      <c r="G177" s="28"/>
    </row>
    <row r="178" spans="7:7" ht="16">
      <c r="G178" s="28"/>
    </row>
    <row r="179" spans="7:7" ht="16">
      <c r="G179" s="28"/>
    </row>
    <row r="180" spans="7:7" ht="16">
      <c r="G180" s="28"/>
    </row>
    <row r="181" spans="7:7" ht="16">
      <c r="G181" s="28"/>
    </row>
    <row r="182" spans="7:7" ht="16">
      <c r="G182" s="28"/>
    </row>
    <row r="183" spans="7:7" ht="16">
      <c r="G183" s="28"/>
    </row>
    <row r="184" spans="7:7" ht="16">
      <c r="G184" s="28"/>
    </row>
    <row r="185" spans="7:7" ht="16">
      <c r="G185" s="28"/>
    </row>
    <row r="186" spans="7:7" ht="16">
      <c r="G186" s="28"/>
    </row>
    <row r="187" spans="7:7" ht="16">
      <c r="G187" s="28"/>
    </row>
    <row r="188" spans="7:7" ht="16">
      <c r="G188" s="28"/>
    </row>
    <row r="189" spans="7:7" ht="16">
      <c r="G189" s="28"/>
    </row>
    <row r="190" spans="7:7" ht="16">
      <c r="G190" s="28"/>
    </row>
    <row r="191" spans="7:7" ht="16">
      <c r="G191" s="28"/>
    </row>
    <row r="192" spans="7:7" ht="16">
      <c r="G192" s="28"/>
    </row>
    <row r="193" spans="7:7" ht="16">
      <c r="G193" s="28"/>
    </row>
    <row r="194" spans="7:7" ht="16">
      <c r="G194" s="28"/>
    </row>
    <row r="195" spans="7:7" ht="16">
      <c r="G195" s="28"/>
    </row>
    <row r="196" spans="7:7" ht="16">
      <c r="G196" s="28"/>
    </row>
    <row r="197" spans="7:7" ht="16">
      <c r="G197" s="28"/>
    </row>
    <row r="198" spans="7:7" ht="16">
      <c r="G198" s="28"/>
    </row>
    <row r="199" spans="7:7" ht="16">
      <c r="G199" s="28"/>
    </row>
    <row r="200" spans="7:7" ht="16">
      <c r="G200" s="28"/>
    </row>
    <row r="201" spans="7:7" ht="16">
      <c r="G201" s="28"/>
    </row>
    <row r="202" spans="7:7" ht="16">
      <c r="G202" s="28"/>
    </row>
    <row r="203" spans="7:7" ht="16">
      <c r="G203" s="28"/>
    </row>
    <row r="204" spans="7:7" ht="16">
      <c r="G204" s="28"/>
    </row>
    <row r="205" spans="7:7" ht="16">
      <c r="G205" s="28"/>
    </row>
    <row r="206" spans="7:7" ht="16">
      <c r="G206" s="28"/>
    </row>
    <row r="207" spans="7:7" ht="16">
      <c r="G207" s="28"/>
    </row>
    <row r="208" spans="7:7" ht="16">
      <c r="G208" s="28"/>
    </row>
    <row r="209" spans="7:7" ht="16">
      <c r="G209" s="28"/>
    </row>
    <row r="210" spans="7:7" ht="16">
      <c r="G210" s="28"/>
    </row>
    <row r="211" spans="7:7" ht="16">
      <c r="G211" s="28"/>
    </row>
    <row r="212" spans="7:7" ht="16">
      <c r="G212" s="28"/>
    </row>
    <row r="213" spans="7:7" ht="16">
      <c r="G213" s="28"/>
    </row>
    <row r="214" spans="7:7" ht="16">
      <c r="G214" s="28"/>
    </row>
    <row r="215" spans="7:7" ht="16">
      <c r="G215" s="28"/>
    </row>
    <row r="216" spans="7:7" ht="16">
      <c r="G216" s="28"/>
    </row>
    <row r="217" spans="7:7" ht="16">
      <c r="G217" s="28"/>
    </row>
    <row r="218" spans="7:7" ht="16">
      <c r="G218" s="28"/>
    </row>
    <row r="219" spans="7:7" ht="16">
      <c r="G219" s="28"/>
    </row>
    <row r="220" spans="7:7" ht="16">
      <c r="G220" s="28"/>
    </row>
    <row r="221" spans="7:7" ht="16">
      <c r="G221" s="28"/>
    </row>
    <row r="222" spans="7:7" ht="16">
      <c r="G222" s="28"/>
    </row>
    <row r="223" spans="7:7" ht="16">
      <c r="G223" s="28"/>
    </row>
    <row r="224" spans="7:7" ht="16">
      <c r="G224" s="28"/>
    </row>
    <row r="225" spans="7:7" ht="16">
      <c r="G225" s="28"/>
    </row>
    <row r="226" spans="7:7" ht="16">
      <c r="G226" s="28"/>
    </row>
    <row r="227" spans="7:7" ht="16">
      <c r="G227" s="28"/>
    </row>
    <row r="228" spans="7:7" ht="16">
      <c r="G228" s="28"/>
    </row>
    <row r="229" spans="7:7" ht="16">
      <c r="G229" s="28"/>
    </row>
    <row r="230" spans="7:7" ht="16">
      <c r="G230" s="28"/>
    </row>
    <row r="231" spans="7:7" ht="16">
      <c r="G231" s="28"/>
    </row>
    <row r="232" spans="7:7" ht="16">
      <c r="G232" s="28"/>
    </row>
    <row r="233" spans="7:7" ht="16">
      <c r="G233" s="28"/>
    </row>
    <row r="234" spans="7:7" ht="16">
      <c r="G234" s="28"/>
    </row>
    <row r="235" spans="7:7" ht="16">
      <c r="G235" s="28"/>
    </row>
    <row r="236" spans="7:7" ht="16">
      <c r="G236" s="28"/>
    </row>
    <row r="237" spans="7:7" ht="16">
      <c r="G237" s="28"/>
    </row>
    <row r="238" spans="7:7" ht="16">
      <c r="G238" s="28"/>
    </row>
    <row r="239" spans="7:7" ht="16">
      <c r="G239" s="28"/>
    </row>
    <row r="240" spans="7:7" ht="16">
      <c r="G240" s="28"/>
    </row>
    <row r="241" spans="7:7" ht="16">
      <c r="G241" s="28"/>
    </row>
    <row r="242" spans="7:7" ht="16">
      <c r="G242" s="28"/>
    </row>
    <row r="243" spans="7:7" ht="16">
      <c r="G243" s="28"/>
    </row>
    <row r="244" spans="7:7" ht="16">
      <c r="G244" s="28"/>
    </row>
    <row r="245" spans="7:7" ht="16">
      <c r="G245" s="28"/>
    </row>
    <row r="246" spans="7:7" ht="16">
      <c r="G246" s="28"/>
    </row>
    <row r="247" spans="7:7" ht="16">
      <c r="G247" s="28"/>
    </row>
    <row r="248" spans="7:7" ht="16">
      <c r="G248" s="28"/>
    </row>
    <row r="249" spans="7:7" ht="16">
      <c r="G249" s="28"/>
    </row>
    <row r="250" spans="7:7" ht="16">
      <c r="G250" s="28"/>
    </row>
    <row r="251" spans="7:7" ht="16">
      <c r="G251" s="28"/>
    </row>
    <row r="252" spans="7:7" ht="16">
      <c r="G252" s="28"/>
    </row>
    <row r="253" spans="7:7" ht="16">
      <c r="G253" s="28"/>
    </row>
    <row r="254" spans="7:7" ht="16">
      <c r="G254" s="28"/>
    </row>
    <row r="255" spans="7:7" ht="16">
      <c r="G255" s="28"/>
    </row>
    <row r="256" spans="7:7" ht="16">
      <c r="G256" s="28"/>
    </row>
    <row r="257" spans="7:7" ht="16">
      <c r="G257" s="28"/>
    </row>
    <row r="258" spans="7:7" ht="16">
      <c r="G258" s="28"/>
    </row>
    <row r="259" spans="7:7" ht="16">
      <c r="G259" s="28"/>
    </row>
    <row r="260" spans="7:7" ht="16">
      <c r="G260" s="28"/>
    </row>
    <row r="261" spans="7:7" ht="16">
      <c r="G261" s="28"/>
    </row>
    <row r="262" spans="7:7" ht="16">
      <c r="G262" s="28"/>
    </row>
    <row r="263" spans="7:7" ht="16">
      <c r="G263" s="28"/>
    </row>
    <row r="264" spans="7:7" ht="16">
      <c r="G264" s="28"/>
    </row>
    <row r="265" spans="7:7" ht="16">
      <c r="G265" s="28"/>
    </row>
    <row r="266" spans="7:7" ht="16">
      <c r="G266" s="28"/>
    </row>
    <row r="267" spans="7:7" ht="16">
      <c r="G267" s="28"/>
    </row>
    <row r="268" spans="7:7" ht="16">
      <c r="G268" s="28"/>
    </row>
    <row r="269" spans="7:7" ht="16">
      <c r="G269" s="28"/>
    </row>
    <row r="270" spans="7:7" ht="16">
      <c r="G270" s="28"/>
    </row>
    <row r="271" spans="7:7" ht="16">
      <c r="G271" s="28"/>
    </row>
    <row r="272" spans="7:7" ht="16">
      <c r="G272" s="28"/>
    </row>
    <row r="273" spans="7:7" ht="16">
      <c r="G273" s="28"/>
    </row>
    <row r="274" spans="7:7" ht="16">
      <c r="G274" s="28"/>
    </row>
    <row r="275" spans="7:7" ht="16">
      <c r="G275" s="28"/>
    </row>
    <row r="276" spans="7:7" ht="16">
      <c r="G276" s="28"/>
    </row>
    <row r="277" spans="7:7" ht="16">
      <c r="G277" s="28"/>
    </row>
    <row r="278" spans="7:7" ht="16">
      <c r="G278" s="28"/>
    </row>
    <row r="279" spans="7:7" ht="16">
      <c r="G279" s="28"/>
    </row>
    <row r="280" spans="7:7" ht="16">
      <c r="G280" s="28"/>
    </row>
    <row r="281" spans="7:7" ht="16">
      <c r="G281" s="28"/>
    </row>
    <row r="282" spans="7:7" ht="16">
      <c r="G282" s="28"/>
    </row>
    <row r="283" spans="7:7" ht="16">
      <c r="G283" s="28"/>
    </row>
    <row r="284" spans="7:7" ht="16">
      <c r="G284" s="28"/>
    </row>
    <row r="285" spans="7:7" ht="16">
      <c r="G285" s="28"/>
    </row>
    <row r="286" spans="7:7" ht="16">
      <c r="G286" s="28"/>
    </row>
    <row r="287" spans="7:7" ht="16">
      <c r="G287" s="28"/>
    </row>
    <row r="288" spans="7:7" ht="16">
      <c r="G288" s="28"/>
    </row>
    <row r="289" spans="7:7" ht="16">
      <c r="G289" s="28"/>
    </row>
    <row r="290" spans="7:7" ht="16">
      <c r="G290" s="28"/>
    </row>
    <row r="291" spans="7:7" ht="16">
      <c r="G291" s="28"/>
    </row>
    <row r="292" spans="7:7" ht="16">
      <c r="G292" s="28"/>
    </row>
    <row r="293" spans="7:7" ht="16">
      <c r="G293" s="28"/>
    </row>
    <row r="294" spans="7:7" ht="16">
      <c r="G294" s="28"/>
    </row>
    <row r="295" spans="7:7" ht="16">
      <c r="G295" s="28"/>
    </row>
    <row r="296" spans="7:7" ht="16">
      <c r="G296" s="28"/>
    </row>
    <row r="297" spans="7:7" ht="16">
      <c r="G297" s="28"/>
    </row>
    <row r="298" spans="7:7" ht="16">
      <c r="G298" s="28"/>
    </row>
    <row r="299" spans="7:7" ht="16">
      <c r="G299" s="28"/>
    </row>
    <row r="300" spans="7:7" ht="16">
      <c r="G300" s="28"/>
    </row>
    <row r="301" spans="7:7" ht="16">
      <c r="G301" s="28"/>
    </row>
    <row r="302" spans="7:7" ht="16">
      <c r="G302" s="28"/>
    </row>
    <row r="303" spans="7:7" ht="16">
      <c r="G303" s="28"/>
    </row>
    <row r="304" spans="7:7" ht="16">
      <c r="G304" s="28"/>
    </row>
    <row r="305" spans="7:7" ht="16">
      <c r="G305" s="28"/>
    </row>
    <row r="306" spans="7:7" ht="16">
      <c r="G306" s="28"/>
    </row>
    <row r="307" spans="7:7" ht="16">
      <c r="G307" s="28"/>
    </row>
    <row r="308" spans="7:7" ht="16">
      <c r="G308" s="28"/>
    </row>
    <row r="309" spans="7:7" ht="16">
      <c r="G309" s="28"/>
    </row>
    <row r="310" spans="7:7" ht="16">
      <c r="G310" s="28"/>
    </row>
    <row r="311" spans="7:7" ht="16">
      <c r="G311" s="28"/>
    </row>
    <row r="312" spans="7:7" ht="16">
      <c r="G312" s="28"/>
    </row>
    <row r="313" spans="7:7" ht="16">
      <c r="G313" s="28"/>
    </row>
    <row r="314" spans="7:7" ht="16">
      <c r="G314" s="28"/>
    </row>
    <row r="315" spans="7:7" ht="16">
      <c r="G315" s="28"/>
    </row>
    <row r="316" spans="7:7" ht="16">
      <c r="G316" s="28"/>
    </row>
    <row r="317" spans="7:7" ht="16">
      <c r="G317" s="28"/>
    </row>
    <row r="318" spans="7:7" ht="16">
      <c r="G318" s="28"/>
    </row>
    <row r="319" spans="7:7" ht="16">
      <c r="G319" s="28"/>
    </row>
    <row r="320" spans="7:7" ht="16">
      <c r="G320" s="28"/>
    </row>
    <row r="321" spans="7:7" ht="16">
      <c r="G321" s="28"/>
    </row>
    <row r="322" spans="7:7" ht="16">
      <c r="G322" s="28"/>
    </row>
    <row r="323" spans="7:7" ht="16">
      <c r="G323" s="28"/>
    </row>
    <row r="324" spans="7:7" ht="16">
      <c r="G324" s="28"/>
    </row>
    <row r="325" spans="7:7" ht="16">
      <c r="G325" s="28"/>
    </row>
    <row r="326" spans="7:7" ht="16">
      <c r="G326" s="28"/>
    </row>
    <row r="327" spans="7:7" ht="16">
      <c r="G327" s="28"/>
    </row>
    <row r="328" spans="7:7" ht="16">
      <c r="G328" s="28"/>
    </row>
    <row r="329" spans="7:7" ht="16">
      <c r="G329" s="28"/>
    </row>
    <row r="330" spans="7:7" ht="16">
      <c r="G330" s="28"/>
    </row>
    <row r="331" spans="7:7" ht="16">
      <c r="G331" s="28"/>
    </row>
    <row r="332" spans="7:7" ht="16">
      <c r="G332" s="28"/>
    </row>
    <row r="333" spans="7:7" ht="16">
      <c r="G333" s="28"/>
    </row>
    <row r="334" spans="7:7" ht="16">
      <c r="G334" s="28"/>
    </row>
    <row r="335" spans="7:7" ht="16">
      <c r="G335" s="28"/>
    </row>
    <row r="336" spans="7:7" ht="16">
      <c r="G336" s="28"/>
    </row>
    <row r="337" spans="7:7" ht="16">
      <c r="G337" s="28"/>
    </row>
    <row r="338" spans="7:7" ht="16">
      <c r="G338" s="28"/>
    </row>
    <row r="339" spans="7:7" ht="16">
      <c r="G339" s="28"/>
    </row>
    <row r="340" spans="7:7" ht="16">
      <c r="G340" s="28"/>
    </row>
    <row r="341" spans="7:7" ht="16">
      <c r="G341" s="28"/>
    </row>
    <row r="342" spans="7:7" ht="16">
      <c r="G342" s="28"/>
    </row>
    <row r="343" spans="7:7" ht="16">
      <c r="G343" s="28"/>
    </row>
    <row r="344" spans="7:7" ht="16">
      <c r="G344" s="28"/>
    </row>
    <row r="345" spans="7:7" ht="16">
      <c r="G345" s="28"/>
    </row>
    <row r="346" spans="7:7" ht="16">
      <c r="G346" s="28"/>
    </row>
    <row r="347" spans="7:7" ht="16">
      <c r="G347" s="28"/>
    </row>
    <row r="348" spans="7:7" ht="16">
      <c r="G348" s="28"/>
    </row>
    <row r="349" spans="7:7" ht="16">
      <c r="G349" s="28"/>
    </row>
    <row r="350" spans="7:7" ht="16">
      <c r="G350" s="28"/>
    </row>
    <row r="351" spans="7:7" ht="16">
      <c r="G351" s="28"/>
    </row>
    <row r="352" spans="7:7" ht="16">
      <c r="G352" s="28"/>
    </row>
    <row r="353" spans="7:7" ht="16">
      <c r="G353" s="28"/>
    </row>
    <row r="354" spans="7:7" ht="16">
      <c r="G354" s="28"/>
    </row>
    <row r="355" spans="7:7" ht="16">
      <c r="G355" s="28"/>
    </row>
    <row r="356" spans="7:7" ht="16">
      <c r="G356" s="28"/>
    </row>
    <row r="357" spans="7:7" ht="16">
      <c r="G357" s="28"/>
    </row>
    <row r="358" spans="7:7" ht="16">
      <c r="G358" s="28"/>
    </row>
    <row r="359" spans="7:7" ht="16">
      <c r="G359" s="28"/>
    </row>
    <row r="360" spans="7:7" ht="16">
      <c r="G360" s="28"/>
    </row>
    <row r="361" spans="7:7" ht="16">
      <c r="G361" s="28"/>
    </row>
    <row r="362" spans="7:7" ht="16">
      <c r="G362" s="28"/>
    </row>
    <row r="363" spans="7:7" ht="16">
      <c r="G363" s="28"/>
    </row>
    <row r="364" spans="7:7" ht="16">
      <c r="G364" s="28"/>
    </row>
    <row r="365" spans="7:7" ht="16">
      <c r="G365" s="28"/>
    </row>
    <row r="366" spans="7:7" ht="16">
      <c r="G366" s="28"/>
    </row>
    <row r="367" spans="7:7" ht="16">
      <c r="G367" s="28"/>
    </row>
    <row r="368" spans="7:7" ht="16">
      <c r="G368" s="28"/>
    </row>
    <row r="369" spans="7:7" ht="16">
      <c r="G369" s="28"/>
    </row>
    <row r="370" spans="7:7" ht="16">
      <c r="G370" s="28"/>
    </row>
    <row r="371" spans="7:7" ht="16">
      <c r="G371" s="28"/>
    </row>
    <row r="372" spans="7:7" ht="16">
      <c r="G372" s="28"/>
    </row>
    <row r="373" spans="7:7" ht="16">
      <c r="G373" s="28"/>
    </row>
    <row r="374" spans="7:7" ht="16">
      <c r="G374" s="28"/>
    </row>
    <row r="375" spans="7:7" ht="16">
      <c r="G375" s="28"/>
    </row>
    <row r="376" spans="7:7" ht="16">
      <c r="G376" s="28"/>
    </row>
    <row r="377" spans="7:7" ht="16">
      <c r="G377" s="28"/>
    </row>
    <row r="378" spans="7:7" ht="16">
      <c r="G378" s="28"/>
    </row>
    <row r="379" spans="7:7" ht="16">
      <c r="G379" s="28"/>
    </row>
    <row r="380" spans="7:7" ht="16">
      <c r="G380" s="28"/>
    </row>
    <row r="381" spans="7:7" ht="16">
      <c r="G381" s="28"/>
    </row>
    <row r="382" spans="7:7" ht="16">
      <c r="G382" s="28"/>
    </row>
    <row r="383" spans="7:7" ht="16">
      <c r="G383" s="28"/>
    </row>
    <row r="384" spans="7:7" ht="16">
      <c r="G384" s="28"/>
    </row>
    <row r="385" spans="7:7" ht="16">
      <c r="G385" s="28"/>
    </row>
    <row r="386" spans="7:7" ht="16">
      <c r="G386" s="28"/>
    </row>
    <row r="387" spans="7:7" ht="16">
      <c r="G387" s="28"/>
    </row>
    <row r="388" spans="7:7" ht="16">
      <c r="G388" s="28"/>
    </row>
    <row r="389" spans="7:7" ht="16">
      <c r="G389" s="28"/>
    </row>
    <row r="390" spans="7:7" ht="16">
      <c r="G390" s="28"/>
    </row>
    <row r="391" spans="7:7" ht="16">
      <c r="G391" s="28"/>
    </row>
    <row r="392" spans="7:7" ht="16">
      <c r="G392" s="28"/>
    </row>
    <row r="393" spans="7:7" ht="16">
      <c r="G393" s="28"/>
    </row>
    <row r="394" spans="7:7" ht="16">
      <c r="G394" s="28"/>
    </row>
    <row r="395" spans="7:7" ht="16">
      <c r="G395" s="28"/>
    </row>
    <row r="396" spans="7:7" ht="16">
      <c r="G396" s="28"/>
    </row>
    <row r="397" spans="7:7" ht="16">
      <c r="G397" s="28"/>
    </row>
    <row r="398" spans="7:7" ht="16">
      <c r="G398" s="28"/>
    </row>
    <row r="399" spans="7:7" ht="16">
      <c r="G399" s="28"/>
    </row>
    <row r="400" spans="7:7" ht="16">
      <c r="G400" s="28"/>
    </row>
    <row r="401" spans="7:7" ht="16">
      <c r="G401" s="28"/>
    </row>
    <row r="402" spans="7:7" ht="16">
      <c r="G402" s="28"/>
    </row>
    <row r="403" spans="7:7" ht="16">
      <c r="G403" s="28"/>
    </row>
    <row r="404" spans="7:7" ht="16">
      <c r="G404" s="28"/>
    </row>
    <row r="405" spans="7:7" ht="16">
      <c r="G405" s="28"/>
    </row>
    <row r="406" spans="7:7" ht="16">
      <c r="G406" s="28"/>
    </row>
    <row r="407" spans="7:7" ht="16">
      <c r="G407" s="28"/>
    </row>
    <row r="408" spans="7:7" ht="16">
      <c r="G408" s="28"/>
    </row>
    <row r="409" spans="7:7" ht="16">
      <c r="G409" s="28"/>
    </row>
    <row r="410" spans="7:7" ht="16">
      <c r="G410" s="28"/>
    </row>
    <row r="411" spans="7:7" ht="16">
      <c r="G411" s="28"/>
    </row>
    <row r="412" spans="7:7" ht="16">
      <c r="G412" s="28"/>
    </row>
    <row r="413" spans="7:7" ht="16">
      <c r="G413" s="28"/>
    </row>
    <row r="414" spans="7:7" ht="16">
      <c r="G414" s="28"/>
    </row>
    <row r="415" spans="7:7" ht="16">
      <c r="G415" s="28"/>
    </row>
    <row r="416" spans="7:7" ht="16">
      <c r="G416" s="28"/>
    </row>
    <row r="417" spans="7:7" ht="16">
      <c r="G417" s="28"/>
    </row>
    <row r="418" spans="7:7" ht="16">
      <c r="G418" s="28"/>
    </row>
    <row r="419" spans="7:7" ht="16">
      <c r="G419" s="28"/>
    </row>
    <row r="420" spans="7:7" ht="16">
      <c r="G420" s="28"/>
    </row>
    <row r="421" spans="7:7" ht="16">
      <c r="G421" s="28"/>
    </row>
    <row r="422" spans="7:7" ht="16">
      <c r="G422" s="28"/>
    </row>
    <row r="423" spans="7:7" ht="16">
      <c r="G423" s="28"/>
    </row>
    <row r="424" spans="7:7" ht="16">
      <c r="G424" s="28"/>
    </row>
    <row r="425" spans="7:7" ht="16">
      <c r="G425" s="28"/>
    </row>
    <row r="426" spans="7:7" ht="16">
      <c r="G426" s="28"/>
    </row>
    <row r="427" spans="7:7" ht="16">
      <c r="G427" s="28"/>
    </row>
    <row r="428" spans="7:7" ht="16">
      <c r="G428" s="28"/>
    </row>
    <row r="429" spans="7:7" ht="16">
      <c r="G429" s="28"/>
    </row>
    <row r="430" spans="7:7" ht="16">
      <c r="G430" s="28"/>
    </row>
    <row r="431" spans="7:7" ht="16">
      <c r="G431" s="28"/>
    </row>
    <row r="432" spans="7:7" ht="16">
      <c r="G432" s="28"/>
    </row>
    <row r="433" spans="7:7" ht="16">
      <c r="G433" s="28"/>
    </row>
    <row r="434" spans="7:7" ht="16">
      <c r="G434" s="28"/>
    </row>
    <row r="435" spans="7:7" ht="16">
      <c r="G435" s="28"/>
    </row>
    <row r="436" spans="7:7" ht="16">
      <c r="G436" s="28"/>
    </row>
    <row r="437" spans="7:7" ht="16">
      <c r="G437" s="28"/>
    </row>
    <row r="438" spans="7:7" ht="16">
      <c r="G438" s="28"/>
    </row>
    <row r="439" spans="7:7" ht="16">
      <c r="G439" s="28"/>
    </row>
    <row r="440" spans="7:7" ht="16">
      <c r="G440" s="28"/>
    </row>
    <row r="441" spans="7:7" ht="16">
      <c r="G441" s="28"/>
    </row>
    <row r="442" spans="7:7" ht="16">
      <c r="G442" s="28"/>
    </row>
    <row r="443" spans="7:7" ht="16">
      <c r="G443" s="28"/>
    </row>
    <row r="444" spans="7:7" ht="16">
      <c r="G444" s="28"/>
    </row>
    <row r="445" spans="7:7" ht="16">
      <c r="G445" s="28"/>
    </row>
    <row r="446" spans="7:7" ht="16">
      <c r="G446" s="28"/>
    </row>
    <row r="447" spans="7:7" ht="16">
      <c r="G447" s="28"/>
    </row>
    <row r="448" spans="7:7" ht="16">
      <c r="G448" s="28"/>
    </row>
    <row r="449" spans="7:7" ht="16">
      <c r="G449" s="28"/>
    </row>
    <row r="450" spans="7:7" ht="16">
      <c r="G450" s="28"/>
    </row>
    <row r="451" spans="7:7" ht="16">
      <c r="G451" s="28"/>
    </row>
    <row r="452" spans="7:7" ht="16">
      <c r="G452" s="28"/>
    </row>
    <row r="453" spans="7:7" ht="16">
      <c r="G453" s="28"/>
    </row>
    <row r="454" spans="7:7" ht="16">
      <c r="G454" s="28"/>
    </row>
    <row r="455" spans="7:7" ht="16">
      <c r="G455" s="28"/>
    </row>
    <row r="456" spans="7:7" ht="16">
      <c r="G456" s="28"/>
    </row>
    <row r="457" spans="7:7" ht="16">
      <c r="G457" s="28"/>
    </row>
    <row r="458" spans="7:7" ht="16">
      <c r="G458" s="28"/>
    </row>
    <row r="459" spans="7:7" ht="16">
      <c r="G459" s="28"/>
    </row>
    <row r="460" spans="7:7" ht="16">
      <c r="G460" s="28"/>
    </row>
    <row r="461" spans="7:7" ht="16">
      <c r="G461" s="28"/>
    </row>
    <row r="462" spans="7:7" ht="16">
      <c r="G462" s="28"/>
    </row>
    <row r="463" spans="7:7" ht="16">
      <c r="G463" s="28"/>
    </row>
    <row r="464" spans="7:7" ht="16">
      <c r="G464" s="28"/>
    </row>
    <row r="465" spans="7:7" ht="16">
      <c r="G465" s="28"/>
    </row>
    <row r="466" spans="7:7" ht="16">
      <c r="G466" s="28"/>
    </row>
    <row r="467" spans="7:7" ht="16">
      <c r="G467" s="28"/>
    </row>
    <row r="468" spans="7:7" ht="16">
      <c r="G468" s="28"/>
    </row>
    <row r="469" spans="7:7" ht="16">
      <c r="G469" s="28"/>
    </row>
    <row r="470" spans="7:7" ht="16">
      <c r="G470" s="28"/>
    </row>
    <row r="471" spans="7:7" ht="16">
      <c r="G471" s="28"/>
    </row>
    <row r="472" spans="7:7" ht="16">
      <c r="G472" s="28"/>
    </row>
    <row r="473" spans="7:7" ht="16">
      <c r="G473" s="28"/>
    </row>
    <row r="474" spans="7:7" ht="16">
      <c r="G474" s="28"/>
    </row>
    <row r="475" spans="7:7" ht="16">
      <c r="G475" s="28"/>
    </row>
    <row r="476" spans="7:7" ht="16">
      <c r="G476" s="28"/>
    </row>
    <row r="477" spans="7:7" ht="16">
      <c r="G477" s="28"/>
    </row>
    <row r="478" spans="7:7" ht="16">
      <c r="G478" s="28"/>
    </row>
    <row r="479" spans="7:7" ht="16">
      <c r="G479" s="28"/>
    </row>
    <row r="480" spans="7:7" ht="16">
      <c r="G480" s="28"/>
    </row>
    <row r="481" spans="7:7" ht="16">
      <c r="G481" s="28"/>
    </row>
    <row r="482" spans="7:7" ht="16">
      <c r="G482" s="28"/>
    </row>
    <row r="483" spans="7:7" ht="16">
      <c r="G483" s="28"/>
    </row>
    <row r="484" spans="7:7" ht="16">
      <c r="G484" s="28"/>
    </row>
    <row r="485" spans="7:7" ht="16">
      <c r="G485" s="28"/>
    </row>
    <row r="486" spans="7:7" ht="16">
      <c r="G486" s="28"/>
    </row>
    <row r="487" spans="7:7" ht="16">
      <c r="G487" s="28"/>
    </row>
    <row r="488" spans="7:7" ht="16">
      <c r="G488" s="28"/>
    </row>
    <row r="489" spans="7:7" ht="16">
      <c r="G489" s="28"/>
    </row>
    <row r="490" spans="7:7" ht="16">
      <c r="G490" s="28"/>
    </row>
    <row r="491" spans="7:7" ht="16">
      <c r="G491" s="28"/>
    </row>
    <row r="492" spans="7:7" ht="16">
      <c r="G492" s="28"/>
    </row>
    <row r="493" spans="7:7" ht="16">
      <c r="G493" s="28"/>
    </row>
    <row r="494" spans="7:7" ht="16">
      <c r="G494" s="28"/>
    </row>
    <row r="495" spans="7:7" ht="16">
      <c r="G495" s="28"/>
    </row>
    <row r="496" spans="7:7" ht="16">
      <c r="G496" s="28"/>
    </row>
    <row r="497" spans="7:7" ht="16">
      <c r="G497" s="28"/>
    </row>
    <row r="498" spans="7:7" ht="16">
      <c r="G498" s="28"/>
    </row>
    <row r="499" spans="7:7" ht="16">
      <c r="G499" s="28"/>
    </row>
    <row r="500" spans="7:7" ht="16">
      <c r="G500" s="28"/>
    </row>
    <row r="501" spans="7:7" ht="16">
      <c r="G501" s="28"/>
    </row>
    <row r="502" spans="7:7" ht="16">
      <c r="G502" s="28"/>
    </row>
    <row r="503" spans="7:7" ht="16">
      <c r="G503" s="28"/>
    </row>
    <row r="504" spans="7:7" ht="16">
      <c r="G504" s="28"/>
    </row>
    <row r="505" spans="7:7" ht="16">
      <c r="G505" s="28"/>
    </row>
    <row r="506" spans="7:7" ht="16">
      <c r="G506" s="28"/>
    </row>
    <row r="507" spans="7:7" ht="16">
      <c r="G507" s="28"/>
    </row>
    <row r="508" spans="7:7" ht="16">
      <c r="G508" s="28"/>
    </row>
    <row r="509" spans="7:7" ht="16">
      <c r="G509" s="28"/>
    </row>
    <row r="510" spans="7:7" ht="16">
      <c r="G510" s="28"/>
    </row>
    <row r="511" spans="7:7" ht="16">
      <c r="G511" s="28"/>
    </row>
    <row r="512" spans="7:7" ht="16">
      <c r="G512" s="28"/>
    </row>
    <row r="513" spans="7:7" ht="16">
      <c r="G513" s="28"/>
    </row>
    <row r="514" spans="7:7" ht="16">
      <c r="G514" s="28"/>
    </row>
    <row r="515" spans="7:7" ht="16">
      <c r="G515" s="28"/>
    </row>
    <row r="516" spans="7:7" ht="16">
      <c r="G516" s="28"/>
    </row>
    <row r="517" spans="7:7" ht="16">
      <c r="G517" s="28"/>
    </row>
    <row r="518" spans="7:7" ht="16">
      <c r="G518" s="28"/>
    </row>
    <row r="519" spans="7:7" ht="16">
      <c r="G519" s="28"/>
    </row>
    <row r="520" spans="7:7" ht="16">
      <c r="G520" s="28"/>
    </row>
    <row r="521" spans="7:7" ht="16">
      <c r="G521" s="28"/>
    </row>
    <row r="522" spans="7:7" ht="16">
      <c r="G522" s="28"/>
    </row>
    <row r="523" spans="7:7" ht="16">
      <c r="G523" s="28"/>
    </row>
    <row r="524" spans="7:7" ht="16">
      <c r="G524" s="28"/>
    </row>
    <row r="525" spans="7:7" ht="16">
      <c r="G525" s="28"/>
    </row>
    <row r="526" spans="7:7" ht="16">
      <c r="G526" s="28"/>
    </row>
    <row r="527" spans="7:7" ht="16">
      <c r="G527" s="28"/>
    </row>
    <row r="528" spans="7:7" ht="16">
      <c r="G528" s="28"/>
    </row>
    <row r="529" spans="7:7" ht="16">
      <c r="G529" s="28"/>
    </row>
    <row r="530" spans="7:7" ht="16">
      <c r="G530" s="28"/>
    </row>
    <row r="531" spans="7:7" ht="16">
      <c r="G531" s="28"/>
    </row>
    <row r="532" spans="7:7" ht="16">
      <c r="G532" s="28"/>
    </row>
    <row r="533" spans="7:7" ht="16">
      <c r="G533" s="28"/>
    </row>
    <row r="534" spans="7:7" ht="16">
      <c r="G534" s="28"/>
    </row>
    <row r="535" spans="7:7" ht="16">
      <c r="G535" s="28"/>
    </row>
    <row r="536" spans="7:7" ht="16">
      <c r="G536" s="28"/>
    </row>
    <row r="537" spans="7:7" ht="16">
      <c r="G537" s="28"/>
    </row>
    <row r="538" spans="7:7" ht="16">
      <c r="G538" s="28"/>
    </row>
    <row r="539" spans="7:7" ht="16">
      <c r="G539" s="28"/>
    </row>
    <row r="540" spans="7:7" ht="16">
      <c r="G540" s="28"/>
    </row>
    <row r="541" spans="7:7" ht="16">
      <c r="G541" s="28"/>
    </row>
    <row r="542" spans="7:7" ht="16">
      <c r="G542" s="28"/>
    </row>
    <row r="543" spans="7:7" ht="16">
      <c r="G543" s="28"/>
    </row>
    <row r="544" spans="7:7" ht="16">
      <c r="G544" s="28"/>
    </row>
    <row r="545" spans="7:7" ht="16">
      <c r="G545" s="28"/>
    </row>
    <row r="546" spans="7:7" ht="16">
      <c r="G546" s="28"/>
    </row>
    <row r="547" spans="7:7" ht="16">
      <c r="G547" s="28"/>
    </row>
    <row r="548" spans="7:7" ht="16">
      <c r="G548" s="28"/>
    </row>
    <row r="549" spans="7:7" ht="16">
      <c r="G549" s="28"/>
    </row>
    <row r="550" spans="7:7" ht="16">
      <c r="G550" s="28"/>
    </row>
    <row r="551" spans="7:7" ht="16">
      <c r="G551" s="28"/>
    </row>
    <row r="552" spans="7:7" ht="16">
      <c r="G552" s="28"/>
    </row>
    <row r="553" spans="7:7" ht="16">
      <c r="G553" s="28"/>
    </row>
    <row r="554" spans="7:7" ht="16">
      <c r="G554" s="28"/>
    </row>
    <row r="555" spans="7:7" ht="16">
      <c r="G555" s="28"/>
    </row>
    <row r="556" spans="7:7" ht="16">
      <c r="G556" s="28"/>
    </row>
    <row r="557" spans="7:7" ht="16">
      <c r="G557" s="28"/>
    </row>
    <row r="558" spans="7:7" ht="16">
      <c r="G558" s="28"/>
    </row>
    <row r="559" spans="7:7" ht="16">
      <c r="G559" s="28"/>
    </row>
    <row r="560" spans="7:7" ht="16">
      <c r="G560" s="28"/>
    </row>
    <row r="561" spans="7:7" ht="16">
      <c r="G561" s="28"/>
    </row>
    <row r="562" spans="7:7" ht="16">
      <c r="G562" s="28"/>
    </row>
    <row r="563" spans="7:7" ht="16">
      <c r="G563" s="28"/>
    </row>
    <row r="564" spans="7:7" ht="16">
      <c r="G564" s="28"/>
    </row>
    <row r="565" spans="7:7" ht="16">
      <c r="G565" s="28"/>
    </row>
    <row r="566" spans="7:7" ht="16">
      <c r="G566" s="28"/>
    </row>
    <row r="567" spans="7:7" ht="16">
      <c r="G567" s="28"/>
    </row>
    <row r="568" spans="7:7" ht="16">
      <c r="G568" s="28"/>
    </row>
    <row r="569" spans="7:7" ht="16">
      <c r="G569" s="28"/>
    </row>
    <row r="570" spans="7:7" ht="16">
      <c r="G570" s="28"/>
    </row>
    <row r="571" spans="7:7" ht="16">
      <c r="G571" s="28"/>
    </row>
    <row r="572" spans="7:7" ht="16">
      <c r="G572" s="28"/>
    </row>
    <row r="573" spans="7:7" ht="16">
      <c r="G573" s="28"/>
    </row>
    <row r="574" spans="7:7" ht="16">
      <c r="G574" s="28"/>
    </row>
    <row r="575" spans="7:7" ht="16">
      <c r="G575" s="28"/>
    </row>
    <row r="576" spans="7:7" ht="16">
      <c r="G576" s="28"/>
    </row>
    <row r="577" spans="7:7" ht="16">
      <c r="G577" s="28"/>
    </row>
    <row r="578" spans="7:7" ht="16">
      <c r="G578" s="28"/>
    </row>
    <row r="579" spans="7:7" ht="16">
      <c r="G579" s="28"/>
    </row>
    <row r="580" spans="7:7" ht="16">
      <c r="G580" s="28"/>
    </row>
    <row r="581" spans="7:7" ht="16">
      <c r="G581" s="28"/>
    </row>
    <row r="582" spans="7:7" ht="16">
      <c r="G582" s="28"/>
    </row>
    <row r="583" spans="7:7" ht="16">
      <c r="G583" s="28"/>
    </row>
    <row r="584" spans="7:7" ht="16">
      <c r="G584" s="28"/>
    </row>
    <row r="585" spans="7:7" ht="16">
      <c r="G585" s="28"/>
    </row>
    <row r="586" spans="7:7" ht="16">
      <c r="G586" s="28"/>
    </row>
    <row r="587" spans="7:7" ht="16">
      <c r="G587" s="28"/>
    </row>
    <row r="588" spans="7:7" ht="16">
      <c r="G588" s="28"/>
    </row>
    <row r="589" spans="7:7" ht="16">
      <c r="G589" s="28"/>
    </row>
    <row r="590" spans="7:7" ht="16">
      <c r="G590" s="28"/>
    </row>
    <row r="591" spans="7:7" ht="16">
      <c r="G591" s="28"/>
    </row>
    <row r="592" spans="7:7" ht="16">
      <c r="G592" s="28"/>
    </row>
    <row r="593" spans="7:7" ht="16">
      <c r="G593" s="28"/>
    </row>
    <row r="594" spans="7:7" ht="16">
      <c r="G594" s="28"/>
    </row>
    <row r="595" spans="7:7" ht="16">
      <c r="G595" s="28"/>
    </row>
    <row r="596" spans="7:7" ht="16">
      <c r="G596" s="28"/>
    </row>
    <row r="597" spans="7:7" ht="16">
      <c r="G597" s="28"/>
    </row>
    <row r="598" spans="7:7" ht="16">
      <c r="G598" s="28"/>
    </row>
    <row r="599" spans="7:7" ht="16">
      <c r="G599" s="28"/>
    </row>
    <row r="600" spans="7:7" ht="16">
      <c r="G600" s="28"/>
    </row>
    <row r="601" spans="7:7" ht="16">
      <c r="G601" s="28"/>
    </row>
    <row r="602" spans="7:7" ht="16">
      <c r="G602" s="28"/>
    </row>
    <row r="603" spans="7:7" ht="16">
      <c r="G603" s="28"/>
    </row>
    <row r="604" spans="7:7" ht="16">
      <c r="G604" s="28"/>
    </row>
    <row r="605" spans="7:7" ht="16">
      <c r="G605" s="28"/>
    </row>
    <row r="606" spans="7:7" ht="16">
      <c r="G606" s="28"/>
    </row>
    <row r="607" spans="7:7" ht="16">
      <c r="G607" s="28"/>
    </row>
    <row r="608" spans="7:7" ht="16">
      <c r="G608" s="28"/>
    </row>
    <row r="609" spans="7:7" ht="16">
      <c r="G609" s="28"/>
    </row>
    <row r="610" spans="7:7" ht="16">
      <c r="G610" s="28"/>
    </row>
    <row r="611" spans="7:7" ht="16">
      <c r="G611" s="28"/>
    </row>
    <row r="612" spans="7:7" ht="16">
      <c r="G612" s="28"/>
    </row>
    <row r="613" spans="7:7" ht="16">
      <c r="G613" s="28"/>
    </row>
    <row r="614" spans="7:7" ht="16">
      <c r="G614" s="28"/>
    </row>
    <row r="615" spans="7:7" ht="16">
      <c r="G615" s="28"/>
    </row>
    <row r="616" spans="7:7" ht="16">
      <c r="G616" s="28"/>
    </row>
    <row r="617" spans="7:7" ht="16">
      <c r="G617" s="28"/>
    </row>
    <row r="618" spans="7:7" ht="16">
      <c r="G618" s="28"/>
    </row>
    <row r="619" spans="7:7" ht="16">
      <c r="G619" s="28"/>
    </row>
    <row r="620" spans="7:7" ht="16">
      <c r="G620" s="28"/>
    </row>
    <row r="621" spans="7:7" ht="16">
      <c r="G621" s="28"/>
    </row>
    <row r="622" spans="7:7" ht="16">
      <c r="G622" s="28"/>
    </row>
    <row r="623" spans="7:7" ht="16">
      <c r="G623" s="28"/>
    </row>
    <row r="624" spans="7:7" ht="16">
      <c r="G624" s="28"/>
    </row>
    <row r="625" spans="7:7" ht="16">
      <c r="G625" s="28"/>
    </row>
    <row r="626" spans="7:7" ht="16">
      <c r="G626" s="28"/>
    </row>
    <row r="627" spans="7:7" ht="16">
      <c r="G627" s="28"/>
    </row>
    <row r="628" spans="7:7" ht="16">
      <c r="G628" s="28"/>
    </row>
    <row r="629" spans="7:7" ht="16">
      <c r="G629" s="28"/>
    </row>
    <row r="630" spans="7:7" ht="16">
      <c r="G630" s="28"/>
    </row>
    <row r="631" spans="7:7" ht="16">
      <c r="G631" s="28"/>
    </row>
    <row r="632" spans="7:7" ht="16">
      <c r="G632" s="28"/>
    </row>
    <row r="633" spans="7:7" ht="16">
      <c r="G633" s="28"/>
    </row>
    <row r="634" spans="7:7" ht="16">
      <c r="G634" s="28"/>
    </row>
    <row r="635" spans="7:7" ht="16">
      <c r="G635" s="28"/>
    </row>
    <row r="636" spans="7:7" ht="16">
      <c r="G636" s="28"/>
    </row>
    <row r="637" spans="7:7" ht="16">
      <c r="G637" s="28"/>
    </row>
    <row r="638" spans="7:7" ht="16">
      <c r="G638" s="28"/>
    </row>
    <row r="639" spans="7:7" ht="16">
      <c r="G639" s="28"/>
    </row>
    <row r="640" spans="7:7" ht="16">
      <c r="G640" s="28"/>
    </row>
    <row r="641" spans="7:7" ht="16">
      <c r="G641" s="28"/>
    </row>
    <row r="642" spans="7:7" ht="16">
      <c r="G642" s="28"/>
    </row>
    <row r="643" spans="7:7" ht="16">
      <c r="G643" s="28"/>
    </row>
    <row r="644" spans="7:7" ht="16">
      <c r="G644" s="28"/>
    </row>
    <row r="645" spans="7:7" ht="16">
      <c r="G645" s="28"/>
    </row>
    <row r="646" spans="7:7" ht="16">
      <c r="G646" s="28"/>
    </row>
    <row r="647" spans="7:7" ht="16">
      <c r="G647" s="28"/>
    </row>
    <row r="648" spans="7:7" ht="16">
      <c r="G648" s="28"/>
    </row>
    <row r="649" spans="7:7" ht="16">
      <c r="G649" s="28"/>
    </row>
    <row r="650" spans="7:7" ht="16">
      <c r="G650" s="28"/>
    </row>
    <row r="651" spans="7:7" ht="16">
      <c r="G651" s="28"/>
    </row>
    <row r="652" spans="7:7" ht="16">
      <c r="G652" s="28"/>
    </row>
    <row r="653" spans="7:7" ht="16">
      <c r="G653" s="28"/>
    </row>
    <row r="654" spans="7:7" ht="16">
      <c r="G654" s="28"/>
    </row>
    <row r="655" spans="7:7" ht="16">
      <c r="G655" s="28"/>
    </row>
    <row r="656" spans="7:7" ht="16">
      <c r="G656" s="28"/>
    </row>
    <row r="657" spans="7:7" ht="16">
      <c r="G657" s="28"/>
    </row>
    <row r="658" spans="7:7" ht="16">
      <c r="G658" s="28"/>
    </row>
    <row r="659" spans="7:7" ht="16">
      <c r="G659" s="28"/>
    </row>
    <row r="660" spans="7:7" ht="16">
      <c r="G660" s="28"/>
    </row>
    <row r="661" spans="7:7" ht="16">
      <c r="G661" s="28"/>
    </row>
    <row r="662" spans="7:7" ht="16">
      <c r="G662" s="28"/>
    </row>
    <row r="663" spans="7:7" ht="16">
      <c r="G663" s="28"/>
    </row>
    <row r="664" spans="7:7" ht="16">
      <c r="G664" s="28"/>
    </row>
    <row r="665" spans="7:7" ht="16">
      <c r="G665" s="28"/>
    </row>
    <row r="666" spans="7:7" ht="16">
      <c r="G666" s="28"/>
    </row>
    <row r="667" spans="7:7" ht="16">
      <c r="G667" s="28"/>
    </row>
    <row r="668" spans="7:7" ht="16">
      <c r="G668" s="28"/>
    </row>
    <row r="669" spans="7:7" ht="16">
      <c r="G669" s="28"/>
    </row>
    <row r="670" spans="7:7" ht="16">
      <c r="G670" s="28"/>
    </row>
    <row r="671" spans="7:7" ht="16">
      <c r="G671" s="28"/>
    </row>
    <row r="672" spans="7:7" ht="16">
      <c r="G672" s="28"/>
    </row>
    <row r="673" spans="7:7" ht="16">
      <c r="G673" s="28"/>
    </row>
    <row r="674" spans="7:7" ht="16">
      <c r="G674" s="28"/>
    </row>
    <row r="675" spans="7:7" ht="16">
      <c r="G675" s="28"/>
    </row>
    <row r="676" spans="7:7" ht="16">
      <c r="G676" s="28"/>
    </row>
    <row r="677" spans="7:7" ht="16">
      <c r="G677" s="28"/>
    </row>
    <row r="678" spans="7:7" ht="16">
      <c r="G678" s="28"/>
    </row>
    <row r="679" spans="7:7" ht="16">
      <c r="G679" s="28"/>
    </row>
    <row r="680" spans="7:7" ht="16">
      <c r="G680" s="28"/>
    </row>
    <row r="681" spans="7:7" ht="16">
      <c r="G681" s="28"/>
    </row>
    <row r="682" spans="7:7" ht="16">
      <c r="G682" s="28"/>
    </row>
    <row r="683" spans="7:7" ht="16">
      <c r="G683" s="28"/>
    </row>
    <row r="684" spans="7:7" ht="16">
      <c r="G684" s="28"/>
    </row>
    <row r="685" spans="7:7" ht="16">
      <c r="G685" s="28"/>
    </row>
    <row r="686" spans="7:7" ht="16">
      <c r="G686" s="28"/>
    </row>
    <row r="687" spans="7:7" ht="16">
      <c r="G687" s="28"/>
    </row>
    <row r="688" spans="7:7" ht="16">
      <c r="G688" s="28"/>
    </row>
    <row r="689" spans="7:7" ht="16">
      <c r="G689" s="28"/>
    </row>
    <row r="690" spans="7:7" ht="16">
      <c r="G690" s="28"/>
    </row>
    <row r="691" spans="7:7" ht="16">
      <c r="G691" s="28"/>
    </row>
    <row r="692" spans="7:7" ht="16">
      <c r="G692" s="28"/>
    </row>
    <row r="693" spans="7:7" ht="16">
      <c r="G693" s="28"/>
    </row>
    <row r="694" spans="7:7" ht="16">
      <c r="G694" s="28"/>
    </row>
    <row r="695" spans="7:7" ht="16">
      <c r="G695" s="28"/>
    </row>
    <row r="696" spans="7:7" ht="16">
      <c r="G696" s="28"/>
    </row>
    <row r="697" spans="7:7" ht="16">
      <c r="G697" s="28"/>
    </row>
    <row r="698" spans="7:7" ht="16">
      <c r="G698" s="28"/>
    </row>
    <row r="699" spans="7:7" ht="16">
      <c r="G699" s="28"/>
    </row>
    <row r="700" spans="7:7" ht="16">
      <c r="G700" s="28"/>
    </row>
    <row r="701" spans="7:7" ht="16">
      <c r="G701" s="28"/>
    </row>
    <row r="702" spans="7:7" ht="16">
      <c r="G702" s="28"/>
    </row>
    <row r="703" spans="7:7" ht="16">
      <c r="G703" s="28"/>
    </row>
    <row r="704" spans="7:7" ht="16">
      <c r="G704" s="28"/>
    </row>
    <row r="705" spans="7:7" ht="16">
      <c r="G705" s="28"/>
    </row>
    <row r="706" spans="7:7" ht="16">
      <c r="G706" s="28"/>
    </row>
    <row r="707" spans="7:7" ht="16">
      <c r="G707" s="28"/>
    </row>
    <row r="708" spans="7:7" ht="16">
      <c r="G708" s="28"/>
    </row>
    <row r="709" spans="7:7" ht="16">
      <c r="G709" s="28"/>
    </row>
    <row r="710" spans="7:7" ht="16">
      <c r="G710" s="28"/>
    </row>
    <row r="711" spans="7:7" ht="16">
      <c r="G711" s="28"/>
    </row>
    <row r="712" spans="7:7" ht="16">
      <c r="G712" s="28"/>
    </row>
    <row r="713" spans="7:7" ht="16">
      <c r="G713" s="28"/>
    </row>
    <row r="714" spans="7:7" ht="16">
      <c r="G714" s="28"/>
    </row>
    <row r="715" spans="7:7" ht="16">
      <c r="G715" s="28"/>
    </row>
    <row r="716" spans="7:7" ht="16">
      <c r="G716" s="28"/>
    </row>
    <row r="717" spans="7:7" ht="16">
      <c r="G717" s="28"/>
    </row>
    <row r="718" spans="7:7" ht="16">
      <c r="G718" s="28"/>
    </row>
    <row r="719" spans="7:7" ht="16">
      <c r="G719" s="28"/>
    </row>
    <row r="720" spans="7:7" ht="16">
      <c r="G720" s="28"/>
    </row>
    <row r="721" spans="7:7" ht="16">
      <c r="G721" s="28"/>
    </row>
    <row r="722" spans="7:7" ht="16">
      <c r="G722" s="28"/>
    </row>
    <row r="723" spans="7:7" ht="16">
      <c r="G723" s="28"/>
    </row>
    <row r="724" spans="7:7" ht="16">
      <c r="G724" s="28"/>
    </row>
    <row r="725" spans="7:7" ht="16">
      <c r="G725" s="28"/>
    </row>
    <row r="726" spans="7:7" ht="16">
      <c r="G726" s="28"/>
    </row>
    <row r="727" spans="7:7" ht="16">
      <c r="G727" s="28"/>
    </row>
    <row r="728" spans="7:7" ht="16">
      <c r="G728" s="28"/>
    </row>
    <row r="729" spans="7:7" ht="16">
      <c r="G729" s="28"/>
    </row>
    <row r="730" spans="7:7" ht="16">
      <c r="G730" s="28"/>
    </row>
    <row r="731" spans="7:7" ht="16">
      <c r="G731" s="28"/>
    </row>
    <row r="732" spans="7:7" ht="16">
      <c r="G732" s="28"/>
    </row>
    <row r="733" spans="7:7" ht="16">
      <c r="G733" s="28"/>
    </row>
    <row r="734" spans="7:7" ht="16">
      <c r="G734" s="28"/>
    </row>
    <row r="735" spans="7:7" ht="16">
      <c r="G735" s="28"/>
    </row>
    <row r="736" spans="7:7" ht="16">
      <c r="G736" s="28"/>
    </row>
    <row r="737" spans="7:7" ht="16">
      <c r="G737" s="28"/>
    </row>
    <row r="738" spans="7:7" ht="16">
      <c r="G738" s="28"/>
    </row>
    <row r="739" spans="7:7" ht="16">
      <c r="G739" s="28"/>
    </row>
    <row r="740" spans="7:7" ht="16">
      <c r="G740" s="28"/>
    </row>
    <row r="741" spans="7:7" ht="16">
      <c r="G741" s="28"/>
    </row>
    <row r="742" spans="7:7" ht="16">
      <c r="G742" s="28"/>
    </row>
    <row r="743" spans="7:7" ht="16">
      <c r="G743" s="28"/>
    </row>
    <row r="744" spans="7:7" ht="16">
      <c r="G744" s="28"/>
    </row>
    <row r="745" spans="7:7" ht="16">
      <c r="G745" s="28"/>
    </row>
    <row r="746" spans="7:7" ht="16">
      <c r="G746" s="28"/>
    </row>
    <row r="747" spans="7:7" ht="16">
      <c r="G747" s="28"/>
    </row>
    <row r="748" spans="7:7" ht="16">
      <c r="G748" s="28"/>
    </row>
    <row r="749" spans="7:7" ht="16">
      <c r="G749" s="28"/>
    </row>
    <row r="750" spans="7:7" ht="16">
      <c r="G750" s="28"/>
    </row>
    <row r="751" spans="7:7" ht="16">
      <c r="G751" s="28"/>
    </row>
    <row r="752" spans="7:7" ht="16">
      <c r="G752" s="28"/>
    </row>
    <row r="753" spans="7:7" ht="16">
      <c r="G753" s="28"/>
    </row>
    <row r="754" spans="7:7" ht="16">
      <c r="G754" s="28"/>
    </row>
    <row r="755" spans="7:7" ht="16">
      <c r="G755" s="28"/>
    </row>
    <row r="756" spans="7:7" ht="16">
      <c r="G756" s="28"/>
    </row>
    <row r="757" spans="7:7" ht="16">
      <c r="G757" s="28"/>
    </row>
    <row r="758" spans="7:7" ht="16">
      <c r="G758" s="28"/>
    </row>
    <row r="759" spans="7:7" ht="16">
      <c r="G759" s="28"/>
    </row>
    <row r="760" spans="7:7" ht="16">
      <c r="G760" s="28"/>
    </row>
    <row r="761" spans="7:7" ht="16">
      <c r="G761" s="28"/>
    </row>
    <row r="762" spans="7:7" ht="16">
      <c r="G762" s="28"/>
    </row>
    <row r="763" spans="7:7" ht="16">
      <c r="G763" s="28"/>
    </row>
    <row r="764" spans="7:7" ht="16">
      <c r="G764" s="28"/>
    </row>
    <row r="765" spans="7:7" ht="16">
      <c r="G765" s="28"/>
    </row>
    <row r="766" spans="7:7" ht="16">
      <c r="G766" s="28"/>
    </row>
    <row r="767" spans="7:7" ht="16">
      <c r="G767" s="28"/>
    </row>
    <row r="768" spans="7:7" ht="16">
      <c r="G768" s="28"/>
    </row>
    <row r="769" spans="7:7" ht="16">
      <c r="G769" s="28"/>
    </row>
    <row r="770" spans="7:7" ht="16">
      <c r="G770" s="28"/>
    </row>
    <row r="771" spans="7:7" ht="16">
      <c r="G771" s="28"/>
    </row>
    <row r="772" spans="7:7" ht="16">
      <c r="G772" s="28"/>
    </row>
    <row r="773" spans="7:7" ht="16">
      <c r="G773" s="28"/>
    </row>
    <row r="774" spans="7:7" ht="16">
      <c r="G774" s="28"/>
    </row>
    <row r="775" spans="7:7" ht="16">
      <c r="G775" s="28"/>
    </row>
    <row r="776" spans="7:7" ht="16">
      <c r="G776" s="28"/>
    </row>
    <row r="777" spans="7:7" ht="16">
      <c r="G777" s="28"/>
    </row>
    <row r="778" spans="7:7" ht="16">
      <c r="G778" s="28"/>
    </row>
    <row r="779" spans="7:7" ht="16">
      <c r="G779" s="28"/>
    </row>
    <row r="780" spans="7:7" ht="16">
      <c r="G780" s="28"/>
    </row>
    <row r="781" spans="7:7" ht="16">
      <c r="G781" s="28"/>
    </row>
    <row r="782" spans="7:7" ht="16">
      <c r="G782" s="28"/>
    </row>
    <row r="783" spans="7:7" ht="16">
      <c r="G783" s="28"/>
    </row>
    <row r="784" spans="7:7" ht="16">
      <c r="G784" s="28"/>
    </row>
    <row r="785" spans="7:7" ht="16">
      <c r="G785" s="28"/>
    </row>
    <row r="786" spans="7:7" ht="16">
      <c r="G786" s="28"/>
    </row>
    <row r="787" spans="7:7" ht="16">
      <c r="G787" s="28"/>
    </row>
    <row r="788" spans="7:7" ht="16">
      <c r="G788" s="28"/>
    </row>
    <row r="789" spans="7:7" ht="16">
      <c r="G789" s="28"/>
    </row>
    <row r="790" spans="7:7" ht="16">
      <c r="G790" s="28"/>
    </row>
    <row r="791" spans="7:7" ht="16">
      <c r="G791" s="28"/>
    </row>
    <row r="792" spans="7:7" ht="16">
      <c r="G792" s="28"/>
    </row>
    <row r="793" spans="7:7" ht="16">
      <c r="G793" s="28"/>
    </row>
    <row r="794" spans="7:7" ht="16">
      <c r="G794" s="28"/>
    </row>
    <row r="795" spans="7:7" ht="16">
      <c r="G795" s="28"/>
    </row>
    <row r="796" spans="7:7" ht="16">
      <c r="G796" s="28"/>
    </row>
    <row r="797" spans="7:7" ht="16">
      <c r="G797" s="28"/>
    </row>
    <row r="798" spans="7:7" ht="16">
      <c r="G798" s="28"/>
    </row>
    <row r="799" spans="7:7" ht="16">
      <c r="G799" s="28"/>
    </row>
    <row r="800" spans="7:7" ht="16">
      <c r="G800" s="28"/>
    </row>
    <row r="801" spans="7:7" ht="16">
      <c r="G801" s="28"/>
    </row>
    <row r="802" spans="7:7" ht="16">
      <c r="G802" s="28"/>
    </row>
    <row r="803" spans="7:7" ht="16">
      <c r="G803" s="28"/>
    </row>
    <row r="804" spans="7:7" ht="16">
      <c r="G804" s="28"/>
    </row>
    <row r="805" spans="7:7" ht="16">
      <c r="G805" s="28"/>
    </row>
    <row r="806" spans="7:7" ht="16">
      <c r="G806" s="28"/>
    </row>
    <row r="807" spans="7:7" ht="16">
      <c r="G807" s="28"/>
    </row>
    <row r="808" spans="7:7" ht="16">
      <c r="G808" s="28"/>
    </row>
    <row r="809" spans="7:7" ht="16">
      <c r="G809" s="28"/>
    </row>
    <row r="810" spans="7:7" ht="16">
      <c r="G810" s="28"/>
    </row>
    <row r="811" spans="7:7" ht="16">
      <c r="G811" s="28"/>
    </row>
    <row r="812" spans="7:7" ht="16">
      <c r="G812" s="28"/>
    </row>
    <row r="813" spans="7:7" ht="16">
      <c r="G813" s="28"/>
    </row>
    <row r="814" spans="7:7" ht="16">
      <c r="G814" s="28"/>
    </row>
    <row r="815" spans="7:7" ht="16">
      <c r="G815" s="28"/>
    </row>
    <row r="816" spans="7:7" ht="16">
      <c r="G816" s="28"/>
    </row>
    <row r="817" spans="7:7" ht="16">
      <c r="G817" s="28"/>
    </row>
    <row r="818" spans="7:7" ht="16">
      <c r="G818" s="28"/>
    </row>
    <row r="819" spans="7:7" ht="16">
      <c r="G819" s="28"/>
    </row>
    <row r="820" spans="7:7" ht="16">
      <c r="G820" s="28"/>
    </row>
    <row r="821" spans="7:7" ht="16">
      <c r="G821" s="28"/>
    </row>
    <row r="822" spans="7:7" ht="16">
      <c r="G822" s="28"/>
    </row>
    <row r="823" spans="7:7" ht="16">
      <c r="G823" s="28"/>
    </row>
    <row r="824" spans="7:7" ht="16">
      <c r="G824" s="28"/>
    </row>
    <row r="825" spans="7:7" ht="16">
      <c r="G825" s="28"/>
    </row>
    <row r="826" spans="7:7" ht="16">
      <c r="G826" s="28"/>
    </row>
    <row r="827" spans="7:7" ht="16">
      <c r="G827" s="28"/>
    </row>
    <row r="828" spans="7:7" ht="16">
      <c r="G828" s="28"/>
    </row>
    <row r="829" spans="7:7" ht="16">
      <c r="G829" s="28"/>
    </row>
    <row r="830" spans="7:7" ht="16">
      <c r="G830" s="28"/>
    </row>
    <row r="831" spans="7:7" ht="16">
      <c r="G831" s="28"/>
    </row>
    <row r="832" spans="7:7" ht="16">
      <c r="G832" s="28"/>
    </row>
    <row r="833" spans="7:7" ht="16">
      <c r="G833" s="28"/>
    </row>
    <row r="834" spans="7:7" ht="16">
      <c r="G834" s="28"/>
    </row>
    <row r="835" spans="7:7" ht="16">
      <c r="G835" s="28"/>
    </row>
    <row r="836" spans="7:7" ht="16">
      <c r="G836" s="28"/>
    </row>
    <row r="837" spans="7:7" ht="16">
      <c r="G837" s="28"/>
    </row>
    <row r="838" spans="7:7" ht="16">
      <c r="G838" s="28"/>
    </row>
    <row r="839" spans="7:7" ht="16">
      <c r="G839" s="28"/>
    </row>
    <row r="840" spans="7:7" ht="16">
      <c r="G840" s="28"/>
    </row>
    <row r="841" spans="7:7" ht="16">
      <c r="G841" s="28"/>
    </row>
    <row r="842" spans="7:7" ht="16">
      <c r="G842" s="28"/>
    </row>
    <row r="843" spans="7:7" ht="16">
      <c r="G843" s="28"/>
    </row>
    <row r="844" spans="7:7" ht="16">
      <c r="G844" s="28"/>
    </row>
    <row r="845" spans="7:7" ht="16">
      <c r="G845" s="28"/>
    </row>
    <row r="846" spans="7:7" ht="16">
      <c r="G846" s="28"/>
    </row>
    <row r="847" spans="7:7" ht="16">
      <c r="G847" s="28"/>
    </row>
    <row r="848" spans="7:7" ht="16">
      <c r="G848" s="28"/>
    </row>
    <row r="849" spans="7:7" ht="16">
      <c r="G849" s="28"/>
    </row>
    <row r="850" spans="7:7" ht="16">
      <c r="G850" s="28"/>
    </row>
    <row r="851" spans="7:7" ht="16">
      <c r="G851" s="28"/>
    </row>
    <row r="852" spans="7:7" ht="16">
      <c r="G852" s="28"/>
    </row>
    <row r="853" spans="7:7" ht="16">
      <c r="G853" s="28"/>
    </row>
    <row r="854" spans="7:7" ht="16">
      <c r="G854" s="28"/>
    </row>
    <row r="855" spans="7:7" ht="16">
      <c r="G855" s="28"/>
    </row>
    <row r="856" spans="7:7" ht="16">
      <c r="G856" s="28"/>
    </row>
    <row r="857" spans="7:7" ht="16">
      <c r="G857" s="28"/>
    </row>
    <row r="858" spans="7:7" ht="16">
      <c r="G858" s="28"/>
    </row>
    <row r="859" spans="7:7" ht="16">
      <c r="G859" s="28"/>
    </row>
    <row r="860" spans="7:7" ht="16">
      <c r="G860" s="28"/>
    </row>
    <row r="861" spans="7:7" ht="16">
      <c r="G861" s="28"/>
    </row>
    <row r="862" spans="7:7" ht="16">
      <c r="G862" s="28"/>
    </row>
    <row r="863" spans="7:7" ht="16">
      <c r="G863" s="28"/>
    </row>
    <row r="864" spans="7:7" ht="16">
      <c r="G864" s="28"/>
    </row>
    <row r="865" spans="7:7" ht="16">
      <c r="G865" s="28"/>
    </row>
    <row r="866" spans="7:7" ht="16">
      <c r="G866" s="28"/>
    </row>
    <row r="867" spans="7:7" ht="16">
      <c r="G867" s="28"/>
    </row>
    <row r="868" spans="7:7" ht="16">
      <c r="G868" s="28"/>
    </row>
    <row r="869" spans="7:7" ht="16">
      <c r="G869" s="28"/>
    </row>
    <row r="870" spans="7:7" ht="16">
      <c r="G870" s="28"/>
    </row>
    <row r="871" spans="7:7" ht="16">
      <c r="G871" s="28"/>
    </row>
    <row r="872" spans="7:7" ht="16">
      <c r="G872" s="28"/>
    </row>
    <row r="873" spans="7:7" ht="16">
      <c r="G873" s="28"/>
    </row>
    <row r="874" spans="7:7" ht="16">
      <c r="G874" s="28"/>
    </row>
    <row r="875" spans="7:7" ht="16">
      <c r="G875" s="28"/>
    </row>
    <row r="876" spans="7:7" ht="16">
      <c r="G876" s="28"/>
    </row>
    <row r="877" spans="7:7" ht="16">
      <c r="G877" s="28"/>
    </row>
    <row r="878" spans="7:7" ht="16">
      <c r="G878" s="28"/>
    </row>
    <row r="879" spans="7:7" ht="16">
      <c r="G879" s="28"/>
    </row>
    <row r="880" spans="7:7" ht="16">
      <c r="G880" s="28"/>
    </row>
    <row r="881" spans="7:7" ht="16">
      <c r="G881" s="28"/>
    </row>
    <row r="882" spans="7:7" ht="16">
      <c r="G882" s="28"/>
    </row>
    <row r="883" spans="7:7" ht="16">
      <c r="G883" s="28"/>
    </row>
    <row r="884" spans="7:7" ht="16">
      <c r="G884" s="28"/>
    </row>
    <row r="885" spans="7:7" ht="16">
      <c r="G885" s="28"/>
    </row>
    <row r="886" spans="7:7" ht="16">
      <c r="G886" s="28"/>
    </row>
    <row r="887" spans="7:7" ht="16">
      <c r="G887" s="28"/>
    </row>
    <row r="888" spans="7:7" ht="16">
      <c r="G888" s="28"/>
    </row>
    <row r="889" spans="7:7" ht="16">
      <c r="G889" s="28"/>
    </row>
    <row r="890" spans="7:7" ht="16">
      <c r="G890" s="28"/>
    </row>
    <row r="891" spans="7:7" ht="16">
      <c r="G891" s="28"/>
    </row>
    <row r="892" spans="7:7" ht="16">
      <c r="G892" s="28"/>
    </row>
    <row r="893" spans="7:7" ht="16">
      <c r="G893" s="28"/>
    </row>
    <row r="894" spans="7:7" ht="16">
      <c r="G894" s="28"/>
    </row>
    <row r="895" spans="7:7" ht="16">
      <c r="G895" s="28"/>
    </row>
    <row r="896" spans="7:7" ht="16">
      <c r="G896" s="28"/>
    </row>
    <row r="897" spans="7:7" ht="16">
      <c r="G897" s="28"/>
    </row>
    <row r="898" spans="7:7" ht="16">
      <c r="G898" s="28"/>
    </row>
    <row r="899" spans="7:7" ht="16">
      <c r="G899" s="28"/>
    </row>
    <row r="900" spans="7:7" ht="16">
      <c r="G900" s="28"/>
    </row>
    <row r="901" spans="7:7" ht="16">
      <c r="G901" s="28"/>
    </row>
    <row r="902" spans="7:7" ht="16">
      <c r="G902" s="28"/>
    </row>
    <row r="903" spans="7:7" ht="16">
      <c r="G903" s="28"/>
    </row>
    <row r="904" spans="7:7" ht="16">
      <c r="G904" s="28"/>
    </row>
    <row r="905" spans="7:7" ht="16">
      <c r="G905" s="28"/>
    </row>
    <row r="906" spans="7:7" ht="16">
      <c r="G906" s="28"/>
    </row>
    <row r="907" spans="7:7" ht="16">
      <c r="G907" s="28"/>
    </row>
    <row r="908" spans="7:7" ht="16">
      <c r="G908" s="28"/>
    </row>
    <row r="909" spans="7:7" ht="16">
      <c r="G909" s="28"/>
    </row>
    <row r="910" spans="7:7" ht="16">
      <c r="G910" s="28"/>
    </row>
    <row r="911" spans="7:7" ht="16">
      <c r="G911" s="28"/>
    </row>
    <row r="912" spans="7:7" ht="16">
      <c r="G912" s="28"/>
    </row>
    <row r="913" spans="7:7" ht="16">
      <c r="G913" s="28"/>
    </row>
    <row r="914" spans="7:7" ht="16">
      <c r="G914" s="28"/>
    </row>
    <row r="915" spans="7:7" ht="16">
      <c r="G915" s="28"/>
    </row>
    <row r="916" spans="7:7" ht="16">
      <c r="G916" s="28"/>
    </row>
    <row r="917" spans="7:7" ht="16">
      <c r="G917" s="28"/>
    </row>
    <row r="918" spans="7:7" ht="16">
      <c r="G918" s="28"/>
    </row>
    <row r="919" spans="7:7" ht="16">
      <c r="G919" s="28"/>
    </row>
    <row r="920" spans="7:7" ht="16">
      <c r="G920" s="28"/>
    </row>
    <row r="921" spans="7:7" ht="16">
      <c r="G921" s="28"/>
    </row>
    <row r="922" spans="7:7" ht="16">
      <c r="G922" s="28"/>
    </row>
    <row r="923" spans="7:7" ht="16">
      <c r="G923" s="28"/>
    </row>
    <row r="924" spans="7:7" ht="16">
      <c r="G924" s="28"/>
    </row>
    <row r="925" spans="7:7" ht="16">
      <c r="G925" s="28"/>
    </row>
    <row r="926" spans="7:7" ht="16">
      <c r="G926" s="28"/>
    </row>
    <row r="927" spans="7:7" ht="16">
      <c r="G927" s="28"/>
    </row>
    <row r="928" spans="7:7" ht="16">
      <c r="G928" s="28"/>
    </row>
    <row r="929" spans="7:7" ht="16">
      <c r="G929" s="28"/>
    </row>
    <row r="930" spans="7:7" ht="16">
      <c r="G930" s="28"/>
    </row>
    <row r="931" spans="7:7" ht="16">
      <c r="G931" s="28"/>
    </row>
    <row r="932" spans="7:7" ht="16">
      <c r="G932" s="28"/>
    </row>
    <row r="933" spans="7:7" ht="16">
      <c r="G933" s="28"/>
    </row>
    <row r="934" spans="7:7" ht="16">
      <c r="G934" s="28"/>
    </row>
    <row r="935" spans="7:7" ht="16">
      <c r="G935" s="28"/>
    </row>
    <row r="936" spans="7:7" ht="16">
      <c r="G936" s="28"/>
    </row>
    <row r="937" spans="7:7" ht="16">
      <c r="G937" s="28"/>
    </row>
    <row r="938" spans="7:7" ht="16">
      <c r="G938" s="28"/>
    </row>
    <row r="939" spans="7:7" ht="16">
      <c r="G939" s="28"/>
    </row>
    <row r="940" spans="7:7" ht="16">
      <c r="G940" s="28"/>
    </row>
    <row r="941" spans="7:7" ht="16">
      <c r="G941" s="28"/>
    </row>
    <row r="942" spans="7:7" ht="16">
      <c r="G942" s="28"/>
    </row>
    <row r="943" spans="7:7" ht="16">
      <c r="G943" s="28"/>
    </row>
    <row r="944" spans="7:7" ht="16">
      <c r="G944" s="28"/>
    </row>
    <row r="945" spans="7:7" ht="16">
      <c r="G945" s="28"/>
    </row>
    <row r="946" spans="7:7" ht="16">
      <c r="G946" s="28"/>
    </row>
    <row r="947" spans="7:7" ht="16">
      <c r="G947" s="28"/>
    </row>
    <row r="948" spans="7:7" ht="16">
      <c r="G948" s="28"/>
    </row>
    <row r="949" spans="7:7" ht="16">
      <c r="G949" s="28"/>
    </row>
    <row r="950" spans="7:7" ht="16">
      <c r="G950" s="28"/>
    </row>
    <row r="951" spans="7:7" ht="16">
      <c r="G951" s="28"/>
    </row>
    <row r="952" spans="7:7" ht="16">
      <c r="G952" s="28"/>
    </row>
    <row r="953" spans="7:7" ht="16">
      <c r="G953" s="28"/>
    </row>
    <row r="954" spans="7:7" ht="16">
      <c r="G954" s="28"/>
    </row>
    <row r="955" spans="7:7" ht="16">
      <c r="G955" s="28"/>
    </row>
    <row r="956" spans="7:7" ht="16">
      <c r="G956" s="28"/>
    </row>
    <row r="957" spans="7:7" ht="16">
      <c r="G957" s="28"/>
    </row>
    <row r="958" spans="7:7" ht="16">
      <c r="G958" s="28"/>
    </row>
    <row r="959" spans="7:7" ht="16">
      <c r="G959" s="28"/>
    </row>
    <row r="960" spans="7:7" ht="16">
      <c r="G960" s="28"/>
    </row>
    <row r="961" spans="7:7" ht="16">
      <c r="G961" s="28"/>
    </row>
    <row r="962" spans="7:7" ht="16">
      <c r="G962" s="28"/>
    </row>
    <row r="963" spans="7:7" ht="16">
      <c r="G963" s="28"/>
    </row>
    <row r="964" spans="7:7" ht="16">
      <c r="G964" s="28"/>
    </row>
    <row r="965" spans="7:7" ht="16">
      <c r="G965" s="28"/>
    </row>
    <row r="966" spans="7:7" ht="16">
      <c r="G966" s="28"/>
    </row>
    <row r="967" spans="7:7" ht="16">
      <c r="G967" s="28"/>
    </row>
    <row r="968" spans="7:7" ht="16">
      <c r="G968" s="28"/>
    </row>
    <row r="969" spans="7:7" ht="16">
      <c r="G969" s="28"/>
    </row>
    <row r="970" spans="7:7" ht="16">
      <c r="G970" s="28"/>
    </row>
    <row r="971" spans="7:7" ht="16">
      <c r="G971" s="28"/>
    </row>
    <row r="972" spans="7:7" ht="16">
      <c r="G972" s="28"/>
    </row>
    <row r="973" spans="7:7" ht="16">
      <c r="G973" s="28"/>
    </row>
    <row r="974" spans="7:7" ht="16">
      <c r="G974" s="28"/>
    </row>
    <row r="975" spans="7:7" ht="16">
      <c r="G975" s="28"/>
    </row>
    <row r="976" spans="7:7" ht="16">
      <c r="G976" s="28"/>
    </row>
    <row r="977" spans="7:7" ht="16">
      <c r="G977" s="28"/>
    </row>
    <row r="978" spans="7:7" ht="16">
      <c r="G978" s="28"/>
    </row>
    <row r="979" spans="7:7" ht="16">
      <c r="G979" s="28"/>
    </row>
    <row r="980" spans="7:7" ht="16">
      <c r="G980" s="28"/>
    </row>
    <row r="981" spans="7:7" ht="16">
      <c r="G981" s="28"/>
    </row>
    <row r="982" spans="7:7" ht="16">
      <c r="G982" s="28"/>
    </row>
    <row r="983" spans="7:7" ht="16">
      <c r="G983" s="28"/>
    </row>
    <row r="984" spans="7:7" ht="16">
      <c r="G984" s="28"/>
    </row>
    <row r="985" spans="7:7" ht="16">
      <c r="G985" s="28"/>
    </row>
    <row r="986" spans="7:7" ht="16">
      <c r="G986" s="28"/>
    </row>
    <row r="987" spans="7:7" ht="16">
      <c r="G987" s="28"/>
    </row>
    <row r="988" spans="7:7" ht="16">
      <c r="G988" s="28"/>
    </row>
    <row r="989" spans="7:7" ht="16">
      <c r="G989" s="28"/>
    </row>
    <row r="990" spans="7:7" ht="16">
      <c r="G990" s="28"/>
    </row>
    <row r="991" spans="7:7" ht="16">
      <c r="G991" s="28"/>
    </row>
    <row r="992" spans="7:7" ht="16">
      <c r="G992" s="28"/>
    </row>
    <row r="993" spans="7:7" ht="16">
      <c r="G993" s="28"/>
    </row>
    <row r="994" spans="7:7" ht="16">
      <c r="G994" s="28"/>
    </row>
    <row r="995" spans="7:7" ht="16">
      <c r="G995" s="28"/>
    </row>
    <row r="996" spans="7:7" ht="16">
      <c r="G996" s="28"/>
    </row>
    <row r="997" spans="7:7" ht="16">
      <c r="G997" s="28"/>
    </row>
    <row r="998" spans="7:7" ht="16">
      <c r="G998" s="28"/>
    </row>
    <row r="999" spans="7:7" ht="16">
      <c r="G999" s="28"/>
    </row>
    <row r="1000" spans="7:7" ht="16">
      <c r="G1000" s="28"/>
    </row>
  </sheetData>
  <mergeCells count="1">
    <mergeCell ref="A1:D1"/>
  </mergeCells>
  <pageMargins left="0.7" right="0.7" top="0.75" bottom="0.75" header="0" footer="0"/>
  <pageSetup orientation="landscape"/>
  <ignoredErrors>
    <ignoredError sqref="B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0"/>
  <sheetViews>
    <sheetView workbookViewId="0">
      <selection sqref="A1:D1"/>
    </sheetView>
  </sheetViews>
  <sheetFormatPr baseColWidth="10" defaultColWidth="11.1640625" defaultRowHeight="15" customHeight="1"/>
  <cols>
    <col min="1" max="1" width="41" customWidth="1"/>
    <col min="2" max="6" width="11.1640625" customWidth="1"/>
  </cols>
  <sheetData>
    <row r="1" spans="1:8">
      <c r="A1" s="171" t="s">
        <v>78</v>
      </c>
      <c r="B1" s="172"/>
      <c r="C1" s="172"/>
      <c r="D1" s="172"/>
    </row>
    <row r="2" spans="1:8" s="116" customFormat="1">
      <c r="B2" s="117">
        <v>2019</v>
      </c>
      <c r="C2" s="117">
        <v>2020</v>
      </c>
      <c r="D2" s="117">
        <v>2021</v>
      </c>
      <c r="E2" s="117">
        <v>2022</v>
      </c>
      <c r="F2" s="116" t="s">
        <v>118</v>
      </c>
    </row>
    <row r="3" spans="1:8">
      <c r="A3" s="28" t="s">
        <v>73</v>
      </c>
      <c r="B3" s="11">
        <f>'Fig 4 CR4 Telecom+ISP'!B7</f>
        <v>93.074817337805001</v>
      </c>
      <c r="C3" s="11">
        <f>'Fig 4 CR4 Telecom+ISP'!C7</f>
        <v>90.673654447644964</v>
      </c>
      <c r="D3" s="11">
        <f>'Fig 4 CR4 Telecom+ISP'!D7</f>
        <v>89.448830411354635</v>
      </c>
      <c r="E3" s="11">
        <f>'Fig 4 CR4 Telecom+ISP'!E7</f>
        <v>89.836772193507755</v>
      </c>
    </row>
    <row r="4" spans="1:8">
      <c r="A4" s="28" t="s">
        <v>74</v>
      </c>
      <c r="B4" s="32">
        <f>'Fig 8 CR4 Trad+Online Media'!B13</f>
        <v>81.977937350727075</v>
      </c>
      <c r="C4" s="32">
        <f>'Fig 8 CR4 Trad+Online Media'!C13</f>
        <v>81.424091311630818</v>
      </c>
      <c r="D4" s="32">
        <f>'Fig 8 CR4 Trad+Online Media'!D13</f>
        <v>84.377782169009976</v>
      </c>
      <c r="E4" s="32">
        <f>'Fig 8 CR4 Trad+Online Media'!E13</f>
        <v>83.801432803106238</v>
      </c>
    </row>
    <row r="5" spans="1:8">
      <c r="A5" s="28" t="s">
        <v>76</v>
      </c>
      <c r="B5" s="34">
        <f>'Fig 11 CR4 Core Internet'!B13</f>
        <v>89.497526186902221</v>
      </c>
      <c r="C5" s="34">
        <f>'Fig 11 CR4 Core Internet'!C13</f>
        <v>89.464680756798728</v>
      </c>
      <c r="D5" s="34">
        <f>'Fig 11 CR4 Core Internet'!D13</f>
        <v>91.09414747598457</v>
      </c>
      <c r="E5" s="34">
        <f>'Fig 11 CR4 Core Internet'!E13</f>
        <v>98.737142857142871</v>
      </c>
      <c r="F5" s="35" t="s">
        <v>135</v>
      </c>
      <c r="G5" s="36"/>
      <c r="H5" s="36"/>
    </row>
    <row r="6" spans="1:8">
      <c r="A6" s="9" t="s">
        <v>79</v>
      </c>
      <c r="B6" s="26">
        <v>89.517918782080415</v>
      </c>
      <c r="C6" s="27">
        <v>87.775633943718361</v>
      </c>
      <c r="D6" s="27">
        <v>88.257828159786655</v>
      </c>
      <c r="E6" s="16">
        <v>89.460842758898892</v>
      </c>
      <c r="F6" s="37" t="s">
        <v>116</v>
      </c>
    </row>
    <row r="7" spans="1:8"/>
    <row r="8" spans="1:8"/>
    <row r="9" spans="1:8"/>
    <row r="10" spans="1:8"/>
    <row r="11" spans="1:8"/>
    <row r="12" spans="1:8"/>
    <row r="13" spans="1:8"/>
    <row r="14" spans="1:8"/>
    <row r="15" spans="1:8"/>
    <row r="16" spans="1:8"/>
    <row r="17"/>
    <row r="18"/>
    <row r="19"/>
    <row r="20"/>
  </sheetData>
  <mergeCells count="1">
    <mergeCell ref="A1:D1"/>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
  <sheetViews>
    <sheetView workbookViewId="0">
      <selection sqref="A1:D1"/>
    </sheetView>
  </sheetViews>
  <sheetFormatPr baseColWidth="10" defaultColWidth="11.1640625" defaultRowHeight="15" customHeight="1"/>
  <cols>
    <col min="1" max="1" width="39.6640625" customWidth="1"/>
    <col min="2" max="5" width="11.1640625" customWidth="1"/>
    <col min="6" max="6" width="11.1640625" style="36" customWidth="1"/>
  </cols>
  <sheetData>
    <row r="1" spans="1:6">
      <c r="A1" s="171" t="s">
        <v>3</v>
      </c>
      <c r="B1" s="172"/>
      <c r="C1" s="172"/>
      <c r="D1" s="172"/>
    </row>
    <row r="2" spans="1:6" s="116" customFormat="1">
      <c r="B2" s="117">
        <v>2019</v>
      </c>
      <c r="C2" s="117">
        <v>2020</v>
      </c>
      <c r="D2" s="117">
        <v>2021</v>
      </c>
      <c r="E2" s="117">
        <v>2022</v>
      </c>
      <c r="F2" s="115" t="s">
        <v>118</v>
      </c>
    </row>
    <row r="3" spans="1:6">
      <c r="A3" s="28" t="s">
        <v>80</v>
      </c>
      <c r="B3" s="4">
        <f>'Fig 5 HHI Telecom+ISP'!B7</f>
        <v>2809.4589172307378</v>
      </c>
      <c r="C3" s="4">
        <f>'Fig 5 HHI Telecom+ISP'!C7</f>
        <v>2696.4608879243888</v>
      </c>
      <c r="D3" s="4">
        <f>'Fig 5 HHI Telecom+ISP'!D7</f>
        <v>2614.8073586772557</v>
      </c>
      <c r="E3" s="4">
        <f>'Fig 5 HHI Telecom+ISP'!E7</f>
        <v>2538.0312761905379</v>
      </c>
    </row>
    <row r="4" spans="1:6">
      <c r="A4" s="28" t="s">
        <v>81</v>
      </c>
      <c r="B4" s="13">
        <f>'Fig 9 HHI  Trad+Online Media'!B13</f>
        <v>2660.3559707612594</v>
      </c>
      <c r="C4" s="13">
        <f>'Fig 9 HHI  Trad+Online Media'!C13</f>
        <v>2550.59374359497</v>
      </c>
      <c r="D4" s="13">
        <f>'Fig 9 HHI  Trad+Online Media'!D13</f>
        <v>2670.4926970793767</v>
      </c>
      <c r="E4" s="13">
        <f>'Fig 9 HHI  Trad+Online Media'!E13</f>
        <v>3307.6038744546295</v>
      </c>
    </row>
    <row r="5" spans="1:6">
      <c r="A5" s="28" t="s">
        <v>76</v>
      </c>
      <c r="B5" s="118">
        <f>'Fig 12 HHI Core Internet'!B13</f>
        <v>5567.2249897868332</v>
      </c>
      <c r="C5" s="118">
        <f>'Fig 12 HHI Core Internet'!C13</f>
        <v>5577.6451641225431</v>
      </c>
      <c r="D5" s="118">
        <f>'Fig 12 HHI Core Internet'!D13</f>
        <v>5602.7405182411703</v>
      </c>
      <c r="E5" s="118">
        <f>'Fig 12 HHI Core Internet'!E13</f>
        <v>7003.1227533216661</v>
      </c>
      <c r="F5" s="36" t="s">
        <v>117</v>
      </c>
    </row>
    <row r="6" spans="1:6">
      <c r="A6" s="9" t="s">
        <v>82</v>
      </c>
      <c r="B6" s="16">
        <v>3126.8119976334792</v>
      </c>
      <c r="C6" s="16">
        <v>3035.4433167366033</v>
      </c>
      <c r="D6" s="27">
        <v>3129.6984266430295</v>
      </c>
      <c r="E6" s="16">
        <v>3557.4382779828507</v>
      </c>
      <c r="F6" s="36" t="s">
        <v>116</v>
      </c>
    </row>
    <row r="7" spans="1:6"/>
    <row r="8" spans="1:6"/>
    <row r="9" spans="1:6"/>
    <row r="10" spans="1:6"/>
    <row r="11" spans="1:6"/>
    <row r="12" spans="1:6"/>
    <row r="13" spans="1:6"/>
    <row r="14" spans="1:6"/>
    <row r="15" spans="1:6"/>
    <row r="16" spans="1:6"/>
    <row r="17"/>
    <row r="18"/>
    <row r="19"/>
    <row r="20"/>
  </sheetData>
  <mergeCells count="1">
    <mergeCell ref="A1:D1"/>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C38"/>
  <sheetViews>
    <sheetView workbookViewId="0">
      <selection sqref="A1:O1"/>
    </sheetView>
  </sheetViews>
  <sheetFormatPr baseColWidth="10" defaultColWidth="11.1640625" defaultRowHeight="15" customHeight="1"/>
  <cols>
    <col min="1" max="1" width="37" style="41" customWidth="1"/>
    <col min="2" max="4" width="11.1640625" style="41" customWidth="1"/>
    <col min="5" max="5" width="22.5" style="41" customWidth="1"/>
    <col min="6" max="6" width="11.1640625" style="41" customWidth="1"/>
    <col min="7" max="7" width="15.6640625" style="41" customWidth="1"/>
    <col min="8" max="11" width="11.1640625" style="41"/>
    <col min="12" max="12" width="11.6640625" style="41" bestFit="1" customWidth="1"/>
    <col min="13" max="16" width="11.1640625" style="41"/>
    <col min="17" max="17" width="11.1640625" style="186"/>
    <col min="18" max="18" width="18.6640625" style="41" customWidth="1"/>
    <col min="19" max="16384" width="11.1640625" style="41"/>
  </cols>
  <sheetData>
    <row r="1" spans="1:133" ht="16">
      <c r="A1" s="173" t="s">
        <v>83</v>
      </c>
      <c r="B1" s="181"/>
      <c r="C1" s="181"/>
      <c r="D1" s="181"/>
      <c r="E1" s="181"/>
      <c r="F1" s="181"/>
      <c r="G1" s="181"/>
      <c r="H1" s="181"/>
      <c r="I1" s="181"/>
      <c r="J1" s="181"/>
      <c r="K1" s="181"/>
      <c r="L1" s="181"/>
      <c r="M1" s="181"/>
      <c r="N1" s="181"/>
      <c r="O1" s="181"/>
    </row>
    <row r="2" spans="1:133" s="137" customFormat="1" ht="51">
      <c r="A2" s="183"/>
      <c r="B2" s="183" t="s">
        <v>5</v>
      </c>
      <c r="C2" s="183" t="s">
        <v>4</v>
      </c>
      <c r="D2" s="183" t="s">
        <v>84</v>
      </c>
      <c r="E2" s="138" t="s">
        <v>133</v>
      </c>
      <c r="F2" s="183" t="s">
        <v>8</v>
      </c>
      <c r="G2" s="138" t="s">
        <v>31</v>
      </c>
      <c r="H2" s="183" t="s">
        <v>32</v>
      </c>
      <c r="I2" s="183" t="s">
        <v>33</v>
      </c>
      <c r="J2" s="183" t="s">
        <v>34</v>
      </c>
      <c r="K2" s="183" t="s">
        <v>35</v>
      </c>
      <c r="L2" s="183" t="s">
        <v>14</v>
      </c>
      <c r="M2" s="183" t="s">
        <v>30</v>
      </c>
      <c r="N2" s="183" t="s">
        <v>18</v>
      </c>
      <c r="O2" s="138" t="s">
        <v>17</v>
      </c>
      <c r="P2" s="183" t="s">
        <v>36</v>
      </c>
      <c r="Q2" s="214"/>
      <c r="R2" s="214"/>
      <c r="S2" s="214"/>
      <c r="T2" s="214"/>
      <c r="U2" s="214"/>
      <c r="V2" s="214"/>
      <c r="W2" s="214"/>
      <c r="X2" s="214"/>
      <c r="Y2" s="214"/>
      <c r="Z2" s="214"/>
      <c r="AA2" s="214"/>
      <c r="AB2" s="214"/>
      <c r="AC2" s="214"/>
      <c r="AD2" s="214"/>
      <c r="AE2" s="214"/>
      <c r="AF2" s="214"/>
      <c r="AG2" s="214"/>
      <c r="AH2" s="214"/>
    </row>
    <row r="3" spans="1:133" ht="16">
      <c r="A3" s="184" t="s">
        <v>85</v>
      </c>
      <c r="B3" s="185">
        <v>620.21</v>
      </c>
      <c r="C3" s="186">
        <v>2755.53</v>
      </c>
      <c r="D3" s="187">
        <v>1920.8</v>
      </c>
      <c r="E3" s="48"/>
      <c r="F3" s="189"/>
      <c r="G3" s="48"/>
      <c r="H3" s="189"/>
      <c r="I3" s="189"/>
      <c r="J3" s="189"/>
      <c r="K3" s="189"/>
      <c r="L3" s="189"/>
      <c r="M3" s="189"/>
      <c r="N3" s="189"/>
      <c r="O3" s="48"/>
      <c r="P3" s="189">
        <f t="shared" ref="P3:P20" si="0">SUM(B3:O3)</f>
        <v>5296.54</v>
      </c>
      <c r="Q3" s="215"/>
      <c r="R3" s="215"/>
      <c r="S3" s="186"/>
      <c r="T3" s="186"/>
      <c r="U3" s="186"/>
      <c r="V3" s="186"/>
      <c r="W3" s="186"/>
      <c r="X3" s="186"/>
      <c r="Y3" s="186"/>
      <c r="Z3" s="186"/>
      <c r="AA3" s="186"/>
      <c r="AB3" s="186"/>
      <c r="AC3" s="186"/>
      <c r="AD3" s="186"/>
      <c r="AE3" s="186"/>
      <c r="AF3" s="186"/>
      <c r="AG3" s="186"/>
      <c r="AH3" s="186"/>
    </row>
    <row r="4" spans="1:133" ht="16">
      <c r="A4" s="188" t="s">
        <v>86</v>
      </c>
      <c r="B4" s="185">
        <v>313.5</v>
      </c>
      <c r="C4" s="186">
        <v>2031.77</v>
      </c>
      <c r="D4" s="187">
        <v>566.83000000000004</v>
      </c>
      <c r="E4" s="48"/>
      <c r="F4" s="189"/>
      <c r="G4" s="48"/>
      <c r="H4" s="189"/>
      <c r="I4" s="189"/>
      <c r="J4" s="189"/>
      <c r="K4" s="189"/>
      <c r="L4" s="189"/>
      <c r="M4" s="189"/>
      <c r="N4" s="189"/>
      <c r="O4" s="48"/>
      <c r="P4" s="189">
        <f t="shared" si="0"/>
        <v>2912.1</v>
      </c>
      <c r="Q4" s="215"/>
      <c r="R4" s="215"/>
      <c r="S4" s="186"/>
      <c r="T4" s="186"/>
      <c r="U4" s="186"/>
      <c r="V4" s="186"/>
      <c r="W4" s="186"/>
      <c r="X4" s="186"/>
      <c r="Y4" s="186"/>
      <c r="Z4" s="186"/>
      <c r="AA4" s="186"/>
      <c r="AB4" s="186"/>
      <c r="AC4" s="186"/>
      <c r="AD4" s="186"/>
      <c r="AE4" s="186"/>
      <c r="AF4" s="186"/>
      <c r="AG4" s="186"/>
      <c r="AH4" s="186"/>
    </row>
    <row r="5" spans="1:133" ht="16">
      <c r="A5" s="188" t="s">
        <v>23</v>
      </c>
      <c r="B5" s="185">
        <v>117.8</v>
      </c>
      <c r="C5" s="186">
        <v>1673.76</v>
      </c>
      <c r="D5" s="187">
        <v>1194.8</v>
      </c>
      <c r="E5" s="139"/>
      <c r="F5" s="189"/>
      <c r="G5" s="48"/>
      <c r="H5" s="189"/>
      <c r="I5" s="189"/>
      <c r="J5" s="189"/>
      <c r="K5" s="189"/>
      <c r="L5" s="189"/>
      <c r="M5" s="189"/>
      <c r="N5" s="189"/>
      <c r="O5" s="48"/>
      <c r="P5" s="189">
        <f t="shared" si="0"/>
        <v>2986.3599999999997</v>
      </c>
      <c r="Q5" s="215"/>
      <c r="R5" s="215"/>
      <c r="S5" s="186"/>
      <c r="T5" s="186"/>
      <c r="U5" s="186"/>
      <c r="V5" s="186"/>
      <c r="W5" s="186"/>
      <c r="X5" s="186"/>
      <c r="Y5" s="186"/>
      <c r="Z5" s="186"/>
      <c r="AA5" s="186"/>
      <c r="AB5" s="186"/>
      <c r="AC5" s="186"/>
      <c r="AD5" s="186"/>
      <c r="AE5" s="186"/>
      <c r="AF5" s="186"/>
      <c r="AG5" s="186"/>
      <c r="AH5" s="186"/>
    </row>
    <row r="6" spans="1:133" ht="16">
      <c r="A6" s="188" t="s">
        <v>119</v>
      </c>
      <c r="B6" s="185">
        <v>361.82</v>
      </c>
      <c r="C6" s="186">
        <v>1247.53</v>
      </c>
      <c r="D6" s="187">
        <v>826.22</v>
      </c>
      <c r="E6" s="48"/>
      <c r="F6" s="189"/>
      <c r="G6" s="48"/>
      <c r="H6" s="189"/>
      <c r="I6" s="189"/>
      <c r="J6" s="189"/>
      <c r="K6" s="189"/>
      <c r="L6" s="189"/>
      <c r="M6" s="189"/>
      <c r="N6" s="189"/>
      <c r="O6" s="48"/>
      <c r="P6" s="189">
        <f t="shared" si="0"/>
        <v>2435.5699999999997</v>
      </c>
      <c r="Q6" s="215"/>
      <c r="R6" s="215"/>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row>
    <row r="7" spans="1:133" s="51" customFormat="1" ht="16">
      <c r="A7" s="186" t="s">
        <v>92</v>
      </c>
      <c r="B7" s="189"/>
      <c r="C7" s="189"/>
      <c r="D7" s="189"/>
      <c r="E7" s="48"/>
      <c r="F7" s="189"/>
      <c r="G7" s="48"/>
      <c r="H7" s="189"/>
      <c r="I7" s="189"/>
      <c r="J7" s="189"/>
      <c r="K7" s="189"/>
      <c r="L7" s="189"/>
      <c r="M7" s="189"/>
      <c r="N7" s="200">
        <v>1998.405</v>
      </c>
      <c r="O7" s="48"/>
      <c r="P7" s="189">
        <f t="shared" si="0"/>
        <v>1998.405</v>
      </c>
      <c r="Q7" s="215"/>
      <c r="R7" s="215"/>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row>
    <row r="8" spans="1:133" s="51" customFormat="1" ht="16">
      <c r="A8" s="186" t="s">
        <v>125</v>
      </c>
      <c r="B8" s="189"/>
      <c r="C8" s="189"/>
      <c r="D8" s="189"/>
      <c r="E8" s="48"/>
      <c r="F8" s="189"/>
      <c r="G8" s="48"/>
      <c r="H8" s="189"/>
      <c r="I8" s="189"/>
      <c r="J8" s="189"/>
      <c r="K8" s="189"/>
      <c r="L8" s="189"/>
      <c r="M8" s="189"/>
      <c r="N8" s="201">
        <v>1122.6099999999999</v>
      </c>
      <c r="O8" s="48"/>
      <c r="P8" s="189">
        <f t="shared" si="0"/>
        <v>1122.6099999999999</v>
      </c>
      <c r="Q8" s="215"/>
      <c r="R8" s="215"/>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row>
    <row r="9" spans="1:133" ht="16">
      <c r="A9" s="190" t="s">
        <v>87</v>
      </c>
      <c r="B9" s="189"/>
      <c r="C9" s="189"/>
      <c r="D9" s="189"/>
      <c r="E9" s="48"/>
      <c r="F9" s="198">
        <v>1098.9000000000001</v>
      </c>
      <c r="G9" s="48"/>
      <c r="H9" s="189"/>
      <c r="I9" s="189"/>
      <c r="J9" s="189"/>
      <c r="K9" s="189"/>
      <c r="L9" s="189"/>
      <c r="M9" s="189"/>
      <c r="N9" s="189"/>
      <c r="O9" s="48"/>
      <c r="P9" s="189">
        <f t="shared" si="0"/>
        <v>1098.9000000000001</v>
      </c>
      <c r="Q9" s="215"/>
      <c r="R9" s="215"/>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row>
    <row r="10" spans="1:133" s="51" customFormat="1" ht="16">
      <c r="A10" s="186" t="s">
        <v>88</v>
      </c>
      <c r="B10" s="189"/>
      <c r="C10" s="189"/>
      <c r="D10" s="189"/>
      <c r="E10" s="48"/>
      <c r="F10" s="189"/>
      <c r="G10" s="48"/>
      <c r="H10" s="202">
        <v>656.2</v>
      </c>
      <c r="I10" s="189"/>
      <c r="J10" s="189"/>
      <c r="K10" s="189"/>
      <c r="L10" s="189"/>
      <c r="M10" s="189"/>
      <c r="N10" s="189"/>
      <c r="O10" s="48"/>
      <c r="P10" s="189">
        <f t="shared" si="0"/>
        <v>656.2</v>
      </c>
      <c r="Q10" s="215"/>
      <c r="R10" s="215"/>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row>
    <row r="11" spans="1:133" s="51" customFormat="1" ht="16">
      <c r="A11" s="186" t="s">
        <v>120</v>
      </c>
      <c r="B11" s="189"/>
      <c r="C11" s="189"/>
      <c r="D11" s="189"/>
      <c r="E11" s="48"/>
      <c r="F11" s="189"/>
      <c r="G11" s="48"/>
      <c r="H11" s="202">
        <v>421</v>
      </c>
      <c r="I11" s="189"/>
      <c r="J11" s="189"/>
      <c r="K11" s="189"/>
      <c r="L11" s="189"/>
      <c r="M11" s="189"/>
      <c r="N11" s="189"/>
      <c r="O11" s="48"/>
      <c r="P11" s="189">
        <f t="shared" si="0"/>
        <v>421</v>
      </c>
      <c r="Q11" s="215"/>
      <c r="R11" s="215"/>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row>
    <row r="12" spans="1:133" ht="16">
      <c r="A12" s="184" t="s">
        <v>39</v>
      </c>
      <c r="B12" s="191"/>
      <c r="C12" s="191"/>
      <c r="D12" s="191"/>
      <c r="E12" s="54"/>
      <c r="F12" s="191"/>
      <c r="G12" s="54"/>
      <c r="H12" s="203"/>
      <c r="I12" s="191"/>
      <c r="J12" s="204"/>
      <c r="K12" s="186"/>
      <c r="L12" s="203">
        <v>306.8537</v>
      </c>
      <c r="M12" s="186"/>
      <c r="N12" s="204"/>
      <c r="O12" s="68"/>
      <c r="P12" s="189">
        <f t="shared" si="0"/>
        <v>306.8537</v>
      </c>
      <c r="Q12" s="215"/>
      <c r="R12" s="215"/>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row>
    <row r="13" spans="1:133" ht="16">
      <c r="A13" s="186" t="s">
        <v>89</v>
      </c>
      <c r="B13" s="189"/>
      <c r="C13" s="189"/>
      <c r="D13" s="189"/>
      <c r="E13" s="48"/>
      <c r="F13" s="189"/>
      <c r="G13" s="48"/>
      <c r="H13" s="189"/>
      <c r="I13" s="205">
        <v>253.03</v>
      </c>
      <c r="J13" s="189"/>
      <c r="K13" s="189"/>
      <c r="L13" s="189"/>
      <c r="M13" s="189"/>
      <c r="N13" s="189"/>
      <c r="O13" s="48"/>
      <c r="P13" s="189">
        <f t="shared" si="0"/>
        <v>253.03</v>
      </c>
      <c r="Q13" s="215"/>
      <c r="R13" s="215"/>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row>
    <row r="14" spans="1:133" ht="16">
      <c r="A14" s="186" t="s">
        <v>121</v>
      </c>
      <c r="B14" s="189"/>
      <c r="C14" s="189"/>
      <c r="D14" s="189"/>
      <c r="E14" s="48"/>
      <c r="F14" s="189"/>
      <c r="G14" s="48"/>
      <c r="H14" s="189"/>
      <c r="I14" s="206">
        <v>209.47</v>
      </c>
      <c r="J14" s="189"/>
      <c r="K14" s="185">
        <v>75.95</v>
      </c>
      <c r="L14" s="189"/>
      <c r="M14" s="189"/>
      <c r="N14" s="189"/>
      <c r="O14" s="48"/>
      <c r="P14" s="189">
        <f t="shared" si="0"/>
        <v>285.42</v>
      </c>
      <c r="Q14" s="215"/>
      <c r="R14" s="215"/>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row>
    <row r="15" spans="1:133" ht="16">
      <c r="A15" s="186" t="s">
        <v>39</v>
      </c>
      <c r="B15" s="189"/>
      <c r="C15" s="189"/>
      <c r="D15" s="189"/>
      <c r="E15" s="48"/>
      <c r="F15" s="189"/>
      <c r="G15" s="48"/>
      <c r="H15" s="189"/>
      <c r="I15" s="189"/>
      <c r="J15" s="189"/>
      <c r="K15" s="185"/>
      <c r="L15" s="189">
        <v>223.11</v>
      </c>
      <c r="M15" s="189"/>
      <c r="N15" s="189"/>
      <c r="O15" s="48"/>
      <c r="P15" s="189">
        <f>SUM(B15:O15)</f>
        <v>223.11</v>
      </c>
      <c r="Q15" s="215"/>
      <c r="R15" s="215"/>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row>
    <row r="16" spans="1:133" ht="16">
      <c r="A16" s="184" t="s">
        <v>124</v>
      </c>
      <c r="B16" s="189"/>
      <c r="C16" s="189"/>
      <c r="D16" s="189"/>
      <c r="E16" s="48"/>
      <c r="F16" s="189"/>
      <c r="G16" s="48"/>
      <c r="H16" s="189"/>
      <c r="I16" s="189"/>
      <c r="J16" s="189"/>
      <c r="K16" s="189"/>
      <c r="L16" s="207">
        <v>164.98</v>
      </c>
      <c r="M16" s="189"/>
      <c r="N16" s="189"/>
      <c r="O16" s="48"/>
      <c r="P16" s="189">
        <f>SUM(B16:O16)</f>
        <v>164.98</v>
      </c>
      <c r="Q16" s="215"/>
      <c r="R16" s="215"/>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row>
    <row r="17" spans="1:133" ht="16">
      <c r="A17" s="184" t="s">
        <v>90</v>
      </c>
      <c r="B17" s="189"/>
      <c r="C17" s="189"/>
      <c r="D17" s="189"/>
      <c r="E17" s="48"/>
      <c r="F17" s="189"/>
      <c r="G17" s="48"/>
      <c r="H17" s="189"/>
      <c r="I17" s="189"/>
      <c r="J17" s="208">
        <v>151.80000000000001</v>
      </c>
      <c r="K17" s="189"/>
      <c r="L17" s="189"/>
      <c r="M17" s="189"/>
      <c r="N17" s="189"/>
      <c r="O17" s="48"/>
      <c r="P17" s="189">
        <f t="shared" si="0"/>
        <v>151.80000000000001</v>
      </c>
      <c r="Q17" s="215"/>
      <c r="R17" s="215"/>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row>
    <row r="18" spans="1:133" ht="16">
      <c r="A18" s="186" t="s">
        <v>122</v>
      </c>
      <c r="B18" s="189"/>
      <c r="C18" s="189"/>
      <c r="D18" s="189"/>
      <c r="E18" s="48"/>
      <c r="F18" s="189"/>
      <c r="G18" s="48"/>
      <c r="H18" s="189"/>
      <c r="I18" s="206"/>
      <c r="J18" s="189"/>
      <c r="K18" s="185">
        <v>99.367000000000004</v>
      </c>
      <c r="L18" s="189"/>
      <c r="M18" s="189"/>
      <c r="N18" s="189"/>
      <c r="O18" s="48"/>
      <c r="P18" s="189">
        <f t="shared" si="0"/>
        <v>99.367000000000004</v>
      </c>
      <c r="Q18" s="215"/>
      <c r="R18" s="215"/>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row>
    <row r="19" spans="1:133" ht="16">
      <c r="A19" s="186" t="s">
        <v>123</v>
      </c>
      <c r="B19" s="189"/>
      <c r="C19" s="189"/>
      <c r="D19" s="189"/>
      <c r="E19" s="48"/>
      <c r="F19" s="189"/>
      <c r="G19" s="48"/>
      <c r="H19" s="189"/>
      <c r="I19" s="189"/>
      <c r="J19" s="189"/>
      <c r="K19" s="185">
        <v>67.900000000000006</v>
      </c>
      <c r="L19" s="189"/>
      <c r="M19" s="189"/>
      <c r="N19" s="189"/>
      <c r="O19" s="48"/>
      <c r="P19" s="189">
        <f t="shared" si="0"/>
        <v>67.900000000000006</v>
      </c>
      <c r="Q19" s="215"/>
      <c r="R19" s="215"/>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c r="EA19" s="186"/>
      <c r="EB19" s="186"/>
      <c r="EC19" s="186"/>
    </row>
    <row r="20" spans="1:133" ht="16">
      <c r="A20" s="184" t="s">
        <v>91</v>
      </c>
      <c r="B20" s="189"/>
      <c r="C20" s="189"/>
      <c r="D20" s="189"/>
      <c r="E20" s="48"/>
      <c r="F20" s="189"/>
      <c r="G20" s="48"/>
      <c r="H20" s="189"/>
      <c r="I20" s="189"/>
      <c r="J20" s="189"/>
      <c r="K20" s="189"/>
      <c r="L20" s="189"/>
      <c r="M20" s="209">
        <v>65.954547000000005</v>
      </c>
      <c r="N20" s="189"/>
      <c r="O20" s="48"/>
      <c r="P20" s="189">
        <f t="shared" si="0"/>
        <v>65.954547000000005</v>
      </c>
      <c r="Q20" s="215"/>
      <c r="R20" s="215"/>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row>
    <row r="21" spans="1:133" ht="16">
      <c r="A21" s="192" t="s">
        <v>93</v>
      </c>
      <c r="B21" s="193">
        <f>'Fig 13 Media Industries Dev $'!E6</f>
        <v>29144.077000000001</v>
      </c>
      <c r="C21" s="186"/>
      <c r="D21" s="186"/>
      <c r="E21" s="52"/>
      <c r="F21" s="199"/>
      <c r="G21" s="53"/>
      <c r="H21" s="210"/>
      <c r="I21" s="189"/>
      <c r="J21" s="210"/>
      <c r="K21" s="189"/>
      <c r="L21" s="210"/>
      <c r="M21" s="211"/>
      <c r="N21" s="210"/>
      <c r="O21" s="49"/>
      <c r="P21" s="189"/>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c r="CO21" s="186"/>
      <c r="CP21" s="186"/>
      <c r="CQ21" s="186"/>
      <c r="CR21" s="186"/>
      <c r="CS21" s="186"/>
      <c r="CT21" s="186"/>
      <c r="CU21" s="186"/>
      <c r="CV21" s="186"/>
      <c r="CW21" s="186"/>
      <c r="CX21" s="186"/>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6"/>
      <c r="DV21" s="186"/>
      <c r="DW21" s="186"/>
      <c r="DX21" s="186"/>
      <c r="DY21" s="186"/>
      <c r="DZ21" s="186"/>
      <c r="EA21" s="186"/>
      <c r="EB21" s="186"/>
      <c r="EC21" s="186"/>
    </row>
    <row r="22" spans="1:133" ht="16">
      <c r="A22" s="184" t="s">
        <v>94</v>
      </c>
      <c r="B22" s="194">
        <f>Q3</f>
        <v>0</v>
      </c>
      <c r="C22" s="189"/>
      <c r="D22" s="189"/>
      <c r="E22" s="47"/>
      <c r="F22" s="189"/>
      <c r="G22" s="47"/>
      <c r="H22" s="189"/>
      <c r="I22" s="189"/>
      <c r="J22" s="189"/>
      <c r="K22" s="212"/>
      <c r="L22" s="191"/>
      <c r="M22" s="189"/>
      <c r="N22" s="184"/>
      <c r="P22" s="189"/>
      <c r="R22" s="186"/>
      <c r="S22" s="186"/>
      <c r="T22" s="186"/>
      <c r="U22" s="186"/>
      <c r="V22" s="186"/>
      <c r="W22" s="186"/>
      <c r="X22" s="186"/>
      <c r="Y22" s="186"/>
      <c r="Z22" s="186"/>
      <c r="AA22" s="186"/>
      <c r="AB22" s="186"/>
      <c r="AC22" s="186"/>
      <c r="AD22" s="186"/>
      <c r="AE22" s="186"/>
      <c r="AF22" s="186"/>
      <c r="AG22" s="186"/>
      <c r="AH22" s="186"/>
    </row>
    <row r="23" spans="1:133" ht="16">
      <c r="A23" s="184" t="s">
        <v>95</v>
      </c>
      <c r="B23" s="195">
        <f>Q3+Q4+Q5+Q6</f>
        <v>0</v>
      </c>
      <c r="C23" s="196"/>
      <c r="D23" s="196"/>
      <c r="E23" s="50"/>
      <c r="F23" s="50"/>
      <c r="G23" s="50"/>
      <c r="H23" s="190"/>
      <c r="I23" s="190"/>
      <c r="J23" s="190"/>
      <c r="K23" s="213"/>
      <c r="L23" s="190"/>
      <c r="M23" s="190"/>
      <c r="N23" s="184"/>
      <c r="O23" s="49">
        <f>P7+P8</f>
        <v>3121.0149999999999</v>
      </c>
      <c r="P23" s="189"/>
      <c r="R23" s="186"/>
      <c r="S23" s="186"/>
      <c r="T23" s="186"/>
      <c r="U23" s="186"/>
      <c r="V23" s="186"/>
      <c r="W23" s="186"/>
      <c r="X23" s="186"/>
      <c r="Y23" s="186"/>
      <c r="Z23" s="186"/>
      <c r="AA23" s="186"/>
      <c r="AB23" s="186"/>
      <c r="AC23" s="186"/>
      <c r="AD23" s="186"/>
      <c r="AE23" s="186"/>
      <c r="AF23" s="186"/>
      <c r="AG23" s="186"/>
      <c r="AH23" s="186"/>
    </row>
    <row r="24" spans="1:133" ht="16">
      <c r="A24" s="184" t="s">
        <v>96</v>
      </c>
      <c r="B24" s="194">
        <f>SUM(Q3:Q12)</f>
        <v>0</v>
      </c>
      <c r="C24" s="190"/>
      <c r="D24" s="190"/>
      <c r="E24" s="50"/>
      <c r="F24" s="50"/>
      <c r="G24" s="50"/>
      <c r="H24" s="190"/>
      <c r="I24" s="190"/>
      <c r="J24" s="190"/>
      <c r="K24" s="190"/>
      <c r="L24" s="190"/>
      <c r="M24" s="190"/>
      <c r="N24" s="184"/>
      <c r="P24" s="47"/>
    </row>
    <row r="25" spans="1:133" ht="17" customHeight="1">
      <c r="A25" s="184" t="s">
        <v>98</v>
      </c>
      <c r="B25" s="197">
        <f>SUM(R3:R20)</f>
        <v>0</v>
      </c>
      <c r="C25" s="190"/>
      <c r="D25" s="190"/>
      <c r="E25" s="50"/>
      <c r="F25" s="50"/>
      <c r="G25" s="50"/>
      <c r="H25" s="190"/>
      <c r="I25" s="190"/>
      <c r="J25" s="190"/>
      <c r="K25" s="190"/>
      <c r="L25" s="190"/>
      <c r="M25" s="190"/>
      <c r="N25" s="189"/>
      <c r="P25" s="47"/>
    </row>
    <row r="26" spans="1:133" ht="16">
      <c r="A26" s="184" t="s">
        <v>97</v>
      </c>
      <c r="B26" s="194">
        <f>(P10+P11+P7+P8)/B21</f>
        <v>0.14405036742114016</v>
      </c>
      <c r="C26" s="190"/>
      <c r="D26" s="190"/>
      <c r="E26" s="50"/>
      <c r="F26" s="50"/>
      <c r="G26" s="50"/>
      <c r="H26" s="50"/>
      <c r="I26" s="50"/>
      <c r="J26" s="50"/>
      <c r="K26" s="50"/>
      <c r="L26" s="151"/>
      <c r="M26" s="50"/>
      <c r="N26" s="46"/>
      <c r="P26" s="47"/>
    </row>
    <row r="27" spans="1:133" ht="15" customHeight="1">
      <c r="A27" s="135"/>
      <c r="L27" s="152"/>
    </row>
    <row r="28" spans="1:133" ht="16">
      <c r="A28" s="46"/>
      <c r="B28" s="1"/>
      <c r="C28" s="149"/>
      <c r="D28" s="150"/>
      <c r="E28" s="1"/>
      <c r="F28" s="149"/>
      <c r="G28" s="150"/>
      <c r="K28" s="7"/>
      <c r="L28" s="153"/>
      <c r="M28" s="30"/>
      <c r="N28" s="30"/>
      <c r="O28" s="30"/>
    </row>
    <row r="29" spans="1:133" ht="16">
      <c r="A29" s="93"/>
      <c r="B29" s="93"/>
      <c r="C29" s="93"/>
      <c r="D29" s="93"/>
      <c r="E29" s="93"/>
      <c r="F29" s="93"/>
      <c r="G29" s="93"/>
      <c r="H29" s="93"/>
      <c r="I29" s="93"/>
      <c r="J29" s="93"/>
      <c r="K29" s="93"/>
      <c r="L29" s="94"/>
      <c r="M29" s="24"/>
      <c r="N29" s="24"/>
      <c r="O29" s="24"/>
      <c r="R29" s="150"/>
    </row>
    <row r="30" spans="1:133" ht="16">
      <c r="A30" s="46"/>
      <c r="B30" s="54"/>
      <c r="C30" s="54"/>
      <c r="D30" s="54"/>
      <c r="E30" s="54"/>
      <c r="F30" s="54"/>
      <c r="G30" s="54"/>
      <c r="I30" s="54"/>
      <c r="K30" s="68"/>
      <c r="L30" s="68"/>
    </row>
    <row r="31" spans="1:133" ht="16">
      <c r="A31" s="46"/>
      <c r="B31" s="54"/>
      <c r="C31" s="54"/>
      <c r="D31" s="54"/>
      <c r="E31" s="54"/>
      <c r="F31" s="54"/>
      <c r="G31" s="54"/>
      <c r="H31" s="54"/>
      <c r="I31" s="98"/>
      <c r="J31" s="64"/>
      <c r="K31" s="70"/>
      <c r="L31" s="70"/>
    </row>
    <row r="32" spans="1:133" ht="16">
      <c r="A32" s="89"/>
      <c r="B32" s="59"/>
      <c r="C32" s="54"/>
      <c r="D32" s="54"/>
      <c r="E32" s="54"/>
      <c r="F32" s="54"/>
      <c r="G32" s="54"/>
      <c r="H32" s="54"/>
      <c r="I32" s="54"/>
      <c r="J32" s="64"/>
      <c r="K32" s="64"/>
      <c r="L32" s="64"/>
    </row>
    <row r="33" spans="1:12" ht="16">
      <c r="A33" s="57"/>
      <c r="B33" s="59"/>
      <c r="C33" s="59"/>
      <c r="D33" s="59"/>
      <c r="E33" s="59"/>
      <c r="F33" s="59"/>
      <c r="G33" s="59"/>
      <c r="H33" s="59"/>
      <c r="I33" s="59"/>
      <c r="J33" s="68"/>
      <c r="K33" s="68"/>
      <c r="L33" s="68"/>
    </row>
    <row r="34" spans="1:12" ht="16">
      <c r="B34" s="1"/>
      <c r="C34" s="149"/>
      <c r="D34" s="150"/>
      <c r="E34" s="150"/>
      <c r="F34" s="150"/>
      <c r="G34" s="150"/>
      <c r="H34" s="49"/>
    </row>
    <row r="35" spans="1:12" ht="16">
      <c r="B35" s="1"/>
      <c r="C35" s="149"/>
      <c r="D35" s="150"/>
      <c r="E35" s="150"/>
      <c r="F35" s="150"/>
      <c r="G35" s="150"/>
      <c r="H35" s="49"/>
    </row>
    <row r="36" spans="1:12" ht="15" customHeight="1">
      <c r="B36" s="1"/>
      <c r="C36" s="1"/>
      <c r="D36" s="150"/>
      <c r="E36" s="150"/>
      <c r="F36" s="150"/>
      <c r="G36" s="150"/>
    </row>
    <row r="37" spans="1:12" ht="15" customHeight="1">
      <c r="B37" s="1"/>
      <c r="C37" s="149"/>
      <c r="D37" s="150"/>
      <c r="E37" s="150"/>
      <c r="F37" s="150"/>
      <c r="G37" s="150"/>
    </row>
    <row r="38" spans="1:12" ht="15" customHeight="1">
      <c r="B38" s="1"/>
      <c r="C38" s="1"/>
      <c r="D38" s="150"/>
      <c r="E38" s="150"/>
      <c r="F38" s="150"/>
      <c r="G38" s="150"/>
    </row>
  </sheetData>
  <mergeCells count="1">
    <mergeCell ref="A1:O1"/>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C869B-83AF-3C42-8F66-AB4039FB28CD}">
  <dimension ref="A1:O8"/>
  <sheetViews>
    <sheetView zoomScale="107" zoomScaleNormal="150" workbookViewId="0"/>
  </sheetViews>
  <sheetFormatPr baseColWidth="10" defaultRowHeight="16"/>
  <sheetData>
    <row r="1" spans="1:15">
      <c r="A1" s="154" t="s">
        <v>157</v>
      </c>
      <c r="B1" s="155"/>
      <c r="C1" s="155"/>
      <c r="D1" s="155"/>
      <c r="E1" s="155"/>
      <c r="F1" s="155"/>
      <c r="G1" s="155"/>
      <c r="H1" s="155"/>
      <c r="I1" s="155"/>
      <c r="J1" s="155"/>
      <c r="K1" s="155"/>
      <c r="L1" s="155"/>
      <c r="M1" s="155"/>
      <c r="N1" s="155"/>
    </row>
    <row r="2" spans="1:15">
      <c r="A2" s="155"/>
      <c r="B2" s="156" t="s">
        <v>140</v>
      </c>
      <c r="C2" s="156" t="s">
        <v>141</v>
      </c>
      <c r="D2" s="156" t="s">
        <v>142</v>
      </c>
      <c r="E2" s="156" t="s">
        <v>143</v>
      </c>
      <c r="F2" s="156" t="s">
        <v>144</v>
      </c>
      <c r="G2" s="156" t="s">
        <v>145</v>
      </c>
      <c r="H2" s="156" t="s">
        <v>146</v>
      </c>
      <c r="I2" s="156" t="s">
        <v>147</v>
      </c>
      <c r="J2" s="156" t="s">
        <v>148</v>
      </c>
      <c r="K2" s="156" t="s">
        <v>149</v>
      </c>
      <c r="L2" s="156" t="s">
        <v>150</v>
      </c>
      <c r="M2" s="156" t="s">
        <v>151</v>
      </c>
      <c r="N2" s="156" t="s">
        <v>152</v>
      </c>
    </row>
    <row r="3" spans="1:15" ht="17" thickBot="1">
      <c r="A3" s="155" t="s">
        <v>94</v>
      </c>
      <c r="B3" s="157">
        <v>0.112</v>
      </c>
      <c r="C3" s="158">
        <v>0.14553123512874963</v>
      </c>
      <c r="D3" s="157">
        <v>0.154</v>
      </c>
      <c r="E3" s="157">
        <v>0.17899999999999999</v>
      </c>
      <c r="F3" s="157">
        <v>0.19600000000000001</v>
      </c>
      <c r="G3" s="159">
        <v>0.18173641251359582</v>
      </c>
      <c r="H3" s="157">
        <v>0.21099999999999999</v>
      </c>
      <c r="I3" s="157">
        <v>0.26100000000000001</v>
      </c>
      <c r="J3" s="157">
        <v>0.25</v>
      </c>
      <c r="K3" s="160">
        <v>0.23</v>
      </c>
      <c r="L3" s="157">
        <v>0.317478263053392</v>
      </c>
      <c r="M3" s="157">
        <v>0.32</v>
      </c>
      <c r="N3" s="157">
        <v>0.47220000000000001</v>
      </c>
      <c r="O3" s="164">
        <f>AVERAGE(B3:N3)</f>
        <v>0.23307276236121055</v>
      </c>
    </row>
    <row r="4" spans="1:15" ht="17" thickBot="1">
      <c r="A4" s="155" t="s">
        <v>95</v>
      </c>
      <c r="B4" s="157">
        <v>0.32900000000000001</v>
      </c>
      <c r="C4" s="161">
        <v>0.39200000000000002</v>
      </c>
      <c r="D4" s="157">
        <v>0.40899999999999997</v>
      </c>
      <c r="E4" s="157">
        <v>0.42</v>
      </c>
      <c r="F4" s="157">
        <v>0.42699999999999999</v>
      </c>
      <c r="G4" s="157">
        <v>0.46769606050656531</v>
      </c>
      <c r="H4" s="157">
        <v>0.54200000000000004</v>
      </c>
      <c r="I4" s="157">
        <v>0.56200000000000006</v>
      </c>
      <c r="J4" s="157">
        <v>0.57999999999999996</v>
      </c>
      <c r="K4" s="157">
        <v>0.60699999999999998</v>
      </c>
      <c r="L4" s="157">
        <v>0.70132442105926462</v>
      </c>
      <c r="M4" s="157">
        <v>0.82599999999999996</v>
      </c>
      <c r="N4" s="157">
        <v>0.72739999999999994</v>
      </c>
      <c r="O4" s="164">
        <f t="shared" ref="O4:O8" si="0">AVERAGE(B4:N4)</f>
        <v>0.53772465242814083</v>
      </c>
    </row>
    <row r="5" spans="1:15" ht="17" thickBot="1">
      <c r="A5" s="155" t="s">
        <v>96</v>
      </c>
      <c r="B5" s="157">
        <v>0.54500000000000004</v>
      </c>
      <c r="C5" s="161">
        <v>0.57600000000000007</v>
      </c>
      <c r="D5" s="157">
        <v>0.56000000000000005</v>
      </c>
      <c r="E5" s="157">
        <v>0.65400000000000003</v>
      </c>
      <c r="F5" s="157">
        <v>0.67300000000000004</v>
      </c>
      <c r="G5" s="169">
        <v>0.65998105549885833</v>
      </c>
      <c r="H5" s="157">
        <v>0.77600000000000002</v>
      </c>
      <c r="I5" s="157">
        <v>0.747</v>
      </c>
      <c r="J5" s="157">
        <v>0.84</v>
      </c>
      <c r="K5" s="157">
        <v>0.79600000000000004</v>
      </c>
      <c r="L5" s="157">
        <v>0.82099393269820398</v>
      </c>
      <c r="M5" s="157">
        <v>0.99399999999999999</v>
      </c>
      <c r="N5" s="157">
        <v>0.92879999999999996</v>
      </c>
      <c r="O5" s="164">
        <f t="shared" si="0"/>
        <v>0.73621346063054327</v>
      </c>
    </row>
    <row r="6" spans="1:15">
      <c r="A6" s="155" t="s">
        <v>153</v>
      </c>
      <c r="B6" s="157">
        <v>0.183</v>
      </c>
      <c r="C6" s="157" t="s">
        <v>154</v>
      </c>
      <c r="D6" s="162"/>
      <c r="E6" s="157">
        <v>0.29599999999999999</v>
      </c>
      <c r="F6" s="157">
        <v>0.10199999999999999</v>
      </c>
      <c r="G6" s="163">
        <v>0.14410000000000001</v>
      </c>
      <c r="H6" s="164">
        <v>0.12</v>
      </c>
      <c r="I6" s="157">
        <v>0.21199999999999999</v>
      </c>
      <c r="J6" s="165">
        <v>0.19</v>
      </c>
      <c r="K6" s="160">
        <v>0.189</v>
      </c>
      <c r="L6" s="165">
        <v>0.106</v>
      </c>
      <c r="M6" s="157">
        <v>0.13100000000000001</v>
      </c>
      <c r="N6" s="157">
        <v>0.17269999999999999</v>
      </c>
      <c r="O6" s="164">
        <f t="shared" si="0"/>
        <v>0.1678</v>
      </c>
    </row>
    <row r="7" spans="1:15">
      <c r="A7" s="155" t="s">
        <v>155</v>
      </c>
      <c r="B7" s="166">
        <v>384.5</v>
      </c>
      <c r="C7" s="166">
        <v>492.6</v>
      </c>
      <c r="D7" s="166">
        <v>542.20000000000005</v>
      </c>
      <c r="E7" s="166">
        <v>648</v>
      </c>
      <c r="F7" s="166">
        <v>689</v>
      </c>
      <c r="G7" s="170">
        <v>692.41117213652421</v>
      </c>
      <c r="H7" s="166">
        <v>935.3</v>
      </c>
      <c r="I7" s="166">
        <v>1076.7</v>
      </c>
      <c r="J7" s="166">
        <v>1167</v>
      </c>
      <c r="K7" s="166">
        <v>1263.2836640253688</v>
      </c>
      <c r="L7" s="166">
        <v>1662.5930545192846</v>
      </c>
      <c r="M7" s="166">
        <v>2165.9</v>
      </c>
      <c r="N7" s="166">
        <v>2552.5500000000002</v>
      </c>
      <c r="O7" s="164">
        <f t="shared" si="0"/>
        <v>1097.8490685139368</v>
      </c>
    </row>
    <row r="8" spans="1:15">
      <c r="A8" s="155" t="s">
        <v>156</v>
      </c>
      <c r="B8" s="166">
        <v>2027</v>
      </c>
      <c r="C8" s="166">
        <v>2153.8000000000002</v>
      </c>
      <c r="D8" s="166" t="s">
        <v>154</v>
      </c>
      <c r="E8" s="166">
        <v>2097.8707612216222</v>
      </c>
      <c r="F8" s="166" t="s">
        <v>154</v>
      </c>
      <c r="G8" s="167">
        <v>3936.4</v>
      </c>
      <c r="H8" s="166" t="s">
        <v>154</v>
      </c>
      <c r="I8" s="166" t="s">
        <v>154</v>
      </c>
      <c r="J8" s="166">
        <v>3677.2</v>
      </c>
      <c r="K8" s="166">
        <v>2502.1</v>
      </c>
      <c r="L8" s="166" t="s">
        <v>154</v>
      </c>
      <c r="M8" s="166" t="s">
        <v>154</v>
      </c>
      <c r="N8" s="167">
        <v>5033.8999999999996</v>
      </c>
      <c r="O8" s="164">
        <f t="shared" si="0"/>
        <v>3061.181537317374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workbookViewId="0">
      <selection activeCell="I8" sqref="I8"/>
    </sheetView>
  </sheetViews>
  <sheetFormatPr baseColWidth="10" defaultColWidth="11.1640625" defaultRowHeight="15" customHeight="1"/>
  <cols>
    <col min="1" max="1" width="70.33203125" style="39" bestFit="1" customWidth="1"/>
    <col min="2" max="5" width="11.1640625" style="39" customWidth="1"/>
    <col min="6" max="6" width="11.1640625" style="38" customWidth="1"/>
    <col min="7" max="16384" width="11.1640625" style="38"/>
  </cols>
  <sheetData>
    <row r="1" spans="1:10" ht="16">
      <c r="A1" s="173" t="s">
        <v>159</v>
      </c>
      <c r="B1" s="174"/>
      <c r="C1" s="174"/>
      <c r="D1" s="174"/>
      <c r="E1" s="57"/>
    </row>
    <row r="2" spans="1:10" s="86" customFormat="1" ht="16">
      <c r="B2" s="56">
        <v>2019</v>
      </c>
      <c r="C2" s="56">
        <v>2020</v>
      </c>
      <c r="D2" s="56">
        <v>2021</v>
      </c>
      <c r="E2" s="56">
        <v>2022</v>
      </c>
      <c r="F2" s="86" t="s">
        <v>127</v>
      </c>
    </row>
    <row r="3" spans="1:10" ht="16">
      <c r="A3" s="57" t="s">
        <v>4</v>
      </c>
      <c r="B3" s="58">
        <v>9289.33</v>
      </c>
      <c r="C3" s="58">
        <v>9145.24</v>
      </c>
      <c r="D3" s="58">
        <v>8457.35</v>
      </c>
      <c r="E3" s="59">
        <v>8205.0300000000007</v>
      </c>
      <c r="F3" s="60">
        <f>((E3-B3)/B3)*100</f>
        <v>-11.672531818764101</v>
      </c>
    </row>
    <row r="4" spans="1:10" ht="16">
      <c r="A4" s="57" t="s">
        <v>5</v>
      </c>
      <c r="B4" s="58">
        <v>2044.3</v>
      </c>
      <c r="C4" s="58">
        <v>1768.77</v>
      </c>
      <c r="D4" s="58">
        <v>1635.71</v>
      </c>
      <c r="E4" s="59">
        <v>1457.76</v>
      </c>
      <c r="F4" s="60">
        <f t="shared" ref="F4:F18" si="0">((E4-B4)/B4)*100</f>
        <v>-28.691483637430903</v>
      </c>
    </row>
    <row r="5" spans="1:10" ht="16">
      <c r="A5" s="57" t="s">
        <v>6</v>
      </c>
      <c r="B5" s="58">
        <v>4341.4799999999996</v>
      </c>
      <c r="C5" s="58">
        <v>4371.72</v>
      </c>
      <c r="D5" s="58">
        <v>4542</v>
      </c>
      <c r="E5" s="59">
        <v>4878.8500000000004</v>
      </c>
      <c r="F5" s="60">
        <f t="shared" si="0"/>
        <v>12.377576310382654</v>
      </c>
    </row>
    <row r="6" spans="1:10" ht="16">
      <c r="A6" s="77" t="s">
        <v>7</v>
      </c>
      <c r="B6" s="62"/>
      <c r="C6" s="62"/>
      <c r="D6" s="62"/>
      <c r="E6" s="62"/>
      <c r="F6" s="75"/>
    </row>
    <row r="7" spans="1:10" ht="16">
      <c r="A7" s="57" t="s">
        <v>8</v>
      </c>
      <c r="B7" s="60">
        <v>3420.5149999999999</v>
      </c>
      <c r="C7" s="60">
        <v>3259.88</v>
      </c>
      <c r="D7" s="60">
        <v>3402.5350000000008</v>
      </c>
      <c r="E7" s="60">
        <v>3541.1499999999996</v>
      </c>
      <c r="F7" s="60">
        <f t="shared" si="0"/>
        <v>3.5268080976110254</v>
      </c>
    </row>
    <row r="8" spans="1:10" ht="16">
      <c r="A8" s="76" t="s">
        <v>9</v>
      </c>
      <c r="B8" s="61"/>
      <c r="C8" s="61"/>
      <c r="D8" s="61"/>
      <c r="E8" s="62"/>
      <c r="F8" s="75"/>
    </row>
    <row r="9" spans="1:10" ht="16">
      <c r="A9" s="57" t="s">
        <v>10</v>
      </c>
      <c r="B9" s="67">
        <v>597.601</v>
      </c>
      <c r="C9" s="67">
        <v>1233.8077880000003</v>
      </c>
      <c r="D9" s="67">
        <v>1476.3507369999998</v>
      </c>
      <c r="E9" s="68">
        <v>1727.53</v>
      </c>
      <c r="F9" s="60">
        <f t="shared" si="0"/>
        <v>189.07749485024289</v>
      </c>
    </row>
    <row r="10" spans="1:10" ht="16">
      <c r="A10" s="57" t="s">
        <v>11</v>
      </c>
      <c r="B10" s="68">
        <v>418</v>
      </c>
      <c r="C10" s="68">
        <v>317.49999999999994</v>
      </c>
      <c r="D10" s="68">
        <v>352.40000000000003</v>
      </c>
      <c r="E10" s="68">
        <v>463.44999999999993</v>
      </c>
      <c r="F10" s="60">
        <f t="shared" si="0"/>
        <v>10.873205741626778</v>
      </c>
    </row>
    <row r="11" spans="1:10" ht="16">
      <c r="A11" s="63" t="s">
        <v>12</v>
      </c>
      <c r="B11" s="69">
        <v>574.75</v>
      </c>
      <c r="C11" s="69">
        <v>333.95000000000005</v>
      </c>
      <c r="D11" s="69">
        <v>363.84999999999997</v>
      </c>
      <c r="E11" s="69">
        <v>713.89700000000016</v>
      </c>
      <c r="F11" s="60">
        <f t="shared" si="0"/>
        <v>24.210004349717295</v>
      </c>
      <c r="J11" s="40"/>
    </row>
    <row r="12" spans="1:10" ht="16">
      <c r="A12" s="73" t="s">
        <v>13</v>
      </c>
      <c r="B12" s="74"/>
      <c r="C12" s="74"/>
      <c r="D12" s="74"/>
      <c r="E12" s="74"/>
      <c r="F12" s="75"/>
      <c r="J12" s="40"/>
    </row>
    <row r="13" spans="1:10" ht="16">
      <c r="A13" s="63" t="s">
        <v>14</v>
      </c>
      <c r="B13" s="64">
        <v>1185.42</v>
      </c>
      <c r="C13" s="70">
        <v>941.63</v>
      </c>
      <c r="D13" s="71">
        <v>1110.6199999999999</v>
      </c>
      <c r="E13" s="64">
        <v>869.81</v>
      </c>
      <c r="F13" s="60">
        <f t="shared" si="0"/>
        <v>-26.624318806836406</v>
      </c>
    </row>
    <row r="14" spans="1:10" ht="16">
      <c r="A14" s="46" t="s">
        <v>15</v>
      </c>
      <c r="B14" s="64">
        <v>349.58</v>
      </c>
      <c r="C14" s="64">
        <v>272.42</v>
      </c>
      <c r="D14" s="64">
        <v>272.7</v>
      </c>
      <c r="E14" s="64">
        <v>312.72000000000003</v>
      </c>
      <c r="F14" s="60">
        <f t="shared" si="0"/>
        <v>-10.544081469191589</v>
      </c>
    </row>
    <row r="15" spans="1:10" ht="16">
      <c r="A15" s="57" t="s">
        <v>16</v>
      </c>
      <c r="B15" s="72">
        <v>1479.7450759999999</v>
      </c>
      <c r="C15" s="72">
        <v>1746.998063</v>
      </c>
      <c r="D15" s="72">
        <v>1794.9958419999998</v>
      </c>
      <c r="E15" s="72">
        <v>2012</v>
      </c>
      <c r="F15" s="60">
        <f t="shared" si="0"/>
        <v>35.969366118032625</v>
      </c>
    </row>
    <row r="16" spans="1:10" ht="16">
      <c r="A16" s="73" t="s">
        <v>17</v>
      </c>
      <c r="B16" s="62"/>
      <c r="C16" s="62"/>
      <c r="D16" s="62"/>
      <c r="E16" s="62"/>
      <c r="F16" s="75"/>
    </row>
    <row r="17" spans="1:6" ht="16">
      <c r="A17" s="65" t="s">
        <v>18</v>
      </c>
      <c r="B17" s="60">
        <v>3450</v>
      </c>
      <c r="C17" s="60">
        <v>3548.3599999999997</v>
      </c>
      <c r="D17" s="60">
        <v>4490.75</v>
      </c>
      <c r="E17" s="60">
        <v>4961.880000000001</v>
      </c>
      <c r="F17" s="60">
        <f>((D17-B17)/B17)*100</f>
        <v>30.166666666666668</v>
      </c>
    </row>
    <row r="18" spans="1:6" ht="16">
      <c r="A18" s="20" t="s">
        <v>19</v>
      </c>
      <c r="B18" s="66">
        <f t="shared" ref="B18:E18" si="1">SUM(B3:B17)</f>
        <v>27150.721076000002</v>
      </c>
      <c r="C18" s="66">
        <f t="shared" si="1"/>
        <v>26940.275851000002</v>
      </c>
      <c r="D18" s="66">
        <f t="shared" si="1"/>
        <v>27899.261579000002</v>
      </c>
      <c r="E18" s="66">
        <f t="shared" si="1"/>
        <v>29144.077000000005</v>
      </c>
      <c r="F18" s="80">
        <f t="shared" si="0"/>
        <v>7.3418157787420197</v>
      </c>
    </row>
    <row r="19" spans="1:6" ht="16"/>
    <row r="20" spans="1:6" ht="16"/>
    <row r="22" spans="1:6" ht="15" customHeight="1">
      <c r="A22" s="57" t="s">
        <v>4</v>
      </c>
      <c r="B22" s="58">
        <f>(B3*100)/($B$18)</f>
        <v>34.213934775424228</v>
      </c>
      <c r="C22" s="58">
        <f>(C3*100)/($C$18)</f>
        <v>33.946348770072213</v>
      </c>
      <c r="D22" s="58">
        <f>(D3*100)/($D$18)</f>
        <v>30.313884745845442</v>
      </c>
      <c r="E22" s="58">
        <f>(E3*100)/($E$18)</f>
        <v>28.153336267949058</v>
      </c>
      <c r="F22" s="60">
        <f t="shared" ref="F22:F37" si="2">((E22-B22)/B22)*100</f>
        <v>-17.713830774671614</v>
      </c>
    </row>
    <row r="23" spans="1:6" ht="15" customHeight="1">
      <c r="A23" s="57" t="s">
        <v>5</v>
      </c>
      <c r="B23" s="58">
        <f t="shared" ref="B23:B37" si="3">(B4*100)/($B$18)</f>
        <v>7.5294501176510851</v>
      </c>
      <c r="C23" s="58">
        <f>(C4*100)/($C$18)</f>
        <v>6.5655229730483429</v>
      </c>
      <c r="D23" s="58">
        <f>(D4*100)/($D$18)</f>
        <v>5.8629150286587226</v>
      </c>
      <c r="E23" s="58">
        <f>(E4*100)/($E$18)</f>
        <v>5.001908277966737</v>
      </c>
      <c r="F23" s="60">
        <f t="shared" si="2"/>
        <v>-33.568744067499708</v>
      </c>
    </row>
    <row r="24" spans="1:6" ht="15" customHeight="1">
      <c r="A24" s="57" t="s">
        <v>6</v>
      </c>
      <c r="B24" s="58">
        <f>(B5*100)/($B$18)</f>
        <v>15.990293546338515</v>
      </c>
      <c r="C24" s="58">
        <f>(C5*100)/($C$18)</f>
        <v>16.22745076620188</v>
      </c>
      <c r="D24" s="58">
        <f>(D5*100)/($D$18)</f>
        <v>16.280000770410354</v>
      </c>
      <c r="E24" s="58">
        <f>(E5*100)/($E$18)</f>
        <v>16.740451241602194</v>
      </c>
      <c r="F24" s="60">
        <f t="shared" si="2"/>
        <v>4.6913316074516445</v>
      </c>
    </row>
    <row r="25" spans="1:6" ht="15" customHeight="1">
      <c r="A25" s="73" t="s">
        <v>7</v>
      </c>
      <c r="B25" s="78"/>
      <c r="C25" s="62"/>
      <c r="D25" s="62"/>
      <c r="E25" s="62"/>
      <c r="F25" s="75"/>
    </row>
    <row r="26" spans="1:6" ht="15" customHeight="1">
      <c r="A26" s="57" t="s">
        <v>8</v>
      </c>
      <c r="B26" s="58">
        <f t="shared" si="3"/>
        <v>12.598247355660764</v>
      </c>
      <c r="C26" s="58">
        <f>(C7*100)/($C$18)</f>
        <v>12.100395771853226</v>
      </c>
      <c r="D26" s="58">
        <f>(D7*100)/($D$18)</f>
        <v>12.195788732133025</v>
      </c>
      <c r="E26" s="58">
        <f>(E7*100)/($E$18)</f>
        <v>12.150496308392263</v>
      </c>
      <c r="F26" s="60">
        <f t="shared" si="2"/>
        <v>-3.554074107517128</v>
      </c>
    </row>
    <row r="27" spans="1:6" ht="15" customHeight="1">
      <c r="A27" s="76" t="s">
        <v>9</v>
      </c>
      <c r="B27" s="78">
        <f>(B8*100)/($B$18)</f>
        <v>0</v>
      </c>
      <c r="C27" s="61"/>
      <c r="D27" s="61"/>
      <c r="E27" s="62"/>
      <c r="F27" s="75"/>
    </row>
    <row r="28" spans="1:6" ht="15" customHeight="1">
      <c r="A28" s="57" t="s">
        <v>10</v>
      </c>
      <c r="B28" s="58">
        <f t="shared" si="3"/>
        <v>2.2010501979936437</v>
      </c>
      <c r="C28" s="58">
        <f>(C9*100)/($C$18)</f>
        <v>4.5797889925993553</v>
      </c>
      <c r="D28" s="58">
        <f>(D9*100)/($D$18)</f>
        <v>5.291719756881526</v>
      </c>
      <c r="E28" s="58">
        <f>(E9*100)/($E$18)</f>
        <v>5.9275509051118682</v>
      </c>
      <c r="F28" s="60">
        <f t="shared" si="2"/>
        <v>169.3055756072759</v>
      </c>
    </row>
    <row r="29" spans="1:6" ht="15" customHeight="1">
      <c r="A29" s="57" t="s">
        <v>11</v>
      </c>
      <c r="B29" s="58">
        <f t="shared" si="3"/>
        <v>1.539553954496969</v>
      </c>
      <c r="C29" s="58">
        <f>(C10*100)/($C$18)</f>
        <v>1.1785328470874383</v>
      </c>
      <c r="D29" s="58">
        <f>(D10*100)/($D$18)</f>
        <v>1.2631158677878926</v>
      </c>
      <c r="E29" s="58">
        <f>(E10*100)/($E$18)</f>
        <v>1.5902030453735072</v>
      </c>
      <c r="F29" s="60">
        <f t="shared" si="2"/>
        <v>3.2898548783298232</v>
      </c>
    </row>
    <row r="30" spans="1:6" ht="15" customHeight="1">
      <c r="A30" s="63" t="s">
        <v>12</v>
      </c>
      <c r="B30" s="58">
        <f t="shared" si="3"/>
        <v>2.1168866874333321</v>
      </c>
      <c r="C30" s="58">
        <f>(C11*100)/($C$18)</f>
        <v>1.2395938402672448</v>
      </c>
      <c r="D30" s="58">
        <f>(D11*100)/($D$18)</f>
        <v>1.3041563805182315</v>
      </c>
      <c r="E30" s="58">
        <f>(E11*100)/($E$18)</f>
        <v>2.4495440359974343</v>
      </c>
      <c r="F30" s="60">
        <f t="shared" si="2"/>
        <v>15.714461739444365</v>
      </c>
    </row>
    <row r="31" spans="1:6" ht="15" customHeight="1">
      <c r="A31" s="73" t="s">
        <v>13</v>
      </c>
      <c r="B31" s="78">
        <f t="shared" si="3"/>
        <v>0</v>
      </c>
      <c r="C31" s="74"/>
      <c r="D31" s="74"/>
      <c r="E31" s="74"/>
      <c r="F31" s="75"/>
    </row>
    <row r="32" spans="1:6" ht="15" customHeight="1">
      <c r="A32" s="63" t="s">
        <v>14</v>
      </c>
      <c r="B32" s="58">
        <f t="shared" si="3"/>
        <v>4.3660718869373127</v>
      </c>
      <c r="C32" s="58">
        <f>(C13*100)/($C$18)</f>
        <v>3.4952500308754169</v>
      </c>
      <c r="D32" s="58">
        <f>(D13*100)/($D$18)</f>
        <v>3.9808222051151794</v>
      </c>
      <c r="E32" s="58">
        <f>(E13*100)/($E$18)</f>
        <v>2.9845172314086317</v>
      </c>
      <c r="F32" s="60">
        <f t="shared" si="2"/>
        <v>-31.642966293388408</v>
      </c>
    </row>
    <row r="33" spans="1:6" ht="15" customHeight="1">
      <c r="A33" s="46" t="s">
        <v>15</v>
      </c>
      <c r="B33" s="58">
        <f t="shared" si="3"/>
        <v>1.287553280892465</v>
      </c>
      <c r="C33" s="58">
        <f>(C14*100)/($C$18)</f>
        <v>1.0111997423734174</v>
      </c>
      <c r="D33" s="58">
        <f>(D14*100)/($D$18)</f>
        <v>0.97744522459068761</v>
      </c>
      <c r="E33" s="58">
        <f>(E14*100)/($E$18)</f>
        <v>1.0730139094815045</v>
      </c>
      <c r="F33" s="60">
        <f t="shared" si="2"/>
        <v>-16.662562597972872</v>
      </c>
    </row>
    <row r="34" spans="1:6" ht="15" customHeight="1">
      <c r="A34" s="57" t="s">
        <v>16</v>
      </c>
      <c r="B34" s="58">
        <f t="shared" si="3"/>
        <v>5.4501133574239651</v>
      </c>
      <c r="C34" s="58">
        <f>(C15*100)/($C$18)</f>
        <v>6.4847074048618278</v>
      </c>
      <c r="D34" s="58">
        <f>(D15*100)/($D$18)</f>
        <v>6.433847135764724</v>
      </c>
      <c r="E34" s="58">
        <f>(E15*100)/($E$18)</f>
        <v>6.9036325974571087</v>
      </c>
      <c r="F34" s="60">
        <f t="shared" si="2"/>
        <v>26.669523085298906</v>
      </c>
    </row>
    <row r="35" spans="1:6" ht="15" customHeight="1">
      <c r="A35" s="79" t="s">
        <v>17</v>
      </c>
      <c r="B35" s="78">
        <f t="shared" si="3"/>
        <v>0</v>
      </c>
      <c r="C35" s="62"/>
      <c r="D35" s="62"/>
      <c r="E35" s="62"/>
      <c r="F35" s="75"/>
    </row>
    <row r="36" spans="1:6" ht="15" customHeight="1">
      <c r="A36" s="65" t="s">
        <v>18</v>
      </c>
      <c r="B36" s="58">
        <f t="shared" si="3"/>
        <v>12.70684483974771</v>
      </c>
      <c r="C36" s="58">
        <f>(C17*100)/($C$18)</f>
        <v>13.171208860759631</v>
      </c>
      <c r="D36" s="58">
        <f>(D17*100)/($D$18)</f>
        <v>16.096304152294209</v>
      </c>
      <c r="E36" s="58">
        <f>(E17*100)/($E$18)</f>
        <v>17.025346179259685</v>
      </c>
      <c r="F36" s="60">
        <f t="shared" si="2"/>
        <v>33.985630532006383</v>
      </c>
    </row>
    <row r="37" spans="1:6" ht="15" customHeight="1">
      <c r="A37" s="57" t="s">
        <v>19</v>
      </c>
      <c r="B37" s="58">
        <f t="shared" si="3"/>
        <v>100</v>
      </c>
      <c r="C37" s="59">
        <f t="shared" ref="C37:E37" si="4">SUM(C22:C36)</f>
        <v>100</v>
      </c>
      <c r="D37" s="59">
        <f t="shared" si="4"/>
        <v>99.999999999999972</v>
      </c>
      <c r="E37" s="59">
        <f t="shared" si="4"/>
        <v>99.999999999999986</v>
      </c>
      <c r="F37" s="60">
        <f t="shared" si="2"/>
        <v>-1.4210854715202004E-14</v>
      </c>
    </row>
  </sheetData>
  <mergeCells count="1">
    <mergeCell ref="A1:D1"/>
  </mergeCells>
  <pageMargins left="0.7" right="0.7" top="0.75" bottom="0.75" header="0" footer="0"/>
  <pageSetup orientation="landscape"/>
  <ignoredErrors>
    <ignoredError sqref="B18:E18" formulaRange="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workbookViewId="0">
      <selection sqref="A1:D1"/>
    </sheetView>
  </sheetViews>
  <sheetFormatPr baseColWidth="10" defaultColWidth="11.1640625" defaultRowHeight="15" customHeight="1"/>
  <cols>
    <col min="1" max="1" width="28" bestFit="1" customWidth="1"/>
    <col min="2" max="6" width="11.1640625" customWidth="1"/>
  </cols>
  <sheetData>
    <row r="1" spans="1:7" ht="42" customHeight="1">
      <c r="A1" s="175" t="s">
        <v>160</v>
      </c>
      <c r="B1" s="176"/>
      <c r="C1" s="176"/>
      <c r="D1" s="176"/>
      <c r="E1" s="28"/>
    </row>
    <row r="2" spans="1:7" s="116" customFormat="1" ht="16">
      <c r="B2" s="21">
        <v>2019</v>
      </c>
      <c r="C2" s="21">
        <v>2020</v>
      </c>
      <c r="D2" s="21">
        <v>2021</v>
      </c>
      <c r="E2" s="21">
        <v>2022</v>
      </c>
      <c r="F2" s="116" t="s">
        <v>126</v>
      </c>
    </row>
    <row r="3" spans="1:7" ht="16">
      <c r="A3" s="28" t="s">
        <v>4</v>
      </c>
      <c r="B3" s="29">
        <v>9289.33</v>
      </c>
      <c r="C3" s="29">
        <v>9145.24</v>
      </c>
      <c r="D3" s="29">
        <v>8457.35</v>
      </c>
      <c r="E3" s="30">
        <v>8205.0300000000007</v>
      </c>
      <c r="F3" s="13">
        <f>((E3-B3)/(B3)*100)</f>
        <v>-11.672531818764101</v>
      </c>
      <c r="G3" s="13"/>
    </row>
    <row r="4" spans="1:7" ht="16">
      <c r="A4" s="28" t="s">
        <v>5</v>
      </c>
      <c r="B4" s="29">
        <v>2044.3</v>
      </c>
      <c r="C4" s="29">
        <v>1768.77</v>
      </c>
      <c r="D4" s="29">
        <v>1635.71</v>
      </c>
      <c r="E4" s="30">
        <v>1457.76</v>
      </c>
      <c r="F4" s="13">
        <f t="shared" ref="F4:F7" si="0">((E4-B4)/(B4)*100)</f>
        <v>-28.691483637430903</v>
      </c>
      <c r="G4" s="13"/>
    </row>
    <row r="5" spans="1:7" ht="16">
      <c r="A5" s="28" t="s">
        <v>6</v>
      </c>
      <c r="B5" s="29">
        <v>4341.4799999999996</v>
      </c>
      <c r="C5" s="29">
        <v>4371.72</v>
      </c>
      <c r="D5" s="29">
        <v>4542</v>
      </c>
      <c r="E5" s="30">
        <v>4878.8500000000004</v>
      </c>
      <c r="F5" s="13">
        <f t="shared" si="0"/>
        <v>12.377576310382654</v>
      </c>
      <c r="G5" s="13"/>
    </row>
    <row r="6" spans="1:7" ht="16">
      <c r="A6" s="81" t="s">
        <v>7</v>
      </c>
      <c r="B6" s="31"/>
      <c r="C6" s="31"/>
      <c r="D6" s="31"/>
      <c r="E6" s="31"/>
      <c r="F6" s="82"/>
    </row>
    <row r="7" spans="1:7" ht="16">
      <c r="A7" s="9" t="s">
        <v>20</v>
      </c>
      <c r="B7" s="25">
        <v>15675.109999999999</v>
      </c>
      <c r="C7" s="25">
        <v>15285.73</v>
      </c>
      <c r="D7" s="25">
        <v>14635.060000000001</v>
      </c>
      <c r="E7" s="25">
        <v>14541.640000000001</v>
      </c>
      <c r="F7" s="16">
        <f t="shared" si="0"/>
        <v>-7.2310178365574309</v>
      </c>
    </row>
    <row r="8" spans="1:7" ht="16"/>
    <row r="9" spans="1:7" ht="16"/>
    <row r="10" spans="1:7" ht="16"/>
    <row r="11" spans="1:7" ht="16"/>
    <row r="12" spans="1:7" ht="16"/>
    <row r="13" spans="1:7" ht="16"/>
    <row r="14" spans="1:7" ht="16"/>
    <row r="15" spans="1:7" ht="16"/>
    <row r="16" spans="1:7" ht="16"/>
    <row r="17" ht="16"/>
    <row r="18" ht="16"/>
    <row r="19" ht="16"/>
    <row r="20" ht="16"/>
  </sheetData>
  <mergeCells count="1">
    <mergeCell ref="A1:D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workbookViewId="0">
      <selection activeCell="F8" sqref="F8"/>
    </sheetView>
  </sheetViews>
  <sheetFormatPr baseColWidth="10" defaultColWidth="11.1640625" defaultRowHeight="15" customHeight="1"/>
  <cols>
    <col min="1" max="1" width="23" style="14" customWidth="1"/>
    <col min="2" max="2" width="27" style="14" customWidth="1"/>
    <col min="3" max="26" width="10.83203125" customWidth="1"/>
  </cols>
  <sheetData>
    <row r="1" spans="1:26" ht="30.75" customHeight="1">
      <c r="A1" s="177" t="s">
        <v>161</v>
      </c>
      <c r="B1" s="176"/>
      <c r="C1" s="6"/>
      <c r="D1" s="6"/>
      <c r="E1" s="6"/>
      <c r="F1" s="6"/>
      <c r="G1" s="6"/>
      <c r="H1" s="6"/>
      <c r="I1" s="6"/>
      <c r="J1" s="6"/>
      <c r="K1" s="6"/>
      <c r="L1" s="6"/>
      <c r="M1" s="6"/>
      <c r="N1" s="6"/>
      <c r="O1" s="6"/>
      <c r="P1" s="6"/>
      <c r="Q1" s="6"/>
      <c r="R1" s="6"/>
      <c r="S1" s="6"/>
      <c r="T1" s="6"/>
      <c r="U1" s="6"/>
      <c r="V1" s="6"/>
      <c r="W1" s="6"/>
      <c r="X1" s="6"/>
      <c r="Y1" s="6"/>
      <c r="Z1" s="6"/>
    </row>
    <row r="2" spans="1:26" ht="14.25" customHeight="1">
      <c r="A2" s="23"/>
      <c r="B2" s="142" t="s">
        <v>20</v>
      </c>
      <c r="C2" s="143" t="s">
        <v>136</v>
      </c>
      <c r="D2" s="6"/>
      <c r="E2" s="6"/>
      <c r="F2" s="6"/>
      <c r="G2" s="6"/>
      <c r="H2" s="6"/>
      <c r="I2" s="6"/>
      <c r="J2" s="6"/>
      <c r="K2" s="6"/>
      <c r="L2" s="6"/>
      <c r="M2" s="6"/>
      <c r="N2" s="6"/>
      <c r="O2" s="6"/>
      <c r="P2" s="6"/>
      <c r="Q2" s="6"/>
      <c r="R2" s="6"/>
      <c r="S2" s="6"/>
      <c r="T2" s="6"/>
      <c r="U2" s="6"/>
      <c r="V2" s="6"/>
      <c r="W2" s="6"/>
      <c r="X2" s="6"/>
      <c r="Y2" s="6"/>
      <c r="Z2" s="6"/>
    </row>
    <row r="3" spans="1:26" ht="14.25" customHeight="1">
      <c r="A3" s="22" t="s">
        <v>21</v>
      </c>
      <c r="B3" s="29">
        <v>5296.54</v>
      </c>
      <c r="C3" s="141">
        <f>(B3)*100/$B$9</f>
        <v>36.423264501115419</v>
      </c>
      <c r="D3" s="6"/>
      <c r="E3" s="6"/>
      <c r="F3" s="6"/>
      <c r="G3" s="6"/>
      <c r="H3" s="6"/>
      <c r="I3" s="6"/>
      <c r="J3" s="6"/>
      <c r="K3" s="6"/>
      <c r="L3" s="6"/>
      <c r="M3" s="6"/>
      <c r="N3" s="6"/>
      <c r="O3" s="6"/>
      <c r="P3" s="6"/>
      <c r="Q3" s="6"/>
      <c r="R3" s="6"/>
      <c r="S3" s="6"/>
      <c r="T3" s="6"/>
      <c r="U3" s="6"/>
      <c r="V3" s="6"/>
      <c r="W3" s="6"/>
      <c r="X3" s="6"/>
      <c r="Y3" s="6"/>
      <c r="Z3" s="6"/>
    </row>
    <row r="4" spans="1:26" ht="14.25" customHeight="1">
      <c r="A4" s="22" t="s">
        <v>22</v>
      </c>
      <c r="B4" s="29">
        <v>2912.1</v>
      </c>
      <c r="C4" s="141">
        <f t="shared" ref="C4:C9" si="0">(B4)*100/$B$9</f>
        <v>20.025939302582103</v>
      </c>
      <c r="D4" s="6"/>
      <c r="E4" s="6"/>
      <c r="F4" s="6"/>
      <c r="G4" s="6"/>
      <c r="H4" s="6"/>
      <c r="I4" s="6"/>
      <c r="J4" s="6"/>
      <c r="K4" s="6"/>
      <c r="L4" s="6"/>
      <c r="M4" s="6"/>
      <c r="N4" s="6"/>
      <c r="O4" s="6"/>
      <c r="P4" s="6"/>
      <c r="Q4" s="6"/>
      <c r="R4" s="6"/>
      <c r="S4" s="6"/>
      <c r="T4" s="6"/>
      <c r="U4" s="6"/>
      <c r="V4" s="6"/>
      <c r="W4" s="6"/>
      <c r="X4" s="6"/>
      <c r="Y4" s="6"/>
      <c r="Z4" s="6"/>
    </row>
    <row r="5" spans="1:26" ht="14.25" customHeight="1">
      <c r="A5" s="22" t="s">
        <v>23</v>
      </c>
      <c r="B5" s="30">
        <v>2986.3599999999997</v>
      </c>
      <c r="C5" s="141">
        <f t="shared" si="0"/>
        <v>20.536610726162934</v>
      </c>
      <c r="D5" s="6"/>
      <c r="E5" s="6"/>
      <c r="F5" s="6"/>
      <c r="G5" s="6"/>
      <c r="H5" s="6"/>
      <c r="I5" s="6"/>
      <c r="J5" s="6"/>
      <c r="K5" s="6"/>
      <c r="L5" s="6"/>
      <c r="M5" s="6"/>
      <c r="N5" s="6"/>
      <c r="O5" s="6"/>
      <c r="P5" s="6"/>
      <c r="Q5" s="6"/>
      <c r="R5" s="6"/>
      <c r="S5" s="6"/>
      <c r="T5" s="6"/>
      <c r="U5" s="6"/>
      <c r="V5" s="6"/>
      <c r="W5" s="6"/>
      <c r="X5" s="6"/>
      <c r="Y5" s="6"/>
      <c r="Z5" s="6"/>
    </row>
    <row r="6" spans="1:26" ht="14.25" customHeight="1">
      <c r="A6" s="22" t="s">
        <v>24</v>
      </c>
      <c r="B6" s="30">
        <v>2435.5699999999997</v>
      </c>
      <c r="C6" s="141">
        <f t="shared" si="0"/>
        <v>16.748936158507568</v>
      </c>
      <c r="D6" s="6"/>
      <c r="E6" s="6"/>
      <c r="F6" s="6"/>
      <c r="G6" s="6"/>
      <c r="H6" s="6"/>
      <c r="I6" s="6"/>
      <c r="J6" s="6"/>
      <c r="K6" s="6"/>
      <c r="L6" s="6"/>
      <c r="M6" s="6"/>
      <c r="N6" s="6"/>
      <c r="O6" s="6"/>
      <c r="P6" s="6"/>
      <c r="Q6" s="6"/>
      <c r="R6" s="6"/>
      <c r="S6" s="6"/>
      <c r="T6" s="6"/>
      <c r="U6" s="6"/>
      <c r="V6" s="6"/>
      <c r="W6" s="6"/>
      <c r="X6" s="6"/>
      <c r="Y6" s="6"/>
      <c r="Z6" s="6"/>
    </row>
    <row r="7" spans="1:26" ht="14.25" customHeight="1">
      <c r="A7" s="22" t="s">
        <v>110</v>
      </c>
      <c r="B7" s="30">
        <v>152.30000000000001</v>
      </c>
      <c r="C7" s="141">
        <f t="shared" si="0"/>
        <v>1.0473371641713041</v>
      </c>
      <c r="D7" s="6"/>
      <c r="E7" s="6"/>
      <c r="F7" s="6"/>
      <c r="G7" s="6"/>
      <c r="H7" s="6"/>
      <c r="I7" s="6"/>
      <c r="J7" s="6"/>
      <c r="K7" s="6"/>
      <c r="L7" s="6"/>
      <c r="M7" s="6"/>
      <c r="N7" s="6"/>
      <c r="O7" s="6"/>
      <c r="P7" s="6"/>
      <c r="Q7" s="6"/>
      <c r="R7" s="6"/>
      <c r="S7" s="6"/>
      <c r="T7" s="6"/>
      <c r="U7" s="6"/>
      <c r="V7" s="6"/>
      <c r="W7" s="6"/>
      <c r="X7" s="6"/>
      <c r="Y7" s="6"/>
      <c r="Z7" s="6"/>
    </row>
    <row r="8" spans="1:26" ht="14.25" customHeight="1">
      <c r="A8" s="22" t="s">
        <v>25</v>
      </c>
      <c r="B8" s="30">
        <v>758.77</v>
      </c>
      <c r="C8" s="141">
        <f t="shared" si="0"/>
        <v>5.2179121474606713</v>
      </c>
      <c r="D8" s="6"/>
      <c r="E8" s="6"/>
      <c r="F8" s="6"/>
      <c r="G8" s="6"/>
      <c r="H8" s="6"/>
      <c r="I8" s="6"/>
      <c r="J8" s="6"/>
      <c r="K8" s="6"/>
      <c r="L8" s="6"/>
      <c r="M8" s="6"/>
      <c r="N8" s="6"/>
      <c r="O8" s="6"/>
      <c r="P8" s="6"/>
      <c r="Q8" s="6"/>
      <c r="R8" s="6"/>
      <c r="S8" s="6"/>
      <c r="T8" s="6"/>
      <c r="U8" s="6"/>
      <c r="V8" s="6"/>
      <c r="W8" s="6"/>
      <c r="X8" s="6"/>
      <c r="Y8" s="6"/>
      <c r="Z8" s="6"/>
    </row>
    <row r="9" spans="1:26" ht="13.5" customHeight="1">
      <c r="A9" s="15"/>
      <c r="B9" s="17">
        <f>SUM(B3:B8)</f>
        <v>14541.64</v>
      </c>
      <c r="C9" s="6">
        <f t="shared" si="0"/>
        <v>100</v>
      </c>
      <c r="D9" s="6"/>
      <c r="E9" s="6"/>
      <c r="F9" s="6"/>
      <c r="G9" s="6"/>
      <c r="H9" s="6"/>
      <c r="I9" s="6"/>
      <c r="J9" s="6"/>
      <c r="K9" s="6"/>
      <c r="L9" s="6"/>
      <c r="M9" s="6"/>
      <c r="N9" s="6"/>
      <c r="O9" s="6"/>
      <c r="P9" s="6"/>
      <c r="Q9" s="6"/>
      <c r="R9" s="6"/>
      <c r="S9" s="6"/>
      <c r="T9" s="6"/>
      <c r="U9" s="6"/>
      <c r="V9" s="6"/>
      <c r="W9" s="6"/>
      <c r="X9" s="6"/>
      <c r="Y9" s="6"/>
      <c r="Z9" s="6"/>
    </row>
    <row r="10" spans="1:26" ht="14.25" customHeight="1">
      <c r="A10" s="15"/>
      <c r="B10" s="17"/>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c r="A11" s="15"/>
      <c r="B11" s="17"/>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c r="A12" s="18"/>
      <c r="B12" s="17"/>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c r="A13" s="19"/>
      <c r="B13" s="19"/>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c r="A14" s="19"/>
      <c r="B14" s="19"/>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c r="A15" s="19"/>
      <c r="B15" s="19"/>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19"/>
      <c r="B16" s="19"/>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19"/>
      <c r="B17" s="19"/>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19"/>
      <c r="B18" s="19"/>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19"/>
      <c r="B19" s="19"/>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19"/>
      <c r="B20" s="19"/>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19"/>
      <c r="B21" s="19"/>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19"/>
      <c r="B22" s="19"/>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19"/>
      <c r="B23" s="19"/>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19"/>
      <c r="B24" s="19"/>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19"/>
      <c r="B25" s="19"/>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19"/>
      <c r="B26" s="19"/>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19"/>
      <c r="B27" s="19"/>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19"/>
      <c r="B28" s="19"/>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19"/>
      <c r="B29" s="19"/>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19"/>
      <c r="B30" s="19"/>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19"/>
      <c r="B31" s="19"/>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19"/>
      <c r="B32" s="19"/>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19"/>
      <c r="B33" s="19"/>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19"/>
      <c r="B34" s="19"/>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19"/>
      <c r="B35" s="19"/>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19"/>
      <c r="B36" s="19"/>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19"/>
      <c r="B37" s="19"/>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19"/>
      <c r="B38" s="19"/>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19"/>
      <c r="B39" s="19"/>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19"/>
      <c r="B40" s="19"/>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19"/>
      <c r="B41" s="19"/>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19"/>
      <c r="B42" s="19"/>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19"/>
      <c r="B43" s="19"/>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19"/>
      <c r="B44" s="19"/>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19"/>
      <c r="B45" s="19"/>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19"/>
      <c r="B46" s="19"/>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19"/>
      <c r="B47" s="19"/>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19"/>
      <c r="B48" s="19"/>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19"/>
      <c r="B49" s="19"/>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19"/>
      <c r="B50" s="19"/>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19"/>
      <c r="B51" s="19"/>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19"/>
      <c r="B52" s="19"/>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19"/>
      <c r="B53" s="19"/>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19"/>
      <c r="B54" s="19"/>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19"/>
      <c r="B55" s="19"/>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19"/>
      <c r="B56" s="19"/>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19"/>
      <c r="B57" s="19"/>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19"/>
      <c r="B58" s="19"/>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19"/>
      <c r="B59" s="19"/>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19"/>
      <c r="B60" s="19"/>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19"/>
      <c r="B61" s="19"/>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19"/>
      <c r="B62" s="19"/>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19"/>
      <c r="B63" s="19"/>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19"/>
      <c r="B64" s="19"/>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19"/>
      <c r="B65" s="19"/>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19"/>
      <c r="B66" s="19"/>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19"/>
      <c r="B67" s="19"/>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19"/>
      <c r="B68" s="19"/>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19"/>
      <c r="B69" s="19"/>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19"/>
      <c r="B70" s="19"/>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19"/>
      <c r="B71" s="19"/>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19"/>
      <c r="B72" s="19"/>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19"/>
      <c r="B73" s="19"/>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19"/>
      <c r="B74" s="19"/>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19"/>
      <c r="B75" s="19"/>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19"/>
      <c r="B76" s="19"/>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19"/>
      <c r="B77" s="19"/>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19"/>
      <c r="B78" s="19"/>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19"/>
      <c r="B79" s="19"/>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19"/>
      <c r="B80" s="19"/>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19"/>
      <c r="B81" s="19"/>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19"/>
      <c r="B82" s="19"/>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19"/>
      <c r="B83" s="19"/>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19"/>
      <c r="B84" s="19"/>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19"/>
      <c r="B85" s="19"/>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19"/>
      <c r="B86" s="19"/>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19"/>
      <c r="B87" s="19"/>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19"/>
      <c r="B88" s="19"/>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19"/>
      <c r="B89" s="19"/>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19"/>
      <c r="B90" s="19"/>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19"/>
      <c r="B91" s="19"/>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19"/>
      <c r="B92" s="19"/>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19"/>
      <c r="B93" s="19"/>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19"/>
      <c r="B94" s="19"/>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19"/>
      <c r="B95" s="19"/>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19"/>
      <c r="B96" s="19"/>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19"/>
      <c r="B97" s="19"/>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19"/>
      <c r="B98" s="19"/>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19"/>
      <c r="B99" s="19"/>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19"/>
      <c r="B100" s="19"/>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19"/>
      <c r="B101" s="19"/>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19"/>
      <c r="B102" s="19"/>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19"/>
      <c r="B103" s="19"/>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19"/>
      <c r="B104" s="19"/>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19"/>
      <c r="B105" s="19"/>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19"/>
      <c r="B106" s="19"/>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19"/>
      <c r="B107" s="19"/>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19"/>
      <c r="B108" s="19"/>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19"/>
      <c r="B109" s="19"/>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19"/>
      <c r="B110" s="19"/>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19"/>
      <c r="B111" s="19"/>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19"/>
      <c r="B112" s="19"/>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19"/>
      <c r="B113" s="19"/>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19"/>
      <c r="B114" s="19"/>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19"/>
      <c r="B115" s="19"/>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19"/>
      <c r="B116" s="19"/>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19"/>
      <c r="B117" s="19"/>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19"/>
      <c r="B118" s="19"/>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19"/>
      <c r="B119" s="19"/>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19"/>
      <c r="B120" s="19"/>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19"/>
      <c r="B121" s="19"/>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19"/>
      <c r="B122" s="19"/>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19"/>
      <c r="B123" s="19"/>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19"/>
      <c r="B124" s="19"/>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19"/>
      <c r="B125" s="19"/>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19"/>
      <c r="B126" s="19"/>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19"/>
      <c r="B127" s="19"/>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19"/>
      <c r="B128" s="19"/>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19"/>
      <c r="B129" s="19"/>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19"/>
      <c r="B130" s="19"/>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19"/>
      <c r="B131" s="19"/>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19"/>
      <c r="B132" s="19"/>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19"/>
      <c r="B133" s="19"/>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19"/>
      <c r="B134" s="19"/>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19"/>
      <c r="B135" s="19"/>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19"/>
      <c r="B136" s="19"/>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19"/>
      <c r="B137" s="19"/>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19"/>
      <c r="B138" s="19"/>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19"/>
      <c r="B139" s="19"/>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19"/>
      <c r="B140" s="19"/>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19"/>
      <c r="B141" s="19"/>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19"/>
      <c r="B142" s="19"/>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19"/>
      <c r="B143" s="19"/>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19"/>
      <c r="B144" s="19"/>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19"/>
      <c r="B145" s="19"/>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19"/>
      <c r="B146" s="19"/>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19"/>
      <c r="B147" s="19"/>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19"/>
      <c r="B148" s="19"/>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19"/>
      <c r="B149" s="19"/>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19"/>
      <c r="B150" s="19"/>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19"/>
      <c r="B151" s="19"/>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19"/>
      <c r="B152" s="19"/>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19"/>
      <c r="B153" s="19"/>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19"/>
      <c r="B154" s="19"/>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19"/>
      <c r="B155" s="19"/>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19"/>
      <c r="B156" s="19"/>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19"/>
      <c r="B157" s="19"/>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19"/>
      <c r="B158" s="19"/>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19"/>
      <c r="B159" s="19"/>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19"/>
      <c r="B160" s="19"/>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19"/>
      <c r="B161" s="19"/>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19"/>
      <c r="B162" s="19"/>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19"/>
      <c r="B163" s="19"/>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19"/>
      <c r="B164" s="19"/>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19"/>
      <c r="B165" s="19"/>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19"/>
      <c r="B166" s="19"/>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19"/>
      <c r="B167" s="19"/>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19"/>
      <c r="B168" s="19"/>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19"/>
      <c r="B169" s="19"/>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19"/>
      <c r="B170" s="19"/>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19"/>
      <c r="B171" s="19"/>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19"/>
      <c r="B172" s="19"/>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19"/>
      <c r="B173" s="19"/>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19"/>
      <c r="B174" s="19"/>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19"/>
      <c r="B175" s="19"/>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19"/>
      <c r="B176" s="19"/>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19"/>
      <c r="B177" s="19"/>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19"/>
      <c r="B178" s="19"/>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19"/>
      <c r="B179" s="19"/>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19"/>
      <c r="B180" s="19"/>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19"/>
      <c r="B181" s="19"/>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19"/>
      <c r="B182" s="19"/>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19"/>
      <c r="B183" s="19"/>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19"/>
      <c r="B184" s="19"/>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19"/>
      <c r="B185" s="19"/>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19"/>
      <c r="B186" s="19"/>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19"/>
      <c r="B187" s="19"/>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19"/>
      <c r="B188" s="19"/>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19"/>
      <c r="B189" s="19"/>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19"/>
      <c r="B190" s="19"/>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19"/>
      <c r="B191" s="19"/>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19"/>
      <c r="B192" s="19"/>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19"/>
      <c r="B193" s="19"/>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19"/>
      <c r="B194" s="19"/>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19"/>
      <c r="B195" s="19"/>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19"/>
      <c r="B196" s="19"/>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19"/>
      <c r="B197" s="19"/>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19"/>
      <c r="B198" s="19"/>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19"/>
      <c r="B199" s="19"/>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19"/>
      <c r="B200" s="19"/>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19"/>
      <c r="B201" s="19"/>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19"/>
      <c r="B202" s="19"/>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19"/>
      <c r="B203" s="19"/>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19"/>
      <c r="B204" s="19"/>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19"/>
      <c r="B205" s="19"/>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19"/>
      <c r="B206" s="19"/>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19"/>
      <c r="B207" s="19"/>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19"/>
      <c r="B208" s="19"/>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19"/>
      <c r="B209" s="19"/>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19"/>
      <c r="B210" s="19"/>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19"/>
      <c r="B211" s="19"/>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19"/>
      <c r="B212" s="19"/>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19"/>
      <c r="B213" s="19"/>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19"/>
      <c r="B214" s="19"/>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19"/>
      <c r="B215" s="19"/>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19"/>
      <c r="B216" s="19"/>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19"/>
      <c r="B217" s="19"/>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19"/>
      <c r="B218" s="19"/>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19"/>
      <c r="B219" s="19"/>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19"/>
      <c r="B220" s="19"/>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19"/>
      <c r="B221" s="19"/>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19"/>
      <c r="B222" s="19"/>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19"/>
      <c r="B223" s="19"/>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19"/>
      <c r="B224" s="19"/>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19"/>
      <c r="B225" s="19"/>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19"/>
      <c r="B226" s="19"/>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19"/>
      <c r="B227" s="19"/>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19"/>
      <c r="B228" s="19"/>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19"/>
      <c r="B229" s="19"/>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19"/>
      <c r="B230" s="19"/>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19"/>
      <c r="B231" s="19"/>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19"/>
      <c r="B232" s="19"/>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19"/>
      <c r="B233" s="19"/>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19"/>
      <c r="B234" s="19"/>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19"/>
      <c r="B235" s="19"/>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19"/>
      <c r="B236" s="19"/>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19"/>
      <c r="B237" s="19"/>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19"/>
      <c r="B238" s="19"/>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19"/>
      <c r="B239" s="19"/>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19"/>
      <c r="B240" s="19"/>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19"/>
      <c r="B241" s="19"/>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19"/>
      <c r="B242" s="19"/>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19"/>
      <c r="B243" s="19"/>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19"/>
      <c r="B244" s="19"/>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19"/>
      <c r="B245" s="19"/>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19"/>
      <c r="B246" s="19"/>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19"/>
      <c r="B247" s="19"/>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19"/>
      <c r="B248" s="19"/>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19"/>
      <c r="B249" s="19"/>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19"/>
      <c r="B250" s="19"/>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19"/>
      <c r="B251" s="19"/>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19"/>
      <c r="B252" s="19"/>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19"/>
      <c r="B253" s="19"/>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19"/>
      <c r="B254" s="19"/>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19"/>
      <c r="B255" s="19"/>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19"/>
      <c r="B256" s="19"/>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19"/>
      <c r="B257" s="19"/>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19"/>
      <c r="B258" s="19"/>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19"/>
      <c r="B259" s="19"/>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19"/>
      <c r="B260" s="19"/>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19"/>
      <c r="B261" s="19"/>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19"/>
      <c r="B262" s="19"/>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19"/>
      <c r="B263" s="19"/>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19"/>
      <c r="B264" s="19"/>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19"/>
      <c r="B265" s="19"/>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19"/>
      <c r="B266" s="19"/>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19"/>
      <c r="B267" s="19"/>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19"/>
      <c r="B268" s="19"/>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19"/>
      <c r="B269" s="19"/>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19"/>
      <c r="B270" s="19"/>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19"/>
      <c r="B271" s="19"/>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19"/>
      <c r="B272" s="19"/>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19"/>
      <c r="B273" s="19"/>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19"/>
      <c r="B274" s="19"/>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19"/>
      <c r="B275" s="19"/>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19"/>
      <c r="B276" s="19"/>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19"/>
      <c r="B277" s="19"/>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19"/>
      <c r="B278" s="19"/>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19"/>
      <c r="B279" s="19"/>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19"/>
      <c r="B280" s="19"/>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19"/>
      <c r="B281" s="19"/>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19"/>
      <c r="B282" s="19"/>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19"/>
      <c r="B283" s="19"/>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19"/>
      <c r="B284" s="19"/>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19"/>
      <c r="B285" s="19"/>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19"/>
      <c r="B286" s="19"/>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19"/>
      <c r="B287" s="19"/>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19"/>
      <c r="B288" s="19"/>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19"/>
      <c r="B289" s="19"/>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19"/>
      <c r="B290" s="19"/>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19"/>
      <c r="B291" s="19"/>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19"/>
      <c r="B292" s="19"/>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19"/>
      <c r="B293" s="19"/>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19"/>
      <c r="B294" s="19"/>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19"/>
      <c r="B295" s="19"/>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19"/>
      <c r="B296" s="19"/>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19"/>
      <c r="B297" s="19"/>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19"/>
      <c r="B298" s="19"/>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19"/>
      <c r="B299" s="19"/>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19"/>
      <c r="B300" s="19"/>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19"/>
      <c r="B301" s="19"/>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19"/>
      <c r="B302" s="19"/>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19"/>
      <c r="B303" s="19"/>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19"/>
      <c r="B304" s="19"/>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19"/>
      <c r="B305" s="19"/>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19"/>
      <c r="B306" s="19"/>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19"/>
      <c r="B307" s="19"/>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19"/>
      <c r="B308" s="19"/>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19"/>
      <c r="B309" s="19"/>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19"/>
      <c r="B310" s="19"/>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19"/>
      <c r="B311" s="19"/>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19"/>
      <c r="B312" s="19"/>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19"/>
      <c r="B313" s="19"/>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19"/>
      <c r="B314" s="19"/>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19"/>
      <c r="B315" s="19"/>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19"/>
      <c r="B316" s="19"/>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19"/>
      <c r="B317" s="19"/>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19"/>
      <c r="B318" s="19"/>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19"/>
      <c r="B319" s="19"/>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19"/>
      <c r="B320" s="19"/>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19"/>
      <c r="B321" s="19"/>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19"/>
      <c r="B322" s="19"/>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19"/>
      <c r="B323" s="19"/>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19"/>
      <c r="B324" s="19"/>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19"/>
      <c r="B325" s="19"/>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19"/>
      <c r="B326" s="19"/>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19"/>
      <c r="B327" s="19"/>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19"/>
      <c r="B328" s="19"/>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19"/>
      <c r="B329" s="19"/>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19"/>
      <c r="B330" s="19"/>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19"/>
      <c r="B331" s="19"/>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19"/>
      <c r="B332" s="19"/>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19"/>
      <c r="B333" s="19"/>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19"/>
      <c r="B334" s="19"/>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19"/>
      <c r="B335" s="19"/>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19"/>
      <c r="B336" s="19"/>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19"/>
      <c r="B337" s="19"/>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19"/>
      <c r="B338" s="19"/>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19"/>
      <c r="B339" s="19"/>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19"/>
      <c r="B340" s="19"/>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19"/>
      <c r="B341" s="19"/>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19"/>
      <c r="B342" s="19"/>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19"/>
      <c r="B343" s="19"/>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19"/>
      <c r="B344" s="19"/>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19"/>
      <c r="B345" s="19"/>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19"/>
      <c r="B346" s="19"/>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19"/>
      <c r="B347" s="19"/>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19"/>
      <c r="B348" s="19"/>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19"/>
      <c r="B349" s="19"/>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19"/>
      <c r="B350" s="19"/>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19"/>
      <c r="B351" s="19"/>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19"/>
      <c r="B352" s="19"/>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19"/>
      <c r="B353" s="19"/>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19"/>
      <c r="B354" s="19"/>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19"/>
      <c r="B355" s="19"/>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19"/>
      <c r="B356" s="19"/>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19"/>
      <c r="B357" s="19"/>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19"/>
      <c r="B358" s="19"/>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19"/>
      <c r="B359" s="19"/>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19"/>
      <c r="B360" s="19"/>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19"/>
      <c r="B361" s="19"/>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19"/>
      <c r="B362" s="19"/>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19"/>
      <c r="B363" s="19"/>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19"/>
      <c r="B364" s="19"/>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19"/>
      <c r="B365" s="19"/>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19"/>
      <c r="B366" s="19"/>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19"/>
      <c r="B367" s="19"/>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19"/>
      <c r="B368" s="19"/>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19"/>
      <c r="B369" s="19"/>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19"/>
      <c r="B370" s="19"/>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19"/>
      <c r="B371" s="19"/>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19"/>
      <c r="B372" s="19"/>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19"/>
      <c r="B373" s="19"/>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19"/>
      <c r="B374" s="19"/>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19"/>
      <c r="B375" s="19"/>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19"/>
      <c r="B376" s="19"/>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19"/>
      <c r="B377" s="19"/>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19"/>
      <c r="B378" s="19"/>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19"/>
      <c r="B379" s="19"/>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19"/>
      <c r="B380" s="19"/>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19"/>
      <c r="B381" s="19"/>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19"/>
      <c r="B382" s="19"/>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19"/>
      <c r="B383" s="19"/>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19"/>
      <c r="B384" s="19"/>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19"/>
      <c r="B385" s="19"/>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19"/>
      <c r="B386" s="19"/>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19"/>
      <c r="B387" s="19"/>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19"/>
      <c r="B388" s="19"/>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19"/>
      <c r="B389" s="19"/>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19"/>
      <c r="B390" s="19"/>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19"/>
      <c r="B391" s="19"/>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19"/>
      <c r="B392" s="19"/>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19"/>
      <c r="B393" s="19"/>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19"/>
      <c r="B394" s="19"/>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19"/>
      <c r="B395" s="19"/>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19"/>
      <c r="B396" s="19"/>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19"/>
      <c r="B397" s="19"/>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19"/>
      <c r="B398" s="19"/>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19"/>
      <c r="B399" s="19"/>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19"/>
      <c r="B400" s="19"/>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19"/>
      <c r="B401" s="19"/>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19"/>
      <c r="B402" s="19"/>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19"/>
      <c r="B403" s="19"/>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19"/>
      <c r="B404" s="19"/>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19"/>
      <c r="B405" s="19"/>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19"/>
      <c r="B406" s="19"/>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19"/>
      <c r="B407" s="19"/>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19"/>
      <c r="B408" s="19"/>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19"/>
      <c r="B409" s="19"/>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19"/>
      <c r="B410" s="19"/>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19"/>
      <c r="B411" s="19"/>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19"/>
      <c r="B412" s="19"/>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19"/>
      <c r="B413" s="19"/>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19"/>
      <c r="B414" s="19"/>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19"/>
      <c r="B415" s="19"/>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19"/>
      <c r="B416" s="19"/>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19"/>
      <c r="B417" s="19"/>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19"/>
      <c r="B418" s="19"/>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19"/>
      <c r="B419" s="19"/>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19"/>
      <c r="B420" s="19"/>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19"/>
      <c r="B421" s="19"/>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19"/>
      <c r="B422" s="19"/>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19"/>
      <c r="B423" s="19"/>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19"/>
      <c r="B424" s="19"/>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19"/>
      <c r="B425" s="19"/>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19"/>
      <c r="B426" s="19"/>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19"/>
      <c r="B427" s="19"/>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19"/>
      <c r="B428" s="19"/>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19"/>
      <c r="B429" s="19"/>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19"/>
      <c r="B430" s="19"/>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19"/>
      <c r="B431" s="19"/>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19"/>
      <c r="B432" s="19"/>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19"/>
      <c r="B433" s="19"/>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19"/>
      <c r="B434" s="19"/>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19"/>
      <c r="B435" s="19"/>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19"/>
      <c r="B436" s="19"/>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19"/>
      <c r="B437" s="19"/>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19"/>
      <c r="B438" s="19"/>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19"/>
      <c r="B439" s="19"/>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19"/>
      <c r="B440" s="19"/>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19"/>
      <c r="B441" s="19"/>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19"/>
      <c r="B442" s="19"/>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19"/>
      <c r="B443" s="19"/>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19"/>
      <c r="B444" s="19"/>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19"/>
      <c r="B445" s="19"/>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19"/>
      <c r="B446" s="19"/>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19"/>
      <c r="B447" s="19"/>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19"/>
      <c r="B448" s="19"/>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19"/>
      <c r="B449" s="19"/>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19"/>
      <c r="B450" s="19"/>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19"/>
      <c r="B451" s="19"/>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19"/>
      <c r="B452" s="19"/>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19"/>
      <c r="B453" s="19"/>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19"/>
      <c r="B454" s="19"/>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19"/>
      <c r="B455" s="19"/>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19"/>
      <c r="B456" s="19"/>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19"/>
      <c r="B457" s="19"/>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19"/>
      <c r="B458" s="19"/>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19"/>
      <c r="B459" s="19"/>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19"/>
      <c r="B460" s="19"/>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19"/>
      <c r="B461" s="19"/>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19"/>
      <c r="B462" s="19"/>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19"/>
      <c r="B463" s="19"/>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19"/>
      <c r="B464" s="19"/>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19"/>
      <c r="B465" s="19"/>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19"/>
      <c r="B466" s="19"/>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19"/>
      <c r="B467" s="19"/>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19"/>
      <c r="B468" s="19"/>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19"/>
      <c r="B469" s="19"/>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19"/>
      <c r="B470" s="19"/>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19"/>
      <c r="B471" s="19"/>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19"/>
      <c r="B472" s="19"/>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19"/>
      <c r="B473" s="19"/>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19"/>
      <c r="B474" s="19"/>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19"/>
      <c r="B475" s="19"/>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19"/>
      <c r="B476" s="19"/>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19"/>
      <c r="B477" s="19"/>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19"/>
      <c r="B478" s="19"/>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19"/>
      <c r="B479" s="19"/>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19"/>
      <c r="B480" s="19"/>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19"/>
      <c r="B481" s="19"/>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19"/>
      <c r="B482" s="19"/>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19"/>
      <c r="B483" s="19"/>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19"/>
      <c r="B484" s="19"/>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19"/>
      <c r="B485" s="19"/>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19"/>
      <c r="B486" s="19"/>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19"/>
      <c r="B487" s="19"/>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19"/>
      <c r="B488" s="19"/>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19"/>
      <c r="B489" s="19"/>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19"/>
      <c r="B490" s="19"/>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19"/>
      <c r="B491" s="19"/>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19"/>
      <c r="B492" s="19"/>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19"/>
      <c r="B493" s="19"/>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19"/>
      <c r="B494" s="19"/>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19"/>
      <c r="B495" s="19"/>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19"/>
      <c r="B496" s="19"/>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19"/>
      <c r="B497" s="19"/>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19"/>
      <c r="B498" s="19"/>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19"/>
      <c r="B499" s="19"/>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19"/>
      <c r="B500" s="19"/>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19"/>
      <c r="B501" s="19"/>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19"/>
      <c r="B502" s="19"/>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19"/>
      <c r="B503" s="19"/>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19"/>
      <c r="B504" s="19"/>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19"/>
      <c r="B505" s="19"/>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19"/>
      <c r="B506" s="19"/>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19"/>
      <c r="B507" s="19"/>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19"/>
      <c r="B508" s="19"/>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19"/>
      <c r="B509" s="19"/>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19"/>
      <c r="B510" s="19"/>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19"/>
      <c r="B511" s="19"/>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19"/>
      <c r="B512" s="19"/>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19"/>
      <c r="B513" s="19"/>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19"/>
      <c r="B514" s="19"/>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19"/>
      <c r="B515" s="19"/>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19"/>
      <c r="B516" s="19"/>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19"/>
      <c r="B517" s="19"/>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19"/>
      <c r="B518" s="19"/>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19"/>
      <c r="B519" s="19"/>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19"/>
      <c r="B520" s="19"/>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19"/>
      <c r="B521" s="19"/>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19"/>
      <c r="B522" s="19"/>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19"/>
      <c r="B523" s="19"/>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19"/>
      <c r="B524" s="19"/>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19"/>
      <c r="B525" s="19"/>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19"/>
      <c r="B526" s="19"/>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19"/>
      <c r="B527" s="19"/>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19"/>
      <c r="B528" s="19"/>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19"/>
      <c r="B529" s="19"/>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19"/>
      <c r="B530" s="19"/>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19"/>
      <c r="B531" s="19"/>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19"/>
      <c r="B532" s="19"/>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19"/>
      <c r="B533" s="19"/>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19"/>
      <c r="B534" s="19"/>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19"/>
      <c r="B535" s="19"/>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19"/>
      <c r="B536" s="19"/>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19"/>
      <c r="B537" s="19"/>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19"/>
      <c r="B538" s="19"/>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19"/>
      <c r="B539" s="19"/>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19"/>
      <c r="B540" s="19"/>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19"/>
      <c r="B541" s="19"/>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19"/>
      <c r="B542" s="19"/>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19"/>
      <c r="B543" s="19"/>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19"/>
      <c r="B544" s="19"/>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19"/>
      <c r="B545" s="19"/>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19"/>
      <c r="B546" s="19"/>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19"/>
      <c r="B547" s="19"/>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19"/>
      <c r="B548" s="19"/>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19"/>
      <c r="B549" s="19"/>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19"/>
      <c r="B550" s="19"/>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19"/>
      <c r="B551" s="19"/>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19"/>
      <c r="B552" s="19"/>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19"/>
      <c r="B553" s="19"/>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19"/>
      <c r="B554" s="19"/>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19"/>
      <c r="B555" s="19"/>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19"/>
      <c r="B556" s="19"/>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19"/>
      <c r="B557" s="19"/>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19"/>
      <c r="B558" s="19"/>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19"/>
      <c r="B559" s="19"/>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19"/>
      <c r="B560" s="19"/>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19"/>
      <c r="B561" s="19"/>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19"/>
      <c r="B562" s="19"/>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19"/>
      <c r="B563" s="19"/>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19"/>
      <c r="B564" s="19"/>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19"/>
      <c r="B565" s="19"/>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19"/>
      <c r="B566" s="19"/>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19"/>
      <c r="B567" s="19"/>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19"/>
      <c r="B568" s="19"/>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19"/>
      <c r="B569" s="19"/>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19"/>
      <c r="B570" s="19"/>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19"/>
      <c r="B571" s="19"/>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19"/>
      <c r="B572" s="19"/>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19"/>
      <c r="B573" s="19"/>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19"/>
      <c r="B574" s="19"/>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19"/>
      <c r="B575" s="19"/>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19"/>
      <c r="B576" s="19"/>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19"/>
      <c r="B577" s="19"/>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19"/>
      <c r="B578" s="19"/>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19"/>
      <c r="B579" s="19"/>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19"/>
      <c r="B580" s="19"/>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19"/>
      <c r="B581" s="19"/>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19"/>
      <c r="B582" s="19"/>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19"/>
      <c r="B583" s="19"/>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19"/>
      <c r="B584" s="19"/>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19"/>
      <c r="B585" s="19"/>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19"/>
      <c r="B586" s="19"/>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19"/>
      <c r="B587" s="19"/>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19"/>
      <c r="B588" s="19"/>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19"/>
      <c r="B589" s="19"/>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19"/>
      <c r="B590" s="19"/>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19"/>
      <c r="B591" s="19"/>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19"/>
      <c r="B592" s="19"/>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19"/>
      <c r="B593" s="19"/>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19"/>
      <c r="B594" s="19"/>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19"/>
      <c r="B595" s="19"/>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19"/>
      <c r="B596" s="19"/>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19"/>
      <c r="B597" s="19"/>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19"/>
      <c r="B598" s="19"/>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19"/>
      <c r="B599" s="19"/>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19"/>
      <c r="B600" s="19"/>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19"/>
      <c r="B601" s="19"/>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19"/>
      <c r="B602" s="19"/>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19"/>
      <c r="B603" s="19"/>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19"/>
      <c r="B604" s="19"/>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19"/>
      <c r="B605" s="19"/>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19"/>
      <c r="B606" s="19"/>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19"/>
      <c r="B607" s="19"/>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19"/>
      <c r="B608" s="19"/>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19"/>
      <c r="B609" s="19"/>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19"/>
      <c r="B610" s="19"/>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19"/>
      <c r="B611" s="19"/>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19"/>
      <c r="B612" s="19"/>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19"/>
      <c r="B613" s="19"/>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19"/>
      <c r="B614" s="19"/>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19"/>
      <c r="B615" s="19"/>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19"/>
      <c r="B616" s="19"/>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19"/>
      <c r="B617" s="19"/>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19"/>
      <c r="B618" s="19"/>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19"/>
      <c r="B619" s="19"/>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19"/>
      <c r="B620" s="19"/>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19"/>
      <c r="B621" s="19"/>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19"/>
      <c r="B622" s="19"/>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19"/>
      <c r="B623" s="19"/>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19"/>
      <c r="B624" s="19"/>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19"/>
      <c r="B625" s="19"/>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19"/>
      <c r="B626" s="19"/>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19"/>
      <c r="B627" s="19"/>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19"/>
      <c r="B628" s="19"/>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19"/>
      <c r="B629" s="19"/>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19"/>
      <c r="B630" s="19"/>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19"/>
      <c r="B631" s="19"/>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19"/>
      <c r="B632" s="19"/>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19"/>
      <c r="B633" s="19"/>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19"/>
      <c r="B634" s="19"/>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19"/>
      <c r="B635" s="19"/>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19"/>
      <c r="B636" s="19"/>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19"/>
      <c r="B637" s="19"/>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19"/>
      <c r="B638" s="19"/>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19"/>
      <c r="B639" s="19"/>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19"/>
      <c r="B640" s="19"/>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19"/>
      <c r="B641" s="19"/>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19"/>
      <c r="B642" s="19"/>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19"/>
      <c r="B643" s="19"/>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19"/>
      <c r="B644" s="19"/>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19"/>
      <c r="B645" s="19"/>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19"/>
      <c r="B646" s="19"/>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19"/>
      <c r="B647" s="19"/>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19"/>
      <c r="B648" s="19"/>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19"/>
      <c r="B649" s="19"/>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19"/>
      <c r="B650" s="19"/>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19"/>
      <c r="B651" s="19"/>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19"/>
      <c r="B652" s="19"/>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19"/>
      <c r="B653" s="19"/>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19"/>
      <c r="B654" s="19"/>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19"/>
      <c r="B655" s="19"/>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19"/>
      <c r="B656" s="19"/>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19"/>
      <c r="B657" s="19"/>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19"/>
      <c r="B658" s="19"/>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19"/>
      <c r="B659" s="19"/>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19"/>
      <c r="B660" s="19"/>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19"/>
      <c r="B661" s="19"/>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19"/>
      <c r="B662" s="19"/>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19"/>
      <c r="B663" s="19"/>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19"/>
      <c r="B664" s="19"/>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19"/>
      <c r="B665" s="19"/>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19"/>
      <c r="B666" s="19"/>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19"/>
      <c r="B667" s="19"/>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19"/>
      <c r="B668" s="19"/>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19"/>
      <c r="B669" s="19"/>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19"/>
      <c r="B670" s="19"/>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19"/>
      <c r="B671" s="19"/>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19"/>
      <c r="B672" s="19"/>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19"/>
      <c r="B673" s="19"/>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19"/>
      <c r="B674" s="19"/>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19"/>
      <c r="B675" s="19"/>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19"/>
      <c r="B676" s="19"/>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19"/>
      <c r="B677" s="19"/>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19"/>
      <c r="B678" s="19"/>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19"/>
      <c r="B679" s="19"/>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19"/>
      <c r="B680" s="19"/>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19"/>
      <c r="B681" s="19"/>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19"/>
      <c r="B682" s="19"/>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19"/>
      <c r="B683" s="19"/>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19"/>
      <c r="B684" s="19"/>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19"/>
      <c r="B685" s="19"/>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19"/>
      <c r="B686" s="19"/>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19"/>
      <c r="B687" s="19"/>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19"/>
      <c r="B688" s="19"/>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19"/>
      <c r="B689" s="19"/>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19"/>
      <c r="B690" s="19"/>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19"/>
      <c r="B691" s="19"/>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19"/>
      <c r="B692" s="19"/>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19"/>
      <c r="B693" s="19"/>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19"/>
      <c r="B694" s="19"/>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19"/>
      <c r="B695" s="19"/>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19"/>
      <c r="B696" s="19"/>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19"/>
      <c r="B697" s="19"/>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19"/>
      <c r="B698" s="19"/>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19"/>
      <c r="B699" s="19"/>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19"/>
      <c r="B700" s="19"/>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19"/>
      <c r="B701" s="19"/>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19"/>
      <c r="B702" s="19"/>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19"/>
      <c r="B703" s="19"/>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19"/>
      <c r="B704" s="19"/>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19"/>
      <c r="B705" s="19"/>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19"/>
      <c r="B706" s="19"/>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19"/>
      <c r="B707" s="19"/>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19"/>
      <c r="B708" s="19"/>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19"/>
      <c r="B709" s="19"/>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19"/>
      <c r="B710" s="19"/>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19"/>
      <c r="B711" s="19"/>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19"/>
      <c r="B712" s="19"/>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19"/>
      <c r="B713" s="19"/>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19"/>
      <c r="B714" s="19"/>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19"/>
      <c r="B715" s="19"/>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19"/>
      <c r="B716" s="19"/>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19"/>
      <c r="B717" s="19"/>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19"/>
      <c r="B718" s="19"/>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19"/>
      <c r="B719" s="19"/>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19"/>
      <c r="B720" s="19"/>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19"/>
      <c r="B721" s="19"/>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19"/>
      <c r="B722" s="19"/>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19"/>
      <c r="B723" s="19"/>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19"/>
      <c r="B724" s="19"/>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19"/>
      <c r="B725" s="19"/>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19"/>
      <c r="B726" s="19"/>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19"/>
      <c r="B727" s="19"/>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19"/>
      <c r="B728" s="19"/>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19"/>
      <c r="B729" s="19"/>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19"/>
      <c r="B730" s="19"/>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19"/>
      <c r="B731" s="19"/>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19"/>
      <c r="B732" s="19"/>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19"/>
      <c r="B733" s="19"/>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19"/>
      <c r="B734" s="19"/>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19"/>
      <c r="B735" s="19"/>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19"/>
      <c r="B736" s="19"/>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19"/>
      <c r="B737" s="19"/>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19"/>
      <c r="B738" s="19"/>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19"/>
      <c r="B739" s="19"/>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19"/>
      <c r="B740" s="19"/>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19"/>
      <c r="B741" s="19"/>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19"/>
      <c r="B742" s="19"/>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19"/>
      <c r="B743" s="19"/>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19"/>
      <c r="B744" s="19"/>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19"/>
      <c r="B745" s="19"/>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19"/>
      <c r="B746" s="19"/>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19"/>
      <c r="B747" s="19"/>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19"/>
      <c r="B748" s="19"/>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19"/>
      <c r="B749" s="19"/>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19"/>
      <c r="B750" s="19"/>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19"/>
      <c r="B751" s="19"/>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19"/>
      <c r="B752" s="19"/>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19"/>
      <c r="B753" s="19"/>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19"/>
      <c r="B754" s="19"/>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19"/>
      <c r="B755" s="19"/>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19"/>
      <c r="B756" s="19"/>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19"/>
      <c r="B757" s="19"/>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19"/>
      <c r="B758" s="19"/>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19"/>
      <c r="B759" s="19"/>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19"/>
      <c r="B760" s="19"/>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19"/>
      <c r="B761" s="19"/>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19"/>
      <c r="B762" s="19"/>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19"/>
      <c r="B763" s="19"/>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19"/>
      <c r="B764" s="19"/>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19"/>
      <c r="B765" s="19"/>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19"/>
      <c r="B766" s="19"/>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19"/>
      <c r="B767" s="19"/>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19"/>
      <c r="B768" s="19"/>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19"/>
      <c r="B769" s="19"/>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19"/>
      <c r="B770" s="19"/>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19"/>
      <c r="B771" s="19"/>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19"/>
      <c r="B772" s="19"/>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19"/>
      <c r="B773" s="19"/>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19"/>
      <c r="B774" s="19"/>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19"/>
      <c r="B775" s="19"/>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19"/>
      <c r="B776" s="19"/>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19"/>
      <c r="B777" s="19"/>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19"/>
      <c r="B778" s="19"/>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19"/>
      <c r="B779" s="19"/>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19"/>
      <c r="B780" s="19"/>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19"/>
      <c r="B781" s="19"/>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19"/>
      <c r="B782" s="19"/>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19"/>
      <c r="B783" s="19"/>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19"/>
      <c r="B784" s="19"/>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19"/>
      <c r="B785" s="19"/>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19"/>
      <c r="B786" s="19"/>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19"/>
      <c r="B787" s="19"/>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19"/>
      <c r="B788" s="19"/>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19"/>
      <c r="B789" s="19"/>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19"/>
      <c r="B790" s="19"/>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19"/>
      <c r="B791" s="19"/>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19"/>
      <c r="B792" s="19"/>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19"/>
      <c r="B793" s="19"/>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19"/>
      <c r="B794" s="19"/>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19"/>
      <c r="B795" s="19"/>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19"/>
      <c r="B796" s="19"/>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19"/>
      <c r="B797" s="19"/>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19"/>
      <c r="B798" s="19"/>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19"/>
      <c r="B799" s="19"/>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19"/>
      <c r="B800" s="19"/>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19"/>
      <c r="B801" s="19"/>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19"/>
      <c r="B802" s="19"/>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19"/>
      <c r="B803" s="19"/>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19"/>
      <c r="B804" s="19"/>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19"/>
      <c r="B805" s="19"/>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19"/>
      <c r="B806" s="19"/>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19"/>
      <c r="B807" s="19"/>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19"/>
      <c r="B808" s="19"/>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19"/>
      <c r="B809" s="19"/>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19"/>
      <c r="B810" s="19"/>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19"/>
      <c r="B811" s="19"/>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19"/>
      <c r="B812" s="19"/>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19"/>
      <c r="B813" s="19"/>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19"/>
      <c r="B814" s="19"/>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19"/>
      <c r="B815" s="19"/>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19"/>
      <c r="B816" s="19"/>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19"/>
      <c r="B817" s="19"/>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19"/>
      <c r="B818" s="19"/>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19"/>
      <c r="B819" s="19"/>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19"/>
      <c r="B820" s="19"/>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19"/>
      <c r="B821" s="19"/>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19"/>
      <c r="B822" s="19"/>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19"/>
      <c r="B823" s="19"/>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19"/>
      <c r="B824" s="19"/>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19"/>
      <c r="B825" s="19"/>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19"/>
      <c r="B826" s="19"/>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19"/>
      <c r="B827" s="19"/>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19"/>
      <c r="B828" s="19"/>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19"/>
      <c r="B829" s="19"/>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19"/>
      <c r="B830" s="19"/>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19"/>
      <c r="B831" s="19"/>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19"/>
      <c r="B832" s="19"/>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19"/>
      <c r="B833" s="19"/>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19"/>
      <c r="B834" s="19"/>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19"/>
      <c r="B835" s="19"/>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19"/>
      <c r="B836" s="19"/>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19"/>
      <c r="B837" s="19"/>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19"/>
      <c r="B838" s="19"/>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19"/>
      <c r="B839" s="19"/>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19"/>
      <c r="B840" s="19"/>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19"/>
      <c r="B841" s="19"/>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19"/>
      <c r="B842" s="19"/>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19"/>
      <c r="B843" s="19"/>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19"/>
      <c r="B844" s="19"/>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19"/>
      <c r="B845" s="19"/>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19"/>
      <c r="B846" s="19"/>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19"/>
      <c r="B847" s="19"/>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19"/>
      <c r="B848" s="19"/>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19"/>
      <c r="B849" s="19"/>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19"/>
      <c r="B850" s="19"/>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19"/>
      <c r="B851" s="19"/>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19"/>
      <c r="B852" s="19"/>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19"/>
      <c r="B853" s="19"/>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19"/>
      <c r="B854" s="19"/>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19"/>
      <c r="B855" s="19"/>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19"/>
      <c r="B856" s="19"/>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19"/>
      <c r="B857" s="19"/>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19"/>
      <c r="B858" s="19"/>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19"/>
      <c r="B859" s="19"/>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19"/>
      <c r="B860" s="19"/>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19"/>
      <c r="B861" s="19"/>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19"/>
      <c r="B862" s="19"/>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19"/>
      <c r="B863" s="19"/>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19"/>
      <c r="B864" s="19"/>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19"/>
      <c r="B865" s="19"/>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19"/>
      <c r="B866" s="19"/>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19"/>
      <c r="B867" s="19"/>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19"/>
      <c r="B868" s="19"/>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19"/>
      <c r="B869" s="19"/>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19"/>
      <c r="B870" s="19"/>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19"/>
      <c r="B871" s="19"/>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19"/>
      <c r="B872" s="19"/>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19"/>
      <c r="B873" s="19"/>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19"/>
      <c r="B874" s="19"/>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19"/>
      <c r="B875" s="19"/>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19"/>
      <c r="B876" s="19"/>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19"/>
      <c r="B877" s="19"/>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19"/>
      <c r="B878" s="19"/>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19"/>
      <c r="B879" s="19"/>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19"/>
      <c r="B880" s="19"/>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19"/>
      <c r="B881" s="19"/>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19"/>
      <c r="B882" s="19"/>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19"/>
      <c r="B883" s="19"/>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19"/>
      <c r="B884" s="19"/>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19"/>
      <c r="B885" s="19"/>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19"/>
      <c r="B886" s="19"/>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19"/>
      <c r="B887" s="19"/>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19"/>
      <c r="B888" s="19"/>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19"/>
      <c r="B889" s="19"/>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19"/>
      <c r="B890" s="19"/>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19"/>
      <c r="B891" s="19"/>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19"/>
      <c r="B892" s="19"/>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19"/>
      <c r="B893" s="19"/>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19"/>
      <c r="B894" s="19"/>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19"/>
      <c r="B895" s="19"/>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19"/>
      <c r="B896" s="19"/>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19"/>
      <c r="B897" s="19"/>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19"/>
      <c r="B898" s="19"/>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19"/>
      <c r="B899" s="19"/>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19"/>
      <c r="B900" s="19"/>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19"/>
      <c r="B901" s="19"/>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19"/>
      <c r="B902" s="19"/>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19"/>
      <c r="B903" s="19"/>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19"/>
      <c r="B904" s="19"/>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19"/>
      <c r="B905" s="19"/>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19"/>
      <c r="B906" s="19"/>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19"/>
      <c r="B907" s="19"/>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19"/>
      <c r="B908" s="19"/>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19"/>
      <c r="B909" s="19"/>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19"/>
      <c r="B910" s="19"/>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19"/>
      <c r="B911" s="19"/>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19"/>
      <c r="B912" s="19"/>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19"/>
      <c r="B913" s="19"/>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19"/>
      <c r="B914" s="19"/>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19"/>
      <c r="B915" s="19"/>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19"/>
      <c r="B916" s="19"/>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19"/>
      <c r="B917" s="19"/>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19"/>
      <c r="B918" s="19"/>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19"/>
      <c r="B919" s="19"/>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19"/>
      <c r="B920" s="19"/>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19"/>
      <c r="B921" s="19"/>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19"/>
      <c r="B922" s="19"/>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19"/>
      <c r="B923" s="19"/>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19"/>
      <c r="B924" s="19"/>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19"/>
      <c r="B925" s="19"/>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19"/>
      <c r="B926" s="19"/>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19"/>
      <c r="B927" s="19"/>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19"/>
      <c r="B928" s="19"/>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19"/>
      <c r="B929" s="19"/>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19"/>
      <c r="B930" s="19"/>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19"/>
      <c r="B931" s="19"/>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19"/>
      <c r="B932" s="19"/>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19"/>
      <c r="B933" s="19"/>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19"/>
      <c r="B934" s="19"/>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19"/>
      <c r="B935" s="19"/>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19"/>
      <c r="B936" s="19"/>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19"/>
      <c r="B937" s="19"/>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19"/>
      <c r="B938" s="19"/>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19"/>
      <c r="B939" s="19"/>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19"/>
      <c r="B940" s="19"/>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19"/>
      <c r="B941" s="19"/>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19"/>
      <c r="B942" s="19"/>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19"/>
      <c r="B943" s="19"/>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19"/>
      <c r="B944" s="19"/>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19"/>
      <c r="B945" s="19"/>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19"/>
      <c r="B946" s="19"/>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19"/>
      <c r="B947" s="19"/>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19"/>
      <c r="B948" s="19"/>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19"/>
      <c r="B949" s="19"/>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19"/>
      <c r="B950" s="19"/>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19"/>
      <c r="B951" s="19"/>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19"/>
      <c r="B952" s="19"/>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19"/>
      <c r="B953" s="19"/>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19"/>
      <c r="B954" s="19"/>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19"/>
      <c r="B955" s="19"/>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19"/>
      <c r="B956" s="19"/>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19"/>
      <c r="B957" s="19"/>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19"/>
      <c r="B958" s="19"/>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19"/>
      <c r="B959" s="19"/>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19"/>
      <c r="B960" s="19"/>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19"/>
      <c r="B961" s="19"/>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19"/>
      <c r="B962" s="19"/>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19"/>
      <c r="B963" s="19"/>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19"/>
      <c r="B964" s="19"/>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19"/>
      <c r="B965" s="19"/>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19"/>
      <c r="B966" s="19"/>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19"/>
      <c r="B967" s="19"/>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19"/>
      <c r="B968" s="19"/>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19"/>
      <c r="B969" s="19"/>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19"/>
      <c r="B970" s="19"/>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19"/>
      <c r="B971" s="19"/>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19"/>
      <c r="B972" s="19"/>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19"/>
      <c r="B973" s="19"/>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19"/>
      <c r="B974" s="19"/>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19"/>
      <c r="B975" s="19"/>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19"/>
      <c r="B976" s="19"/>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19"/>
      <c r="B977" s="19"/>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19"/>
      <c r="B978" s="19"/>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19"/>
      <c r="B979" s="19"/>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19"/>
      <c r="B980" s="19"/>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19"/>
      <c r="B981" s="19"/>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19"/>
      <c r="B982" s="19"/>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19"/>
      <c r="B983" s="19"/>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19"/>
      <c r="B984" s="19"/>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19"/>
      <c r="B985" s="19"/>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19"/>
      <c r="B986" s="19"/>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19"/>
      <c r="B987" s="19"/>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19"/>
      <c r="B988" s="19"/>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19"/>
      <c r="B989" s="19"/>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19"/>
      <c r="B990" s="19"/>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19"/>
      <c r="B991" s="19"/>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19"/>
      <c r="B992" s="19"/>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19"/>
      <c r="B993" s="19"/>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19"/>
      <c r="B994" s="19"/>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19"/>
      <c r="B995" s="19"/>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19"/>
      <c r="B996" s="19"/>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19"/>
      <c r="B997" s="19"/>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19"/>
      <c r="B998" s="19"/>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19"/>
      <c r="B999" s="19"/>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19"/>
      <c r="B1000" s="19"/>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4.25" customHeight="1">
      <c r="A1001" s="19"/>
      <c r="B1001" s="19"/>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sheetData>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zoomScale="115" workbookViewId="0">
      <selection sqref="A1:D1"/>
    </sheetView>
  </sheetViews>
  <sheetFormatPr baseColWidth="10" defaultColWidth="11.1640625" defaultRowHeight="15" customHeight="1"/>
  <cols>
    <col min="1" max="1" width="47.5" customWidth="1"/>
    <col min="2" max="6" width="11.1640625" customWidth="1"/>
  </cols>
  <sheetData>
    <row r="1" spans="1:5">
      <c r="A1" s="171" t="s">
        <v>0</v>
      </c>
      <c r="B1" s="172"/>
      <c r="C1" s="172"/>
      <c r="D1" s="172"/>
    </row>
    <row r="2" spans="1:5">
      <c r="A2" s="2"/>
      <c r="B2" s="2">
        <v>2019</v>
      </c>
      <c r="C2" s="2">
        <v>2020</v>
      </c>
      <c r="D2" s="2">
        <v>2021</v>
      </c>
      <c r="E2" s="2">
        <v>2022</v>
      </c>
    </row>
    <row r="3" spans="1:5">
      <c r="A3" s="28" t="s">
        <v>5</v>
      </c>
      <c r="B3" s="11">
        <v>91.918994276769538</v>
      </c>
      <c r="C3" s="11">
        <v>90.009441589353059</v>
      </c>
      <c r="D3" s="11">
        <v>89.717614980650609</v>
      </c>
      <c r="E3" s="11">
        <v>96.952173197234103</v>
      </c>
    </row>
    <row r="4" spans="1:5">
      <c r="A4" s="28" t="s">
        <v>4</v>
      </c>
      <c r="B4" s="11">
        <v>93.719245629125041</v>
      </c>
      <c r="C4" s="11">
        <v>93.018444567884501</v>
      </c>
      <c r="D4" s="11">
        <v>93.310788840476022</v>
      </c>
      <c r="E4" s="11">
        <v>93.949565083857095</v>
      </c>
    </row>
    <row r="5" spans="1:5">
      <c r="A5" s="28" t="s">
        <v>26</v>
      </c>
      <c r="B5" s="11">
        <v>92.240203801468624</v>
      </c>
      <c r="C5" s="11">
        <v>86.037303395459887</v>
      </c>
      <c r="D5" s="11">
        <v>82.160942316160288</v>
      </c>
      <c r="E5" s="11">
        <v>80.794039578999161</v>
      </c>
    </row>
    <row r="6" spans="1:5">
      <c r="A6" s="83" t="s">
        <v>27</v>
      </c>
      <c r="B6" s="84"/>
      <c r="C6" s="84"/>
      <c r="D6" s="84"/>
      <c r="E6" s="82"/>
    </row>
    <row r="7" spans="1:5">
      <c r="A7" s="28" t="s">
        <v>28</v>
      </c>
      <c r="B7" s="12">
        <v>93.074817337805001</v>
      </c>
      <c r="C7" s="12">
        <v>90.673654447644964</v>
      </c>
      <c r="D7" s="12">
        <v>89.448830411354635</v>
      </c>
      <c r="E7" s="12">
        <v>89.836772193507755</v>
      </c>
    </row>
    <row r="8" spans="1:5">
      <c r="B8" s="10"/>
      <c r="C8" s="10"/>
      <c r="D8" s="10"/>
    </row>
    <row r="9" spans="1:5"/>
    <row r="10" spans="1:5"/>
    <row r="11" spans="1:5"/>
    <row r="12" spans="1:5"/>
    <row r="13" spans="1:5"/>
    <row r="14" spans="1:5"/>
    <row r="15" spans="1:5"/>
    <row r="16" spans="1:5"/>
    <row r="17"/>
    <row r="18"/>
    <row r="19"/>
    <row r="20"/>
  </sheetData>
  <mergeCells count="1">
    <mergeCell ref="A1:D1"/>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workbookViewId="0">
      <selection activeCell="A2" sqref="A2:XFD2"/>
    </sheetView>
  </sheetViews>
  <sheetFormatPr baseColWidth="10" defaultColWidth="11.1640625" defaultRowHeight="15" customHeight="1"/>
  <cols>
    <col min="1" max="1" width="42.83203125" style="38" customWidth="1"/>
    <col min="2" max="6" width="11.1640625" style="38" customWidth="1"/>
    <col min="7" max="16384" width="11.1640625" style="38"/>
  </cols>
  <sheetData>
    <row r="1" spans="1:5">
      <c r="A1" s="173" t="s">
        <v>1</v>
      </c>
      <c r="B1" s="174"/>
      <c r="C1" s="174"/>
      <c r="D1" s="174"/>
      <c r="E1" s="57"/>
    </row>
    <row r="2" spans="1:5" s="145" customFormat="1">
      <c r="A2" s="144"/>
      <c r="B2" s="86">
        <v>2019</v>
      </c>
      <c r="C2" s="86">
        <v>2020</v>
      </c>
      <c r="D2" s="86">
        <v>2021</v>
      </c>
      <c r="E2" s="86">
        <v>2022</v>
      </c>
    </row>
    <row r="3" spans="1:5">
      <c r="A3" s="57" t="s">
        <v>5</v>
      </c>
      <c r="B3" s="60">
        <v>3655.9369659732938</v>
      </c>
      <c r="C3" s="60">
        <v>3471.748394602967</v>
      </c>
      <c r="D3" s="60">
        <v>2955.0990866033285</v>
      </c>
      <c r="E3" s="60">
        <v>2963.2387867844168</v>
      </c>
    </row>
    <row r="4" spans="1:5">
      <c r="A4" s="57" t="s">
        <v>4</v>
      </c>
      <c r="B4" s="60">
        <v>2491.5667493476171</v>
      </c>
      <c r="C4" s="60">
        <v>2424.9278821453245</v>
      </c>
      <c r="D4" s="60">
        <v>2450.9724694520041</v>
      </c>
      <c r="E4" s="60">
        <v>2424.9377296653397</v>
      </c>
    </row>
    <row r="5" spans="1:5">
      <c r="A5" s="57" t="s">
        <v>26</v>
      </c>
      <c r="B5" s="60">
        <v>3091.0564777025816</v>
      </c>
      <c r="C5" s="60">
        <v>2950.8068255834942</v>
      </c>
      <c r="D5" s="60">
        <v>2797.3239632794639</v>
      </c>
      <c r="E5" s="60">
        <v>2601.1784197596803</v>
      </c>
    </row>
    <row r="6" spans="1:5">
      <c r="A6" s="77" t="s">
        <v>27</v>
      </c>
      <c r="B6" s="62"/>
      <c r="C6" s="62"/>
      <c r="D6" s="62"/>
      <c r="E6" s="62"/>
    </row>
    <row r="7" spans="1:5">
      <c r="A7" s="20" t="s">
        <v>29</v>
      </c>
      <c r="B7" s="85">
        <v>2809.4589172307378</v>
      </c>
      <c r="C7" s="85">
        <v>2696.4608879243888</v>
      </c>
      <c r="D7" s="85">
        <v>2614.8073586772557</v>
      </c>
      <c r="E7" s="85">
        <v>2538.0312761905379</v>
      </c>
    </row>
    <row r="8" spans="1:5">
      <c r="C8" s="40"/>
      <c r="D8" s="40"/>
    </row>
    <row r="9" spans="1:5"/>
    <row r="10" spans="1:5"/>
    <row r="11" spans="1:5"/>
    <row r="12" spans="1:5"/>
    <row r="13" spans="1:5"/>
    <row r="14" spans="1:5"/>
    <row r="15" spans="1:5"/>
    <row r="16" spans="1:5"/>
    <row r="17"/>
    <row r="18"/>
    <row r="19"/>
    <row r="20"/>
  </sheetData>
  <mergeCells count="1">
    <mergeCell ref="A1:D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zoomScale="90" zoomScaleNormal="90" workbookViewId="0">
      <selection sqref="A1:D1"/>
    </sheetView>
  </sheetViews>
  <sheetFormatPr baseColWidth="10" defaultColWidth="11.1640625" defaultRowHeight="15" customHeight="1"/>
  <cols>
    <col min="1" max="1" width="46.5" style="38" customWidth="1"/>
    <col min="2" max="6" width="11.1640625" style="38" customWidth="1"/>
    <col min="7" max="16384" width="11.1640625" style="38"/>
  </cols>
  <sheetData>
    <row r="1" spans="1:9" ht="45" customHeight="1">
      <c r="A1" s="173" t="s">
        <v>162</v>
      </c>
      <c r="B1" s="174"/>
      <c r="C1" s="174"/>
      <c r="D1" s="174"/>
      <c r="E1" s="57"/>
    </row>
    <row r="2" spans="1:9" ht="16">
      <c r="A2" s="86"/>
      <c r="B2" s="56">
        <v>2019</v>
      </c>
      <c r="C2" s="56">
        <v>2020</v>
      </c>
      <c r="D2" s="56">
        <v>2021</v>
      </c>
      <c r="E2" s="56">
        <v>2022</v>
      </c>
      <c r="F2" s="86" t="s">
        <v>127</v>
      </c>
      <c r="G2" s="86" t="s">
        <v>137</v>
      </c>
      <c r="H2" s="86" t="s">
        <v>138</v>
      </c>
      <c r="I2" s="86" t="s">
        <v>139</v>
      </c>
    </row>
    <row r="3" spans="1:9" ht="16">
      <c r="A3" s="57" t="s">
        <v>8</v>
      </c>
      <c r="B3" s="33">
        <v>3420.52</v>
      </c>
      <c r="C3" s="33">
        <v>3259.88</v>
      </c>
      <c r="D3" s="33">
        <v>3402.54</v>
      </c>
      <c r="E3" s="33">
        <v>3541.15</v>
      </c>
      <c r="F3" s="55">
        <f>((E3-B3)/B3)*100</f>
        <v>3.5266567656379761</v>
      </c>
      <c r="G3" s="60">
        <f>((C3-B3)/B3)*100</f>
        <v>-4.6963619566615566</v>
      </c>
      <c r="H3" s="60">
        <f>((D3-C3)/C3)*100</f>
        <v>4.3762347080260575</v>
      </c>
      <c r="I3" s="60">
        <f>((E3-D3)/D3)*100</f>
        <v>4.0737213963685992</v>
      </c>
    </row>
    <row r="4" spans="1:9" ht="16">
      <c r="A4" s="76" t="s">
        <v>9</v>
      </c>
      <c r="B4" s="75"/>
      <c r="C4" s="75"/>
      <c r="D4" s="75"/>
      <c r="E4" s="75"/>
      <c r="F4" s="92"/>
      <c r="G4" s="91"/>
      <c r="H4" s="91"/>
      <c r="I4" s="91"/>
    </row>
    <row r="5" spans="1:9" ht="16">
      <c r="A5" s="57" t="s">
        <v>10</v>
      </c>
      <c r="B5" s="67">
        <v>597.601</v>
      </c>
      <c r="C5" s="67">
        <v>1233.8077880000003</v>
      </c>
      <c r="D5" s="67">
        <v>1476.3507369999998</v>
      </c>
      <c r="E5" s="68">
        <v>1727.53</v>
      </c>
      <c r="F5" s="55">
        <f t="shared" ref="F5:F13" si="0">((E5-B5)/B5)*100</f>
        <v>189.07749485024289</v>
      </c>
      <c r="G5" s="60">
        <f>((C5-B5)/B5)*100</f>
        <v>106.46012774409685</v>
      </c>
      <c r="H5" s="60">
        <f>((D5-C5)/C5)*100</f>
        <v>19.658082187433834</v>
      </c>
      <c r="I5" s="60">
        <f>((E5-D5)/D5)*100</f>
        <v>17.013522376830721</v>
      </c>
    </row>
    <row r="6" spans="1:9" ht="16">
      <c r="A6" s="57" t="s">
        <v>11</v>
      </c>
      <c r="B6" s="68">
        <v>418</v>
      </c>
      <c r="C6" s="68">
        <v>317.49999999999994</v>
      </c>
      <c r="D6" s="68">
        <v>352.40000000000003</v>
      </c>
      <c r="E6" s="68">
        <v>463.44999999999993</v>
      </c>
      <c r="F6" s="55">
        <f t="shared" si="0"/>
        <v>10.873205741626778</v>
      </c>
      <c r="G6" s="60">
        <f t="shared" ref="G6:G13" si="1">((C6-B6)/B6)*100</f>
        <v>-24.043062200956953</v>
      </c>
      <c r="H6" s="60">
        <f t="shared" ref="H6:H13" si="2">((D6-C6)/C6)*100</f>
        <v>10.992125984251999</v>
      </c>
      <c r="I6" s="60">
        <f t="shared" ref="I6:I13" si="3">((E6-D6)/D6)*100</f>
        <v>31.512485811577722</v>
      </c>
    </row>
    <row r="7" spans="1:9" ht="16">
      <c r="A7" s="63" t="s">
        <v>12</v>
      </c>
      <c r="B7" s="69">
        <v>574.75</v>
      </c>
      <c r="C7" s="69">
        <v>333.95000000000005</v>
      </c>
      <c r="D7" s="69">
        <v>363.84999999999997</v>
      </c>
      <c r="E7" s="69">
        <v>713.89700000000016</v>
      </c>
      <c r="F7" s="55">
        <f t="shared" si="0"/>
        <v>24.210004349717295</v>
      </c>
      <c r="G7" s="60">
        <f t="shared" si="1"/>
        <v>-41.896476729012605</v>
      </c>
      <c r="H7" s="60">
        <f t="shared" si="2"/>
        <v>8.9534361431351748</v>
      </c>
      <c r="I7" s="60">
        <f t="shared" si="3"/>
        <v>96.206403737804109</v>
      </c>
    </row>
    <row r="8" spans="1:9" ht="16">
      <c r="A8" s="87" t="s">
        <v>100</v>
      </c>
      <c r="B8" s="88">
        <v>192.15000000000003</v>
      </c>
      <c r="C8" s="88">
        <v>195.35</v>
      </c>
      <c r="D8" s="88">
        <v>206.25000000000003</v>
      </c>
      <c r="E8" s="88">
        <v>254.59700000000001</v>
      </c>
      <c r="F8" s="55">
        <f t="shared" si="0"/>
        <v>32.499089253187599</v>
      </c>
      <c r="G8" s="60"/>
      <c r="H8" s="60"/>
      <c r="I8" s="60"/>
    </row>
    <row r="9" spans="1:9" ht="16">
      <c r="A9" s="73" t="s">
        <v>13</v>
      </c>
      <c r="B9" s="74"/>
      <c r="C9" s="74"/>
      <c r="D9" s="74"/>
      <c r="E9" s="74"/>
      <c r="F9" s="92"/>
      <c r="G9" s="75"/>
      <c r="H9" s="75"/>
      <c r="I9" s="75"/>
    </row>
    <row r="10" spans="1:9" ht="16">
      <c r="A10" s="63" t="s">
        <v>14</v>
      </c>
      <c r="B10" s="64">
        <v>1185.42</v>
      </c>
      <c r="C10" s="70">
        <v>941.63</v>
      </c>
      <c r="D10" s="71">
        <v>1110.6199999999999</v>
      </c>
      <c r="E10" s="64">
        <v>869.81</v>
      </c>
      <c r="F10" s="55">
        <f t="shared" si="0"/>
        <v>-26.624318806836406</v>
      </c>
      <c r="G10" s="60">
        <f t="shared" si="1"/>
        <v>-20.565706669366136</v>
      </c>
      <c r="H10" s="60">
        <f t="shared" si="2"/>
        <v>17.946539511272995</v>
      </c>
      <c r="I10" s="60">
        <f t="shared" si="3"/>
        <v>-21.682483657776736</v>
      </c>
    </row>
    <row r="11" spans="1:9" ht="16">
      <c r="A11" s="65" t="s">
        <v>30</v>
      </c>
      <c r="B11" s="64">
        <v>349.58</v>
      </c>
      <c r="C11" s="64">
        <v>272.42</v>
      </c>
      <c r="D11" s="64">
        <v>272.7</v>
      </c>
      <c r="E11" s="64">
        <v>312.72000000000003</v>
      </c>
      <c r="F11" s="55">
        <f t="shared" si="0"/>
        <v>-10.544081469191589</v>
      </c>
      <c r="G11" s="60">
        <f t="shared" si="1"/>
        <v>-22.072200926826469</v>
      </c>
      <c r="H11" s="60">
        <f t="shared" si="2"/>
        <v>0.1027824682475489</v>
      </c>
      <c r="I11" s="60">
        <f t="shared" si="3"/>
        <v>14.675467546754689</v>
      </c>
    </row>
    <row r="12" spans="1:9" ht="16">
      <c r="A12" s="57" t="s">
        <v>16</v>
      </c>
      <c r="B12" s="72">
        <v>1479.7450759999999</v>
      </c>
      <c r="C12" s="72">
        <v>1746.998063</v>
      </c>
      <c r="D12" s="72">
        <v>1794.9958419999998</v>
      </c>
      <c r="E12" s="72">
        <v>2012</v>
      </c>
      <c r="F12" s="55">
        <f t="shared" si="0"/>
        <v>35.969366118032625</v>
      </c>
      <c r="G12" s="60">
        <f t="shared" si="1"/>
        <v>18.060745146889076</v>
      </c>
      <c r="H12" s="60">
        <f t="shared" si="2"/>
        <v>2.7474431721793962</v>
      </c>
      <c r="I12" s="60">
        <f t="shared" si="3"/>
        <v>12.089396137999534</v>
      </c>
    </row>
    <row r="13" spans="1:9" ht="16">
      <c r="A13" s="20" t="s">
        <v>20</v>
      </c>
      <c r="B13" s="66">
        <f>SUM(B3:B12)-B8</f>
        <v>8025.6160760000002</v>
      </c>
      <c r="C13" s="66">
        <f t="shared" ref="C13:E13" si="4">SUM(C3:C12)-C8</f>
        <v>8106.1858510000002</v>
      </c>
      <c r="D13" s="66">
        <f t="shared" si="4"/>
        <v>8773.4565789999997</v>
      </c>
      <c r="E13" s="66">
        <f t="shared" si="4"/>
        <v>9640.5569999999989</v>
      </c>
      <c r="F13" s="80">
        <f t="shared" si="0"/>
        <v>20.122329659268871</v>
      </c>
      <c r="G13" s="80">
        <f t="shared" si="1"/>
        <v>1.0039076656175689</v>
      </c>
      <c r="H13" s="80">
        <f t="shared" si="2"/>
        <v>8.2316238520201619</v>
      </c>
      <c r="I13" s="80">
        <f t="shared" si="3"/>
        <v>9.8832246240948685</v>
      </c>
    </row>
    <row r="14" spans="1:9" ht="16">
      <c r="B14" s="89"/>
      <c r="D14" s="89"/>
    </row>
    <row r="15" spans="1:9" ht="16"/>
    <row r="16" spans="1:9" ht="16"/>
    <row r="17" spans="1:6" ht="16"/>
    <row r="18" spans="1:6" ht="16"/>
    <row r="19" spans="1:6" ht="16"/>
    <row r="20" spans="1:6" ht="16">
      <c r="A20" s="90" t="s">
        <v>100</v>
      </c>
      <c r="B20" s="146">
        <v>192.15000000000003</v>
      </c>
      <c r="C20" s="146">
        <v>195.35</v>
      </c>
      <c r="D20" s="146">
        <v>206.25000000000003</v>
      </c>
      <c r="E20" s="146">
        <v>254.59700000000001</v>
      </c>
      <c r="F20" s="147">
        <f t="shared" ref="F20:F22" si="5">((E20-B20)/B20)*100</f>
        <v>32.499089253187599</v>
      </c>
    </row>
    <row r="21" spans="1:6" ht="15" customHeight="1">
      <c r="A21" s="90" t="s">
        <v>104</v>
      </c>
      <c r="B21" s="148">
        <f>B22-B20</f>
        <v>382.59999999999997</v>
      </c>
      <c r="C21" s="148">
        <f>C22-C20</f>
        <v>138.60000000000005</v>
      </c>
      <c r="D21" s="148">
        <f>D22-D20</f>
        <v>157.59999999999994</v>
      </c>
      <c r="E21" s="148">
        <f>E22-E20</f>
        <v>459.30000000000018</v>
      </c>
      <c r="F21" s="147">
        <f t="shared" si="5"/>
        <v>20.04704652378469</v>
      </c>
    </row>
    <row r="22" spans="1:6" ht="15" customHeight="1">
      <c r="A22" s="90" t="s">
        <v>12</v>
      </c>
      <c r="B22" s="146">
        <v>574.75</v>
      </c>
      <c r="C22" s="146">
        <v>333.95000000000005</v>
      </c>
      <c r="D22" s="146">
        <v>363.84999999999997</v>
      </c>
      <c r="E22" s="146">
        <v>713.89700000000016</v>
      </c>
      <c r="F22" s="147">
        <f t="shared" si="5"/>
        <v>24.210004349717295</v>
      </c>
    </row>
  </sheetData>
  <mergeCells count="1">
    <mergeCell ref="A1:D1"/>
  </mergeCells>
  <pageMargins left="0.7" right="0.7" top="0.75" bottom="0.75" header="0" footer="0"/>
  <pageSetup orientation="landscape"/>
  <ignoredErrors>
    <ignoredError sqref="B13:E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37"/>
  <sheetViews>
    <sheetView workbookViewId="0">
      <selection sqref="A1:O1"/>
    </sheetView>
  </sheetViews>
  <sheetFormatPr baseColWidth="10" defaultColWidth="11.1640625" defaultRowHeight="15" customHeight="1"/>
  <cols>
    <col min="1" max="1" width="31" style="101" bestFit="1" customWidth="1"/>
    <col min="2" max="2" width="13.1640625" style="101" bestFit="1" customWidth="1"/>
    <col min="3" max="6" width="11.1640625" style="101" customWidth="1"/>
    <col min="7" max="7" width="11.1640625" style="101"/>
    <col min="8" max="8" width="11.33203125" style="101" bestFit="1" customWidth="1"/>
    <col min="9" max="12" width="11.1640625" style="101"/>
    <col min="13" max="16384" width="11.1640625" style="38"/>
  </cols>
  <sheetData>
    <row r="1" spans="1:40" ht="16">
      <c r="A1" s="178" t="s">
        <v>163</v>
      </c>
      <c r="B1" s="179"/>
      <c r="C1" s="179"/>
      <c r="D1" s="179"/>
      <c r="E1" s="179"/>
      <c r="F1" s="179"/>
      <c r="G1" s="179"/>
      <c r="H1" s="179"/>
      <c r="I1" s="179"/>
      <c r="J1" s="179"/>
      <c r="K1" s="179"/>
      <c r="L1" s="179"/>
      <c r="M1" s="179"/>
      <c r="N1" s="179"/>
      <c r="O1" s="179"/>
    </row>
    <row r="2" spans="1:40" s="95" customFormat="1" ht="36" customHeight="1">
      <c r="A2" s="93"/>
      <c r="B2" s="93" t="s">
        <v>8</v>
      </c>
      <c r="C2" s="93" t="s">
        <v>31</v>
      </c>
      <c r="D2" s="93" t="s">
        <v>32</v>
      </c>
      <c r="E2" s="93" t="s">
        <v>33</v>
      </c>
      <c r="F2" s="93" t="s">
        <v>34</v>
      </c>
      <c r="G2" s="93" t="s">
        <v>35</v>
      </c>
      <c r="H2" s="93" t="s">
        <v>14</v>
      </c>
      <c r="I2" s="93" t="s">
        <v>30</v>
      </c>
      <c r="J2" s="93" t="s">
        <v>18</v>
      </c>
      <c r="K2" s="93" t="s">
        <v>17</v>
      </c>
      <c r="L2" s="94" t="s">
        <v>36</v>
      </c>
    </row>
    <row r="3" spans="1:40" ht="16">
      <c r="A3" s="46" t="s">
        <v>37</v>
      </c>
      <c r="B3" s="59">
        <v>1098.9000000000001</v>
      </c>
      <c r="C3" s="54"/>
      <c r="D3" s="54"/>
      <c r="E3" s="54"/>
      <c r="F3" s="54"/>
      <c r="G3" s="54"/>
      <c r="H3" s="54"/>
      <c r="I3" s="54"/>
      <c r="J3" s="54"/>
      <c r="K3" s="54"/>
      <c r="L3" s="54">
        <f>SUM(B3:K3)</f>
        <v>1098.9000000000001</v>
      </c>
    </row>
    <row r="4" spans="1:40" ht="16">
      <c r="A4" s="46" t="s">
        <v>88</v>
      </c>
      <c r="B4" s="54"/>
      <c r="C4" s="54"/>
      <c r="D4" s="58">
        <v>656.2</v>
      </c>
      <c r="E4" s="54"/>
      <c r="F4" s="54"/>
      <c r="G4" s="54"/>
      <c r="H4" s="54"/>
      <c r="I4" s="54"/>
      <c r="J4" s="54"/>
      <c r="K4" s="54"/>
      <c r="L4" s="54">
        <f t="shared" ref="L4:L6" si="0">SUM(B4:K4)</f>
        <v>656.2</v>
      </c>
    </row>
    <row r="5" spans="1:40" ht="16">
      <c r="A5" s="50" t="s">
        <v>38</v>
      </c>
      <c r="B5" s="54"/>
      <c r="C5" s="54"/>
      <c r="D5" s="54"/>
      <c r="E5" s="54"/>
      <c r="F5" s="96">
        <v>151.80000000000001</v>
      </c>
      <c r="G5" s="54"/>
      <c r="H5" s="54"/>
      <c r="I5" s="54"/>
      <c r="J5" s="54"/>
      <c r="K5" s="54"/>
      <c r="L5" s="54">
        <f t="shared" si="0"/>
        <v>151.80000000000001</v>
      </c>
    </row>
    <row r="6" spans="1:40" ht="16">
      <c r="A6" s="97" t="s">
        <v>102</v>
      </c>
      <c r="B6" s="54"/>
      <c r="C6" s="54"/>
      <c r="D6" s="54"/>
      <c r="E6" s="54"/>
      <c r="F6" s="54"/>
      <c r="G6" s="96">
        <v>99.37</v>
      </c>
      <c r="H6" s="54"/>
      <c r="I6" s="54"/>
      <c r="J6" s="54"/>
      <c r="K6" s="54"/>
      <c r="L6" s="54">
        <f t="shared" si="0"/>
        <v>99.37</v>
      </c>
    </row>
    <row r="7" spans="1:40" ht="15" customHeight="1">
      <c r="A7" s="46" t="s">
        <v>39</v>
      </c>
      <c r="B7" s="54"/>
      <c r="C7" s="54"/>
      <c r="D7" s="54"/>
      <c r="E7" s="54"/>
      <c r="F7" s="54"/>
      <c r="G7" s="54"/>
      <c r="H7" s="59">
        <v>223.11</v>
      </c>
      <c r="I7" s="54">
        <v>10.875422</v>
      </c>
      <c r="J7" s="68">
        <v>211.9</v>
      </c>
      <c r="K7" s="68">
        <v>261</v>
      </c>
      <c r="L7" s="68">
        <v>306.85000000000002</v>
      </c>
      <c r="M7" s="68"/>
    </row>
    <row r="8" spans="1:40" ht="16">
      <c r="A8" s="46" t="s">
        <v>40</v>
      </c>
      <c r="B8" s="54"/>
      <c r="C8" s="54"/>
      <c r="D8" s="54"/>
      <c r="E8" s="54"/>
      <c r="F8" s="54"/>
      <c r="G8" s="54"/>
      <c r="H8" s="54"/>
      <c r="I8" s="98">
        <v>65.95</v>
      </c>
      <c r="J8" s="64"/>
      <c r="K8" s="70"/>
      <c r="L8" s="70"/>
      <c r="M8" s="64"/>
    </row>
    <row r="9" spans="1:40" ht="16">
      <c r="A9" s="89" t="s">
        <v>41</v>
      </c>
      <c r="B9" s="59"/>
      <c r="C9" s="54"/>
      <c r="D9" s="54"/>
      <c r="E9" s="54"/>
      <c r="F9" s="54"/>
      <c r="G9" s="54"/>
      <c r="H9" s="54"/>
      <c r="I9" s="54"/>
      <c r="J9" s="64">
        <v>349.58</v>
      </c>
      <c r="K9" s="64">
        <v>272.42</v>
      </c>
      <c r="L9" s="64">
        <v>272.7</v>
      </c>
      <c r="M9" s="64"/>
    </row>
    <row r="10" spans="1:40" ht="16">
      <c r="A10" s="57"/>
      <c r="B10" s="59"/>
      <c r="C10" s="59"/>
      <c r="D10" s="59"/>
      <c r="E10" s="59"/>
      <c r="F10" s="59"/>
      <c r="G10" s="59"/>
      <c r="H10" s="59"/>
      <c r="I10" s="59"/>
      <c r="J10" s="68">
        <v>1479</v>
      </c>
      <c r="K10" s="68">
        <v>1747</v>
      </c>
      <c r="L10" s="68">
        <v>1795</v>
      </c>
      <c r="M10" s="68"/>
    </row>
    <row r="11" spans="1:40" ht="16">
      <c r="A11" s="46"/>
      <c r="B11" s="54"/>
      <c r="C11" s="54"/>
      <c r="D11" s="54"/>
      <c r="E11" s="54"/>
      <c r="F11" s="54"/>
      <c r="G11" s="54"/>
      <c r="H11" s="54"/>
      <c r="I11" s="54"/>
      <c r="J11" s="54"/>
      <c r="K11" s="54"/>
      <c r="L11" s="54"/>
    </row>
    <row r="12" spans="1:40" ht="16">
      <c r="A12" s="46"/>
      <c r="B12" s="54"/>
      <c r="C12" s="54"/>
      <c r="D12" s="54"/>
      <c r="E12" s="54"/>
      <c r="F12" s="54"/>
      <c r="G12" s="54"/>
      <c r="H12" s="54"/>
      <c r="I12" s="54"/>
      <c r="J12" s="54"/>
      <c r="K12" s="54"/>
      <c r="L12" s="54"/>
    </row>
    <row r="13" spans="1:40" ht="16">
      <c r="A13" s="46"/>
      <c r="B13" s="54"/>
      <c r="C13" s="54"/>
      <c r="D13" s="54"/>
      <c r="E13" s="54"/>
      <c r="F13" s="54"/>
      <c r="G13" s="54"/>
      <c r="H13" s="54"/>
      <c r="I13" s="54"/>
      <c r="J13" s="54"/>
      <c r="K13" s="54"/>
      <c r="L13" s="54"/>
    </row>
    <row r="14" spans="1:40" ht="16">
      <c r="A14" s="46"/>
      <c r="B14" s="54"/>
      <c r="C14" s="54"/>
      <c r="D14" s="54"/>
      <c r="E14" s="54"/>
      <c r="F14" s="54"/>
      <c r="G14" s="54"/>
      <c r="H14" s="54"/>
      <c r="I14" s="54"/>
      <c r="J14" s="54"/>
      <c r="K14" s="54"/>
      <c r="L14" s="54"/>
      <c r="AN14" s="168"/>
    </row>
    <row r="15" spans="1:40" ht="16">
      <c r="A15" s="99"/>
      <c r="B15" s="54"/>
      <c r="C15" s="54"/>
      <c r="D15" s="54"/>
      <c r="E15" s="54"/>
      <c r="F15" s="54"/>
      <c r="G15" s="54"/>
      <c r="H15" s="54"/>
      <c r="I15" s="54"/>
      <c r="J15" s="54"/>
      <c r="K15" s="54"/>
      <c r="L15" s="54"/>
    </row>
    <row r="16" spans="1:40" ht="16">
      <c r="A16" s="50"/>
      <c r="B16" s="54"/>
      <c r="C16" s="54"/>
      <c r="D16" s="54"/>
      <c r="E16" s="54"/>
      <c r="F16" s="54"/>
      <c r="G16" s="54"/>
      <c r="H16" s="54"/>
      <c r="I16" s="54"/>
      <c r="J16" s="54"/>
      <c r="K16" s="54"/>
      <c r="L16" s="54"/>
    </row>
    <row r="17" spans="1:12" ht="16" customHeight="1">
      <c r="A17" s="46"/>
      <c r="B17" s="54"/>
      <c r="C17" s="54"/>
      <c r="D17" s="54"/>
      <c r="E17" s="54"/>
      <c r="F17" s="54"/>
      <c r="G17" s="54"/>
      <c r="H17" s="54"/>
      <c r="I17" s="54"/>
      <c r="J17" s="54"/>
      <c r="K17" s="54"/>
      <c r="L17" s="54"/>
    </row>
    <row r="18" spans="1:12" ht="16">
      <c r="A18" s="46"/>
      <c r="B18" s="54"/>
      <c r="C18" s="54"/>
      <c r="D18" s="54"/>
      <c r="E18" s="54"/>
      <c r="F18" s="54"/>
      <c r="G18" s="54"/>
      <c r="H18" s="54"/>
      <c r="I18" s="54"/>
      <c r="J18" s="54"/>
      <c r="K18" s="54"/>
      <c r="L18" s="54"/>
    </row>
    <row r="19" spans="1:12" ht="16">
      <c r="A19" s="57"/>
      <c r="B19" s="59"/>
      <c r="C19" s="59"/>
      <c r="D19" s="59"/>
      <c r="E19" s="59"/>
      <c r="F19" s="59"/>
      <c r="G19" s="59"/>
      <c r="H19" s="59"/>
      <c r="I19" s="59"/>
      <c r="J19" s="59"/>
      <c r="K19" s="59"/>
      <c r="L19" s="59"/>
    </row>
    <row r="20" spans="1:12" ht="16">
      <c r="A20" s="57"/>
      <c r="B20" s="59"/>
      <c r="C20" s="59"/>
      <c r="D20" s="59"/>
      <c r="E20" s="59"/>
      <c r="F20" s="59"/>
      <c r="G20" s="59"/>
      <c r="H20" s="59"/>
      <c r="I20" s="59"/>
      <c r="J20" s="59"/>
      <c r="K20" s="59"/>
      <c r="L20" s="59"/>
    </row>
    <row r="21" spans="1:12" ht="16">
      <c r="A21" s="45"/>
      <c r="B21" s="100"/>
      <c r="C21" s="59"/>
      <c r="D21" s="59"/>
      <c r="E21" s="59"/>
      <c r="F21" s="59"/>
      <c r="G21" s="59"/>
      <c r="H21" s="59"/>
      <c r="I21" s="59"/>
      <c r="J21" s="59"/>
      <c r="K21" s="59"/>
      <c r="L21" s="59"/>
    </row>
    <row r="22" spans="1:12" ht="16">
      <c r="A22" s="46" t="s">
        <v>37</v>
      </c>
      <c r="B22" s="54">
        <v>1098.9000000000001</v>
      </c>
      <c r="C22" s="59"/>
      <c r="D22" s="59"/>
      <c r="E22" s="59"/>
      <c r="F22" s="59"/>
      <c r="G22" s="59"/>
      <c r="H22" s="59"/>
      <c r="I22" s="59"/>
      <c r="J22" s="59"/>
      <c r="K22" s="59"/>
      <c r="L22" s="59"/>
    </row>
    <row r="23" spans="1:12" ht="16">
      <c r="A23" s="46" t="s">
        <v>88</v>
      </c>
      <c r="B23" s="54">
        <v>656.2</v>
      </c>
      <c r="C23" s="59"/>
      <c r="D23" s="59"/>
      <c r="E23" s="59"/>
      <c r="F23" s="59"/>
      <c r="G23" s="59"/>
      <c r="H23" s="59"/>
      <c r="I23" s="59"/>
      <c r="J23" s="59"/>
      <c r="K23" s="59"/>
      <c r="L23" s="59"/>
    </row>
    <row r="24" spans="1:12" ht="16">
      <c r="A24" s="50" t="s">
        <v>105</v>
      </c>
      <c r="B24" s="54">
        <v>151.80000000000001</v>
      </c>
      <c r="C24" s="59"/>
      <c r="D24" s="59"/>
      <c r="E24" s="59"/>
      <c r="F24" s="59"/>
      <c r="G24" s="59"/>
      <c r="H24" s="59"/>
      <c r="I24" s="59"/>
      <c r="J24" s="59"/>
      <c r="K24" s="59"/>
      <c r="L24" s="59"/>
    </row>
    <row r="25" spans="1:12" ht="16">
      <c r="A25" s="97" t="s">
        <v>103</v>
      </c>
      <c r="B25" s="54">
        <v>99.37</v>
      </c>
      <c r="C25" s="59"/>
      <c r="D25" s="59"/>
      <c r="E25" s="59"/>
      <c r="F25" s="59"/>
      <c r="G25" s="59"/>
      <c r="H25" s="59"/>
      <c r="I25" s="59"/>
      <c r="J25" s="59"/>
      <c r="K25" s="59"/>
      <c r="L25" s="59"/>
    </row>
    <row r="26" spans="1:12" ht="16">
      <c r="A26" s="46" t="s">
        <v>39</v>
      </c>
      <c r="B26" s="54">
        <v>306.8537</v>
      </c>
      <c r="C26" s="59"/>
      <c r="D26" s="59"/>
      <c r="E26" s="59"/>
      <c r="F26" s="59"/>
      <c r="G26" s="59"/>
      <c r="H26" s="59"/>
      <c r="I26" s="59"/>
      <c r="J26" s="59"/>
      <c r="K26" s="59"/>
      <c r="L26" s="59"/>
    </row>
    <row r="27" spans="1:12" ht="16">
      <c r="A27" s="46" t="s">
        <v>40</v>
      </c>
      <c r="B27" s="54">
        <v>65.95</v>
      </c>
      <c r="C27" s="59"/>
      <c r="D27" s="59"/>
      <c r="E27" s="59"/>
      <c r="F27" s="59"/>
      <c r="G27" s="59"/>
      <c r="H27" s="59"/>
      <c r="I27" s="59"/>
      <c r="J27" s="59"/>
      <c r="K27" s="59"/>
      <c r="L27" s="59"/>
    </row>
    <row r="28" spans="1:12" ht="16">
      <c r="A28" s="89" t="s">
        <v>41</v>
      </c>
      <c r="B28" s="54">
        <v>1998.405</v>
      </c>
      <c r="C28" s="59"/>
      <c r="D28" s="59"/>
      <c r="E28" s="59"/>
      <c r="F28" s="59"/>
      <c r="G28" s="59"/>
      <c r="H28" s="59"/>
      <c r="I28" s="59"/>
      <c r="J28" s="59"/>
      <c r="K28" s="59"/>
      <c r="L28" s="59"/>
    </row>
    <row r="29" spans="1:12" ht="16">
      <c r="A29" s="46"/>
      <c r="B29" s="47"/>
      <c r="C29" s="57"/>
      <c r="D29" s="57"/>
      <c r="E29" s="57"/>
      <c r="F29" s="57"/>
      <c r="G29" s="57"/>
      <c r="H29" s="57"/>
      <c r="I29" s="57"/>
      <c r="J29" s="57"/>
      <c r="K29" s="57"/>
      <c r="L29" s="57"/>
    </row>
    <row r="30" spans="1:12" ht="16">
      <c r="A30" s="46"/>
      <c r="B30" s="47"/>
      <c r="C30" s="57"/>
      <c r="D30" s="57"/>
      <c r="E30" s="57"/>
      <c r="F30" s="57"/>
      <c r="G30" s="57"/>
      <c r="H30" s="57"/>
      <c r="I30" s="57"/>
      <c r="J30" s="57"/>
      <c r="K30" s="57"/>
      <c r="L30" s="57"/>
    </row>
    <row r="31" spans="1:12" ht="16">
      <c r="A31" s="46"/>
      <c r="B31" s="47"/>
      <c r="C31" s="57"/>
      <c r="D31" s="57"/>
      <c r="E31" s="57"/>
      <c r="F31" s="57"/>
      <c r="G31" s="57"/>
      <c r="H31" s="57"/>
      <c r="I31" s="57"/>
      <c r="J31" s="57"/>
      <c r="K31" s="57"/>
      <c r="L31" s="57"/>
    </row>
    <row r="32" spans="1:12" ht="16">
      <c r="A32" s="46"/>
      <c r="B32" s="47"/>
      <c r="C32" s="57"/>
      <c r="D32" s="57"/>
      <c r="E32" s="57"/>
      <c r="F32" s="57"/>
      <c r="G32" s="57"/>
      <c r="H32" s="57"/>
      <c r="I32" s="57"/>
      <c r="J32" s="57"/>
      <c r="K32" s="57"/>
      <c r="L32" s="57"/>
    </row>
    <row r="33" spans="1:2" ht="16">
      <c r="A33" s="46"/>
      <c r="B33" s="47"/>
    </row>
    <row r="34" spans="1:2" ht="16">
      <c r="A34" s="99"/>
      <c r="B34" s="47"/>
    </row>
    <row r="35" spans="1:2" ht="16">
      <c r="A35" s="50"/>
      <c r="B35" s="47"/>
    </row>
    <row r="36" spans="1:2" ht="16">
      <c r="A36" s="46"/>
      <c r="B36" s="47"/>
    </row>
    <row r="37" spans="1:2" ht="16">
      <c r="A37" s="46"/>
      <c r="B37" s="47"/>
    </row>
  </sheetData>
  <mergeCells count="1">
    <mergeCell ref="A1:O1"/>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00"/>
  <sheetViews>
    <sheetView zoomScale="125" zoomScaleNormal="150" workbookViewId="0">
      <selection activeCell="G11" sqref="G11"/>
    </sheetView>
  </sheetViews>
  <sheetFormatPr baseColWidth="10" defaultColWidth="11.1640625" defaultRowHeight="15" customHeight="1"/>
  <cols>
    <col min="1" max="1" width="45.1640625" style="101" customWidth="1"/>
    <col min="2" max="6" width="11.1640625" style="101" customWidth="1"/>
    <col min="7" max="7" width="33.33203125" style="101" customWidth="1"/>
    <col min="8" max="16384" width="11.1640625" style="38"/>
  </cols>
  <sheetData>
    <row r="1" spans="1:7">
      <c r="A1" s="173" t="s">
        <v>42</v>
      </c>
      <c r="B1" s="174"/>
      <c r="C1" s="174"/>
      <c r="D1" s="174"/>
      <c r="E1" s="57"/>
      <c r="F1" s="57"/>
      <c r="G1" s="57" t="s">
        <v>43</v>
      </c>
    </row>
    <row r="2" spans="1:7">
      <c r="A2" s="20"/>
      <c r="B2" s="56">
        <v>2019</v>
      </c>
      <c r="C2" s="56">
        <v>2020</v>
      </c>
      <c r="D2" s="56">
        <v>2021</v>
      </c>
      <c r="E2" s="56">
        <v>2022</v>
      </c>
      <c r="F2" s="56" t="s">
        <v>127</v>
      </c>
      <c r="G2" s="57"/>
    </row>
    <row r="3" spans="1:7">
      <c r="A3" s="57" t="s">
        <v>8</v>
      </c>
      <c r="B3" s="60">
        <v>83.604369517455709</v>
      </c>
      <c r="C3" s="60">
        <v>81.10912058112568</v>
      </c>
      <c r="D3" s="60">
        <v>87.776025816045959</v>
      </c>
      <c r="E3" s="60">
        <v>79.5461926210412</v>
      </c>
      <c r="F3" s="63">
        <f>((E3-B3)/B3)*100</f>
        <v>-4.8540248791269267</v>
      </c>
      <c r="G3" s="135" t="s">
        <v>134</v>
      </c>
    </row>
    <row r="4" spans="1:7">
      <c r="A4" s="76" t="s">
        <v>9</v>
      </c>
      <c r="B4" s="109"/>
      <c r="C4" s="109"/>
      <c r="D4" s="109"/>
      <c r="E4" s="102"/>
      <c r="F4" s="102"/>
      <c r="G4" s="57"/>
    </row>
    <row r="5" spans="1:7">
      <c r="A5" s="97" t="s">
        <v>10</v>
      </c>
      <c r="B5" s="60">
        <v>99.145775301764161</v>
      </c>
      <c r="C5" s="60">
        <v>94.430669239298311</v>
      </c>
      <c r="D5" s="60">
        <v>89.562508987593915</v>
      </c>
      <c r="E5" s="60">
        <v>99.400760011692483</v>
      </c>
      <c r="F5" s="63">
        <f t="shared" ref="F5:F13" si="0">((E5-B5)/B5)*100</f>
        <v>0.25718161883574031</v>
      </c>
      <c r="G5" s="57" t="s">
        <v>44</v>
      </c>
    </row>
    <row r="6" spans="1:7">
      <c r="A6" s="97" t="s">
        <v>11</v>
      </c>
      <c r="B6" s="60">
        <v>97.416267942583701</v>
      </c>
      <c r="C6" s="60">
        <v>96.88188976377954</v>
      </c>
      <c r="D6" s="60">
        <v>96.906923950056751</v>
      </c>
      <c r="E6" s="103">
        <v>83.69</v>
      </c>
      <c r="F6" s="63">
        <f t="shared" si="0"/>
        <v>-14.090324165029443</v>
      </c>
      <c r="G6" s="57" t="s">
        <v>45</v>
      </c>
    </row>
    <row r="7" spans="1:7">
      <c r="A7" s="43" t="s">
        <v>12</v>
      </c>
      <c r="B7" s="104">
        <v>98.980634375145087</v>
      </c>
      <c r="C7" s="104">
        <v>97.304470921316508</v>
      </c>
      <c r="D7" s="104">
        <v>97.508748106753032</v>
      </c>
      <c r="E7" s="104">
        <v>99.250760945914308</v>
      </c>
      <c r="F7" s="63">
        <f t="shared" si="0"/>
        <v>0.27290850626943719</v>
      </c>
      <c r="G7" s="57" t="s">
        <v>46</v>
      </c>
    </row>
    <row r="8" spans="1:7">
      <c r="A8" s="87" t="s">
        <v>100</v>
      </c>
      <c r="B8" s="87">
        <v>86.766541822721607</v>
      </c>
      <c r="C8" s="87">
        <v>80.542986425339379</v>
      </c>
      <c r="D8" s="87">
        <v>80.366105698258039</v>
      </c>
      <c r="E8" s="87">
        <v>76.879162702188395</v>
      </c>
      <c r="F8" s="63">
        <f t="shared" si="0"/>
        <v>-11.395382266974247</v>
      </c>
      <c r="G8" s="41" t="s">
        <v>128</v>
      </c>
    </row>
    <row r="9" spans="1:7">
      <c r="A9" s="105" t="s">
        <v>13</v>
      </c>
      <c r="B9" s="106"/>
      <c r="C9" s="107"/>
      <c r="D9" s="107"/>
      <c r="E9" s="75"/>
      <c r="F9" s="102"/>
      <c r="G9" s="57"/>
    </row>
    <row r="10" spans="1:7">
      <c r="A10" s="43" t="s">
        <v>14</v>
      </c>
      <c r="B10" s="60">
        <v>65.690404883465959</v>
      </c>
      <c r="C10" s="60">
        <v>65.591557498761674</v>
      </c>
      <c r="D10" s="60">
        <v>63.433236647192857</v>
      </c>
      <c r="E10" s="60">
        <v>65.357211177102172</v>
      </c>
      <c r="F10" s="63">
        <f t="shared" si="0"/>
        <v>-0.50721822609385425</v>
      </c>
      <c r="G10" s="57"/>
    </row>
    <row r="11" spans="1:7">
      <c r="A11" s="44" t="s">
        <v>30</v>
      </c>
      <c r="B11" s="60">
        <v>59.304542209813199</v>
      </c>
      <c r="C11" s="60">
        <v>56.567942240985857</v>
      </c>
      <c r="D11" s="60">
        <v>63.844409876974204</v>
      </c>
      <c r="E11" s="60">
        <v>61.411392489824479</v>
      </c>
      <c r="F11" s="63">
        <f t="shared" si="0"/>
        <v>3.5525951326923093</v>
      </c>
      <c r="G11" s="57" t="s">
        <v>47</v>
      </c>
    </row>
    <row r="12" spans="1:7">
      <c r="A12" s="97" t="s">
        <v>16</v>
      </c>
      <c r="B12" s="60">
        <v>78.724307438574186</v>
      </c>
      <c r="C12" s="60">
        <v>79.390744356167914</v>
      </c>
      <c r="D12" s="60">
        <v>82.978745647346258</v>
      </c>
      <c r="E12" s="60">
        <v>82.721902122383497</v>
      </c>
      <c r="F12" s="63">
        <f t="shared" si="0"/>
        <v>5.0779674205816212</v>
      </c>
      <c r="G12" s="57"/>
    </row>
    <row r="13" spans="1:7">
      <c r="A13" s="20" t="s">
        <v>48</v>
      </c>
      <c r="B13" s="108">
        <v>81.977937350727075</v>
      </c>
      <c r="C13" s="108">
        <v>81.424091311630818</v>
      </c>
      <c r="D13" s="108">
        <v>84.377782169009976</v>
      </c>
      <c r="E13" s="108">
        <v>83.801432803106238</v>
      </c>
      <c r="F13" s="63">
        <f t="shared" si="0"/>
        <v>2.224373424495524</v>
      </c>
      <c r="G13" s="57"/>
    </row>
    <row r="14" spans="1:7">
      <c r="A14" s="57"/>
      <c r="B14" s="57"/>
      <c r="C14" s="57"/>
      <c r="D14" s="57"/>
      <c r="E14" s="57"/>
      <c r="F14" s="57"/>
      <c r="G14" s="57"/>
    </row>
    <row r="15" spans="1:7">
      <c r="A15" s="57"/>
      <c r="B15" s="57"/>
      <c r="C15" s="57"/>
      <c r="D15" s="57"/>
      <c r="E15" s="57"/>
      <c r="F15" s="57"/>
      <c r="G15" s="57"/>
    </row>
    <row r="16" spans="1:7">
      <c r="A16" s="57"/>
      <c r="B16" s="57"/>
      <c r="C16" s="57"/>
      <c r="D16" s="57"/>
      <c r="E16" s="57"/>
      <c r="F16" s="57"/>
      <c r="G16" s="57"/>
    </row>
    <row r="17" spans="1:7">
      <c r="A17" s="57"/>
      <c r="B17" s="57"/>
      <c r="C17" s="57"/>
      <c r="D17" s="57"/>
      <c r="E17" s="57"/>
      <c r="G17" s="57"/>
    </row>
    <row r="18" spans="1:7">
      <c r="G18" s="57"/>
    </row>
    <row r="19" spans="1:7">
      <c r="G19" s="57"/>
    </row>
    <row r="20" spans="1:7">
      <c r="G20" s="57"/>
    </row>
    <row r="21" spans="1:7">
      <c r="G21" s="57"/>
    </row>
    <row r="22" spans="1:7">
      <c r="G22" s="57"/>
    </row>
    <row r="23" spans="1:7">
      <c r="G23" s="57"/>
    </row>
    <row r="24" spans="1:7">
      <c r="G24" s="57"/>
    </row>
    <row r="25" spans="1:7">
      <c r="G25" s="57"/>
    </row>
    <row r="26" spans="1:7">
      <c r="G26" s="57"/>
    </row>
    <row r="27" spans="1:7">
      <c r="G27" s="57"/>
    </row>
    <row r="28" spans="1:7">
      <c r="G28" s="57"/>
    </row>
    <row r="29" spans="1:7">
      <c r="G29" s="57"/>
    </row>
    <row r="30" spans="1:7">
      <c r="G30" s="57"/>
    </row>
    <row r="31" spans="1:7">
      <c r="G31" s="57"/>
    </row>
    <row r="32" spans="1:7">
      <c r="G32" s="57"/>
    </row>
    <row r="33" spans="7:7">
      <c r="G33" s="57"/>
    </row>
    <row r="34" spans="7:7">
      <c r="G34" s="57"/>
    </row>
    <row r="35" spans="7:7">
      <c r="G35" s="57"/>
    </row>
    <row r="36" spans="7:7">
      <c r="G36" s="57"/>
    </row>
    <row r="37" spans="7:7">
      <c r="G37" s="57"/>
    </row>
    <row r="38" spans="7:7">
      <c r="G38" s="57"/>
    </row>
    <row r="39" spans="7:7">
      <c r="G39" s="57"/>
    </row>
    <row r="40" spans="7:7">
      <c r="G40" s="57"/>
    </row>
    <row r="41" spans="7:7">
      <c r="G41" s="57"/>
    </row>
    <row r="42" spans="7:7">
      <c r="G42" s="57"/>
    </row>
    <row r="43" spans="7:7">
      <c r="G43" s="57"/>
    </row>
    <row r="44" spans="7:7">
      <c r="G44" s="57"/>
    </row>
    <row r="45" spans="7:7">
      <c r="G45" s="57"/>
    </row>
    <row r="46" spans="7:7">
      <c r="G46" s="57"/>
    </row>
    <row r="47" spans="7:7">
      <c r="G47" s="57"/>
    </row>
    <row r="48" spans="7:7">
      <c r="G48" s="57"/>
    </row>
    <row r="49" spans="7:7">
      <c r="G49" s="57"/>
    </row>
    <row r="50" spans="7:7">
      <c r="G50" s="57"/>
    </row>
    <row r="51" spans="7:7">
      <c r="G51" s="57"/>
    </row>
    <row r="52" spans="7:7">
      <c r="G52" s="57"/>
    </row>
    <row r="53" spans="7:7">
      <c r="G53" s="57"/>
    </row>
    <row r="54" spans="7:7">
      <c r="G54" s="57"/>
    </row>
    <row r="55" spans="7:7">
      <c r="G55" s="57"/>
    </row>
    <row r="56" spans="7:7">
      <c r="G56" s="57"/>
    </row>
    <row r="57" spans="7:7">
      <c r="G57" s="57"/>
    </row>
    <row r="58" spans="7:7">
      <c r="G58" s="57"/>
    </row>
    <row r="59" spans="7:7">
      <c r="G59" s="57"/>
    </row>
    <row r="60" spans="7:7">
      <c r="G60" s="57"/>
    </row>
    <row r="61" spans="7:7">
      <c r="G61" s="57"/>
    </row>
    <row r="62" spans="7:7">
      <c r="G62" s="57"/>
    </row>
    <row r="63" spans="7:7">
      <c r="G63" s="57"/>
    </row>
    <row r="64" spans="7:7">
      <c r="G64" s="57"/>
    </row>
    <row r="65" spans="7:7">
      <c r="G65" s="57"/>
    </row>
    <row r="66" spans="7:7">
      <c r="G66" s="57"/>
    </row>
    <row r="67" spans="7:7">
      <c r="G67" s="57"/>
    </row>
    <row r="68" spans="7:7">
      <c r="G68" s="57"/>
    </row>
    <row r="69" spans="7:7">
      <c r="G69" s="57"/>
    </row>
    <row r="70" spans="7:7">
      <c r="G70" s="57"/>
    </row>
    <row r="71" spans="7:7">
      <c r="G71" s="57"/>
    </row>
    <row r="72" spans="7:7">
      <c r="G72" s="57"/>
    </row>
    <row r="73" spans="7:7">
      <c r="G73" s="57"/>
    </row>
    <row r="74" spans="7:7">
      <c r="G74" s="57"/>
    </row>
    <row r="75" spans="7:7">
      <c r="G75" s="57"/>
    </row>
    <row r="76" spans="7:7">
      <c r="G76" s="57"/>
    </row>
    <row r="77" spans="7:7">
      <c r="G77" s="57"/>
    </row>
    <row r="78" spans="7:7">
      <c r="G78" s="57"/>
    </row>
    <row r="79" spans="7:7">
      <c r="G79" s="57"/>
    </row>
    <row r="80" spans="7:7">
      <c r="G80" s="57"/>
    </row>
    <row r="81" spans="7:7">
      <c r="G81" s="57"/>
    </row>
    <row r="82" spans="7:7">
      <c r="G82" s="57"/>
    </row>
    <row r="83" spans="7:7">
      <c r="G83" s="57"/>
    </row>
    <row r="84" spans="7:7">
      <c r="G84" s="57"/>
    </row>
    <row r="85" spans="7:7">
      <c r="G85" s="57"/>
    </row>
    <row r="86" spans="7:7">
      <c r="G86" s="57"/>
    </row>
    <row r="87" spans="7:7">
      <c r="G87" s="57"/>
    </row>
    <row r="88" spans="7:7">
      <c r="G88" s="57"/>
    </row>
    <row r="89" spans="7:7">
      <c r="G89" s="57"/>
    </row>
    <row r="90" spans="7:7">
      <c r="G90" s="57"/>
    </row>
    <row r="91" spans="7:7">
      <c r="G91" s="57"/>
    </row>
    <row r="92" spans="7:7">
      <c r="G92" s="57"/>
    </row>
    <row r="93" spans="7:7">
      <c r="G93" s="57"/>
    </row>
    <row r="94" spans="7:7">
      <c r="G94" s="57"/>
    </row>
    <row r="95" spans="7:7">
      <c r="G95" s="57"/>
    </row>
    <row r="96" spans="7:7">
      <c r="G96" s="57"/>
    </row>
    <row r="97" spans="7:7">
      <c r="G97" s="57"/>
    </row>
    <row r="98" spans="7:7">
      <c r="G98" s="57"/>
    </row>
    <row r="99" spans="7:7">
      <c r="G99" s="57"/>
    </row>
    <row r="100" spans="7:7">
      <c r="G100" s="57"/>
    </row>
    <row r="101" spans="7:7">
      <c r="G101" s="57"/>
    </row>
    <row r="102" spans="7:7">
      <c r="G102" s="57"/>
    </row>
    <row r="103" spans="7:7">
      <c r="G103" s="57"/>
    </row>
    <row r="104" spans="7:7">
      <c r="G104" s="57"/>
    </row>
    <row r="105" spans="7:7">
      <c r="G105" s="57"/>
    </row>
    <row r="106" spans="7:7">
      <c r="G106" s="57"/>
    </row>
    <row r="107" spans="7:7">
      <c r="G107" s="57"/>
    </row>
    <row r="108" spans="7:7">
      <c r="G108" s="57"/>
    </row>
    <row r="109" spans="7:7">
      <c r="G109" s="57"/>
    </row>
    <row r="110" spans="7:7">
      <c r="G110" s="57"/>
    </row>
    <row r="111" spans="7:7">
      <c r="G111" s="57"/>
    </row>
    <row r="112" spans="7:7">
      <c r="G112" s="57"/>
    </row>
    <row r="113" spans="7:7">
      <c r="G113" s="57"/>
    </row>
    <row r="114" spans="7:7">
      <c r="G114" s="57"/>
    </row>
    <row r="115" spans="7:7">
      <c r="G115" s="57"/>
    </row>
    <row r="116" spans="7:7">
      <c r="G116" s="57"/>
    </row>
    <row r="117" spans="7:7">
      <c r="G117" s="57"/>
    </row>
    <row r="118" spans="7:7">
      <c r="G118" s="57"/>
    </row>
    <row r="119" spans="7:7">
      <c r="G119" s="57"/>
    </row>
    <row r="120" spans="7:7">
      <c r="G120" s="57"/>
    </row>
    <row r="121" spans="7:7">
      <c r="G121"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0" spans="7:7">
      <c r="G130" s="57"/>
    </row>
    <row r="131" spans="7:7">
      <c r="G131" s="57"/>
    </row>
    <row r="132" spans="7:7">
      <c r="G132" s="57"/>
    </row>
    <row r="133" spans="7:7">
      <c r="G133" s="57"/>
    </row>
    <row r="134" spans="7:7">
      <c r="G134" s="57"/>
    </row>
    <row r="135" spans="7:7">
      <c r="G135" s="57"/>
    </row>
    <row r="136" spans="7:7">
      <c r="G136" s="57"/>
    </row>
    <row r="137" spans="7:7">
      <c r="G137" s="57"/>
    </row>
    <row r="138" spans="7:7">
      <c r="G138" s="57"/>
    </row>
    <row r="139" spans="7:7">
      <c r="G139" s="57"/>
    </row>
    <row r="140" spans="7:7">
      <c r="G140" s="57"/>
    </row>
    <row r="141" spans="7:7">
      <c r="G141" s="57"/>
    </row>
    <row r="142" spans="7:7">
      <c r="G142" s="57"/>
    </row>
    <row r="143" spans="7:7">
      <c r="G143" s="57"/>
    </row>
    <row r="144" spans="7:7">
      <c r="G144" s="57"/>
    </row>
    <row r="145" spans="7:7">
      <c r="G145" s="57"/>
    </row>
    <row r="146" spans="7:7">
      <c r="G146" s="57"/>
    </row>
    <row r="147" spans="7:7">
      <c r="G147" s="57"/>
    </row>
    <row r="148" spans="7:7">
      <c r="G148" s="57"/>
    </row>
    <row r="149" spans="7:7">
      <c r="G149" s="57"/>
    </row>
    <row r="150" spans="7:7">
      <c r="G150" s="57"/>
    </row>
    <row r="151" spans="7:7">
      <c r="G151" s="57"/>
    </row>
    <row r="152" spans="7:7">
      <c r="G152" s="57"/>
    </row>
    <row r="153" spans="7:7">
      <c r="G153" s="57"/>
    </row>
    <row r="154" spans="7:7">
      <c r="G154" s="57"/>
    </row>
    <row r="155" spans="7:7">
      <c r="G155" s="57"/>
    </row>
    <row r="156" spans="7:7">
      <c r="G156" s="57"/>
    </row>
    <row r="157" spans="7:7">
      <c r="G157" s="57"/>
    </row>
    <row r="158" spans="7:7">
      <c r="G158" s="57"/>
    </row>
    <row r="159" spans="7:7">
      <c r="G159" s="57"/>
    </row>
    <row r="160" spans="7:7">
      <c r="G160" s="57"/>
    </row>
    <row r="161" spans="7:7">
      <c r="G161" s="57"/>
    </row>
    <row r="162" spans="7:7">
      <c r="G162" s="57"/>
    </row>
    <row r="163" spans="7:7">
      <c r="G163" s="57"/>
    </row>
    <row r="164" spans="7:7">
      <c r="G164" s="57"/>
    </row>
    <row r="165" spans="7:7">
      <c r="G165" s="57"/>
    </row>
    <row r="166" spans="7:7">
      <c r="G166" s="57"/>
    </row>
    <row r="167" spans="7:7">
      <c r="G167" s="57"/>
    </row>
    <row r="168" spans="7:7">
      <c r="G168" s="57"/>
    </row>
    <row r="169" spans="7:7">
      <c r="G169" s="57"/>
    </row>
    <row r="170" spans="7:7">
      <c r="G170" s="57"/>
    </row>
    <row r="171" spans="7:7">
      <c r="G171" s="57"/>
    </row>
    <row r="172" spans="7:7">
      <c r="G172" s="57"/>
    </row>
    <row r="173" spans="7:7">
      <c r="G173" s="57"/>
    </row>
    <row r="174" spans="7:7">
      <c r="G174" s="57"/>
    </row>
    <row r="175" spans="7:7">
      <c r="G175" s="57"/>
    </row>
    <row r="176" spans="7:7">
      <c r="G176" s="57"/>
    </row>
    <row r="177" spans="7:7">
      <c r="G177" s="57"/>
    </row>
    <row r="178" spans="7:7">
      <c r="G178" s="57"/>
    </row>
    <row r="179" spans="7:7">
      <c r="G179" s="57"/>
    </row>
    <row r="180" spans="7:7">
      <c r="G180" s="57"/>
    </row>
    <row r="181" spans="7:7">
      <c r="G181" s="57"/>
    </row>
    <row r="182" spans="7:7">
      <c r="G182" s="57"/>
    </row>
    <row r="183" spans="7:7">
      <c r="G183" s="57"/>
    </row>
    <row r="184" spans="7:7">
      <c r="G184" s="57"/>
    </row>
    <row r="185" spans="7:7">
      <c r="G185" s="57"/>
    </row>
    <row r="186" spans="7:7">
      <c r="G186" s="57"/>
    </row>
    <row r="187" spans="7:7">
      <c r="G187" s="57"/>
    </row>
    <row r="188" spans="7:7">
      <c r="G188" s="57"/>
    </row>
    <row r="189" spans="7:7">
      <c r="G189" s="57"/>
    </row>
    <row r="190" spans="7:7">
      <c r="G190" s="57"/>
    </row>
    <row r="191" spans="7:7">
      <c r="G191" s="57"/>
    </row>
    <row r="192" spans="7:7">
      <c r="G192" s="57"/>
    </row>
    <row r="193" spans="7:7">
      <c r="G193" s="57"/>
    </row>
    <row r="194" spans="7:7">
      <c r="G194" s="57"/>
    </row>
    <row r="195" spans="7:7">
      <c r="G195" s="57"/>
    </row>
    <row r="196" spans="7:7">
      <c r="G196" s="57"/>
    </row>
    <row r="197" spans="7:7">
      <c r="G197" s="57"/>
    </row>
    <row r="198" spans="7:7">
      <c r="G198" s="57"/>
    </row>
    <row r="199" spans="7:7">
      <c r="G199" s="57"/>
    </row>
    <row r="200" spans="7:7">
      <c r="G200" s="57"/>
    </row>
    <row r="201" spans="7:7">
      <c r="G201" s="57"/>
    </row>
    <row r="202" spans="7:7">
      <c r="G202" s="57"/>
    </row>
    <row r="203" spans="7:7">
      <c r="G203" s="57"/>
    </row>
    <row r="204" spans="7:7">
      <c r="G204" s="57"/>
    </row>
    <row r="205" spans="7:7">
      <c r="G205" s="57"/>
    </row>
    <row r="206" spans="7:7">
      <c r="G206" s="57"/>
    </row>
    <row r="207" spans="7:7">
      <c r="G207" s="57"/>
    </row>
    <row r="208" spans="7:7">
      <c r="G208" s="57"/>
    </row>
    <row r="209" spans="7:7">
      <c r="G209" s="57"/>
    </row>
    <row r="210" spans="7:7">
      <c r="G210" s="57"/>
    </row>
    <row r="211" spans="7:7">
      <c r="G211" s="57"/>
    </row>
    <row r="212" spans="7:7">
      <c r="G212" s="57"/>
    </row>
    <row r="213" spans="7:7">
      <c r="G213" s="57"/>
    </row>
    <row r="214" spans="7:7">
      <c r="G214" s="57"/>
    </row>
    <row r="215" spans="7:7">
      <c r="G215" s="57"/>
    </row>
    <row r="216" spans="7:7">
      <c r="G216" s="57"/>
    </row>
    <row r="217" spans="7:7">
      <c r="G217" s="57"/>
    </row>
    <row r="218" spans="7:7">
      <c r="G218" s="57"/>
    </row>
    <row r="219" spans="7:7">
      <c r="G219" s="57"/>
    </row>
    <row r="220" spans="7:7">
      <c r="G220" s="57"/>
    </row>
    <row r="221" spans="7:7">
      <c r="G221" s="57"/>
    </row>
    <row r="222" spans="7:7">
      <c r="G222" s="57"/>
    </row>
    <row r="223" spans="7:7">
      <c r="G223" s="57"/>
    </row>
    <row r="224" spans="7:7">
      <c r="G224" s="57"/>
    </row>
    <row r="225" spans="7:7">
      <c r="G225" s="57"/>
    </row>
    <row r="226" spans="7:7">
      <c r="G226" s="57"/>
    </row>
    <row r="227" spans="7:7">
      <c r="G227" s="57"/>
    </row>
    <row r="228" spans="7:7">
      <c r="G228" s="57"/>
    </row>
    <row r="229" spans="7:7">
      <c r="G229" s="57"/>
    </row>
    <row r="230" spans="7:7">
      <c r="G230" s="57"/>
    </row>
    <row r="231" spans="7:7">
      <c r="G231" s="57"/>
    </row>
    <row r="232" spans="7:7">
      <c r="G232" s="57"/>
    </row>
    <row r="233" spans="7:7">
      <c r="G233" s="57"/>
    </row>
    <row r="234" spans="7:7">
      <c r="G234" s="57"/>
    </row>
    <row r="235" spans="7:7">
      <c r="G235" s="57"/>
    </row>
    <row r="236" spans="7:7">
      <c r="G236" s="57"/>
    </row>
    <row r="237" spans="7:7">
      <c r="G237" s="57"/>
    </row>
    <row r="238" spans="7:7">
      <c r="G238" s="57"/>
    </row>
    <row r="239" spans="7:7">
      <c r="G239" s="57"/>
    </row>
    <row r="240" spans="7:7">
      <c r="G240" s="57"/>
    </row>
    <row r="241" spans="7:7">
      <c r="G241" s="57"/>
    </row>
    <row r="242" spans="7:7">
      <c r="G242" s="57"/>
    </row>
    <row r="243" spans="7:7">
      <c r="G243" s="57"/>
    </row>
    <row r="244" spans="7:7">
      <c r="G244" s="57"/>
    </row>
    <row r="245" spans="7:7">
      <c r="G245" s="57"/>
    </row>
    <row r="246" spans="7:7">
      <c r="G246" s="57"/>
    </row>
    <row r="247" spans="7:7">
      <c r="G247" s="57"/>
    </row>
    <row r="248" spans="7:7">
      <c r="G248" s="57"/>
    </row>
    <row r="249" spans="7:7">
      <c r="G249" s="57"/>
    </row>
    <row r="250" spans="7:7">
      <c r="G250" s="57"/>
    </row>
    <row r="251" spans="7:7">
      <c r="G251" s="57"/>
    </row>
    <row r="252" spans="7:7">
      <c r="G252" s="57"/>
    </row>
    <row r="253" spans="7:7">
      <c r="G253" s="57"/>
    </row>
    <row r="254" spans="7:7">
      <c r="G254" s="57"/>
    </row>
    <row r="255" spans="7:7">
      <c r="G255" s="57"/>
    </row>
    <row r="256" spans="7:7">
      <c r="G256" s="57"/>
    </row>
    <row r="257" spans="7:7">
      <c r="G257" s="57"/>
    </row>
    <row r="258" spans="7:7">
      <c r="G258" s="57"/>
    </row>
    <row r="259" spans="7:7">
      <c r="G259" s="57"/>
    </row>
    <row r="260" spans="7:7">
      <c r="G260" s="57"/>
    </row>
    <row r="261" spans="7:7">
      <c r="G261" s="57"/>
    </row>
    <row r="262" spans="7:7">
      <c r="G262" s="57"/>
    </row>
    <row r="263" spans="7:7">
      <c r="G263" s="57"/>
    </row>
    <row r="264" spans="7:7">
      <c r="G264" s="57"/>
    </row>
    <row r="265" spans="7:7">
      <c r="G265" s="57"/>
    </row>
    <row r="266" spans="7:7">
      <c r="G266" s="57"/>
    </row>
    <row r="267" spans="7:7">
      <c r="G267" s="57"/>
    </row>
    <row r="268" spans="7:7">
      <c r="G268" s="57"/>
    </row>
    <row r="269" spans="7:7">
      <c r="G269" s="57"/>
    </row>
    <row r="270" spans="7:7">
      <c r="G270" s="57"/>
    </row>
    <row r="271" spans="7:7">
      <c r="G271" s="57"/>
    </row>
    <row r="272" spans="7:7">
      <c r="G272" s="57"/>
    </row>
    <row r="273" spans="7:7">
      <c r="G273" s="57"/>
    </row>
    <row r="274" spans="7:7">
      <c r="G274" s="57"/>
    </row>
    <row r="275" spans="7:7">
      <c r="G275" s="57"/>
    </row>
    <row r="276" spans="7:7">
      <c r="G276" s="57"/>
    </row>
    <row r="277" spans="7:7">
      <c r="G277" s="57"/>
    </row>
    <row r="278" spans="7:7">
      <c r="G278" s="57"/>
    </row>
    <row r="279" spans="7:7">
      <c r="G279" s="57"/>
    </row>
    <row r="280" spans="7:7">
      <c r="G280" s="57"/>
    </row>
    <row r="281" spans="7:7">
      <c r="G281" s="57"/>
    </row>
    <row r="282" spans="7:7">
      <c r="G282" s="57"/>
    </row>
    <row r="283" spans="7:7">
      <c r="G283" s="57"/>
    </row>
    <row r="284" spans="7:7">
      <c r="G284" s="57"/>
    </row>
    <row r="285" spans="7:7">
      <c r="G285" s="57"/>
    </row>
    <row r="286" spans="7:7">
      <c r="G286" s="57"/>
    </row>
    <row r="287" spans="7:7">
      <c r="G287" s="57"/>
    </row>
    <row r="288" spans="7:7">
      <c r="G288" s="57"/>
    </row>
    <row r="289" spans="7:7">
      <c r="G289" s="57"/>
    </row>
    <row r="290" spans="7:7">
      <c r="G290" s="57"/>
    </row>
    <row r="291" spans="7:7">
      <c r="G291" s="57"/>
    </row>
    <row r="292" spans="7:7">
      <c r="G292" s="57"/>
    </row>
    <row r="293" spans="7:7">
      <c r="G293" s="57"/>
    </row>
    <row r="294" spans="7:7">
      <c r="G294" s="57"/>
    </row>
    <row r="295" spans="7:7">
      <c r="G295" s="57"/>
    </row>
    <row r="296" spans="7:7">
      <c r="G296" s="57"/>
    </row>
    <row r="297" spans="7:7">
      <c r="G297" s="57"/>
    </row>
    <row r="298" spans="7:7">
      <c r="G298" s="57"/>
    </row>
    <row r="299" spans="7:7">
      <c r="G299" s="57"/>
    </row>
    <row r="300" spans="7:7">
      <c r="G300" s="57"/>
    </row>
    <row r="301" spans="7:7">
      <c r="G301" s="57"/>
    </row>
    <row r="302" spans="7:7">
      <c r="G302" s="57"/>
    </row>
    <row r="303" spans="7:7">
      <c r="G303" s="57"/>
    </row>
    <row r="304" spans="7:7">
      <c r="G304" s="57"/>
    </row>
    <row r="305" spans="7:7">
      <c r="G305" s="57"/>
    </row>
    <row r="306" spans="7:7">
      <c r="G306" s="57"/>
    </row>
    <row r="307" spans="7:7">
      <c r="G307" s="57"/>
    </row>
    <row r="308" spans="7:7">
      <c r="G308" s="57"/>
    </row>
    <row r="309" spans="7:7">
      <c r="G309" s="57"/>
    </row>
    <row r="310" spans="7:7">
      <c r="G310" s="57"/>
    </row>
    <row r="311" spans="7:7">
      <c r="G311" s="57"/>
    </row>
    <row r="312" spans="7:7">
      <c r="G312" s="57"/>
    </row>
    <row r="313" spans="7:7">
      <c r="G313" s="57"/>
    </row>
    <row r="314" spans="7:7">
      <c r="G314" s="57"/>
    </row>
    <row r="315" spans="7:7">
      <c r="G315" s="57"/>
    </row>
    <row r="316" spans="7:7">
      <c r="G316" s="57"/>
    </row>
    <row r="317" spans="7:7">
      <c r="G317" s="57"/>
    </row>
    <row r="318" spans="7:7">
      <c r="G318" s="57"/>
    </row>
    <row r="319" spans="7:7">
      <c r="G319" s="57"/>
    </row>
    <row r="320" spans="7:7">
      <c r="G320" s="57"/>
    </row>
    <row r="321" spans="7:7">
      <c r="G321" s="57"/>
    </row>
    <row r="322" spans="7:7">
      <c r="G322" s="57"/>
    </row>
    <row r="323" spans="7:7">
      <c r="G323" s="57"/>
    </row>
    <row r="324" spans="7:7">
      <c r="G324" s="57"/>
    </row>
    <row r="325" spans="7:7">
      <c r="G325" s="57"/>
    </row>
    <row r="326" spans="7:7">
      <c r="G326" s="57"/>
    </row>
    <row r="327" spans="7:7">
      <c r="G327" s="57"/>
    </row>
    <row r="328" spans="7:7">
      <c r="G328" s="57"/>
    </row>
    <row r="329" spans="7:7">
      <c r="G329" s="57"/>
    </row>
    <row r="330" spans="7:7">
      <c r="G330" s="57"/>
    </row>
    <row r="331" spans="7:7">
      <c r="G331" s="57"/>
    </row>
    <row r="332" spans="7:7">
      <c r="G332" s="57"/>
    </row>
    <row r="333" spans="7:7">
      <c r="G333" s="57"/>
    </row>
    <row r="334" spans="7:7">
      <c r="G334" s="57"/>
    </row>
    <row r="335" spans="7:7">
      <c r="G335" s="57"/>
    </row>
    <row r="336" spans="7:7">
      <c r="G336" s="57"/>
    </row>
    <row r="337" spans="7:7">
      <c r="G337" s="57"/>
    </row>
    <row r="338" spans="7:7">
      <c r="G338" s="57"/>
    </row>
    <row r="339" spans="7:7">
      <c r="G339" s="57"/>
    </row>
    <row r="340" spans="7:7">
      <c r="G340" s="57"/>
    </row>
    <row r="341" spans="7:7">
      <c r="G341" s="57"/>
    </row>
    <row r="342" spans="7:7">
      <c r="G342" s="57"/>
    </row>
    <row r="343" spans="7:7">
      <c r="G343" s="57"/>
    </row>
    <row r="344" spans="7:7">
      <c r="G344" s="57"/>
    </row>
    <row r="345" spans="7:7">
      <c r="G345" s="57"/>
    </row>
    <row r="346" spans="7:7">
      <c r="G346" s="57"/>
    </row>
    <row r="347" spans="7:7">
      <c r="G347" s="57"/>
    </row>
    <row r="348" spans="7:7">
      <c r="G348" s="57"/>
    </row>
    <row r="349" spans="7:7">
      <c r="G349" s="57"/>
    </row>
    <row r="350" spans="7:7">
      <c r="G350" s="57"/>
    </row>
    <row r="351" spans="7:7">
      <c r="G351" s="57"/>
    </row>
    <row r="352" spans="7:7">
      <c r="G352" s="57"/>
    </row>
    <row r="353" spans="7:7">
      <c r="G353" s="57"/>
    </row>
    <row r="354" spans="7:7">
      <c r="G354" s="57"/>
    </row>
    <row r="355" spans="7:7">
      <c r="G355" s="57"/>
    </row>
    <row r="356" spans="7:7">
      <c r="G356" s="57"/>
    </row>
    <row r="357" spans="7:7">
      <c r="G357" s="57"/>
    </row>
    <row r="358" spans="7:7">
      <c r="G358" s="57"/>
    </row>
    <row r="359" spans="7:7">
      <c r="G359" s="57"/>
    </row>
    <row r="360" spans="7:7">
      <c r="G360" s="57"/>
    </row>
    <row r="361" spans="7:7">
      <c r="G361" s="57"/>
    </row>
    <row r="362" spans="7:7">
      <c r="G362" s="57"/>
    </row>
    <row r="363" spans="7:7">
      <c r="G363" s="57"/>
    </row>
    <row r="364" spans="7:7">
      <c r="G364" s="57"/>
    </row>
    <row r="365" spans="7:7">
      <c r="G365" s="57"/>
    </row>
    <row r="366" spans="7:7">
      <c r="G366" s="57"/>
    </row>
    <row r="367" spans="7:7">
      <c r="G367" s="57"/>
    </row>
    <row r="368" spans="7:7">
      <c r="G368" s="57"/>
    </row>
    <row r="369" spans="7:7">
      <c r="G369" s="57"/>
    </row>
    <row r="370" spans="7:7">
      <c r="G370" s="57"/>
    </row>
    <row r="371" spans="7:7">
      <c r="G371" s="57"/>
    </row>
    <row r="372" spans="7:7">
      <c r="G372" s="57"/>
    </row>
    <row r="373" spans="7:7">
      <c r="G373" s="57"/>
    </row>
    <row r="374" spans="7:7">
      <c r="G374" s="57"/>
    </row>
    <row r="375" spans="7:7">
      <c r="G375" s="57"/>
    </row>
    <row r="376" spans="7:7">
      <c r="G376" s="57"/>
    </row>
    <row r="377" spans="7:7">
      <c r="G377" s="57"/>
    </row>
    <row r="378" spans="7:7">
      <c r="G378" s="57"/>
    </row>
    <row r="379" spans="7:7">
      <c r="G379" s="57"/>
    </row>
    <row r="380" spans="7:7">
      <c r="G380" s="57"/>
    </row>
    <row r="381" spans="7:7">
      <c r="G381" s="57"/>
    </row>
    <row r="382" spans="7:7">
      <c r="G382" s="57"/>
    </row>
    <row r="383" spans="7:7">
      <c r="G383" s="57"/>
    </row>
    <row r="384" spans="7:7">
      <c r="G384" s="57"/>
    </row>
    <row r="385" spans="7:7">
      <c r="G385" s="57"/>
    </row>
    <row r="386" spans="7:7">
      <c r="G386" s="57"/>
    </row>
    <row r="387" spans="7:7">
      <c r="G387" s="57"/>
    </row>
    <row r="388" spans="7:7">
      <c r="G388" s="57"/>
    </row>
    <row r="389" spans="7:7">
      <c r="G389" s="57"/>
    </row>
    <row r="390" spans="7:7">
      <c r="G390" s="57"/>
    </row>
    <row r="391" spans="7:7">
      <c r="G391" s="57"/>
    </row>
    <row r="392" spans="7:7">
      <c r="G392" s="57"/>
    </row>
    <row r="393" spans="7:7">
      <c r="G393" s="57"/>
    </row>
    <row r="394" spans="7:7">
      <c r="G394" s="57"/>
    </row>
    <row r="395" spans="7:7">
      <c r="G395" s="57"/>
    </row>
    <row r="396" spans="7:7">
      <c r="G396" s="57"/>
    </row>
    <row r="397" spans="7:7">
      <c r="G397" s="57"/>
    </row>
    <row r="398" spans="7:7">
      <c r="G398" s="57"/>
    </row>
    <row r="399" spans="7:7">
      <c r="G399" s="57"/>
    </row>
    <row r="400" spans="7:7">
      <c r="G400" s="57"/>
    </row>
    <row r="401" spans="7:7">
      <c r="G401" s="57"/>
    </row>
    <row r="402" spans="7:7">
      <c r="G402" s="57"/>
    </row>
    <row r="403" spans="7:7">
      <c r="G403" s="57"/>
    </row>
    <row r="404" spans="7:7">
      <c r="G404" s="57"/>
    </row>
    <row r="405" spans="7:7">
      <c r="G405" s="57"/>
    </row>
    <row r="406" spans="7:7">
      <c r="G406" s="57"/>
    </row>
    <row r="407" spans="7:7">
      <c r="G407" s="57"/>
    </row>
    <row r="408" spans="7:7">
      <c r="G408" s="57"/>
    </row>
    <row r="409" spans="7:7">
      <c r="G409" s="57"/>
    </row>
    <row r="410" spans="7:7">
      <c r="G410" s="57"/>
    </row>
    <row r="411" spans="7:7">
      <c r="G411" s="57"/>
    </row>
    <row r="412" spans="7:7">
      <c r="G412" s="57"/>
    </row>
    <row r="413" spans="7:7">
      <c r="G413" s="57"/>
    </row>
    <row r="414" spans="7:7">
      <c r="G414" s="57"/>
    </row>
    <row r="415" spans="7:7">
      <c r="G415" s="57"/>
    </row>
    <row r="416" spans="7:7">
      <c r="G416" s="57"/>
    </row>
    <row r="417" spans="7:7">
      <c r="G417" s="57"/>
    </row>
    <row r="418" spans="7:7">
      <c r="G418" s="57"/>
    </row>
    <row r="419" spans="7:7">
      <c r="G419" s="57"/>
    </row>
    <row r="420" spans="7:7">
      <c r="G420" s="57"/>
    </row>
    <row r="421" spans="7:7">
      <c r="G421" s="57"/>
    </row>
    <row r="422" spans="7:7">
      <c r="G422" s="57"/>
    </row>
    <row r="423" spans="7:7">
      <c r="G423" s="57"/>
    </row>
    <row r="424" spans="7:7">
      <c r="G424" s="57"/>
    </row>
    <row r="425" spans="7:7">
      <c r="G425" s="57"/>
    </row>
    <row r="426" spans="7:7">
      <c r="G426" s="57"/>
    </row>
    <row r="427" spans="7:7">
      <c r="G427" s="57"/>
    </row>
    <row r="428" spans="7:7">
      <c r="G428" s="57"/>
    </row>
    <row r="429" spans="7:7">
      <c r="G429" s="57"/>
    </row>
    <row r="430" spans="7:7">
      <c r="G430" s="57"/>
    </row>
    <row r="431" spans="7:7">
      <c r="G431" s="57"/>
    </row>
    <row r="432" spans="7:7">
      <c r="G432" s="57"/>
    </row>
    <row r="433" spans="7:7">
      <c r="G433" s="57"/>
    </row>
    <row r="434" spans="7:7">
      <c r="G434" s="57"/>
    </row>
    <row r="435" spans="7:7">
      <c r="G435" s="57"/>
    </row>
    <row r="436" spans="7:7">
      <c r="G436" s="57"/>
    </row>
    <row r="437" spans="7:7">
      <c r="G437" s="57"/>
    </row>
    <row r="438" spans="7:7">
      <c r="G438" s="57"/>
    </row>
    <row r="439" spans="7:7">
      <c r="G439" s="57"/>
    </row>
    <row r="440" spans="7:7">
      <c r="G440" s="57"/>
    </row>
    <row r="441" spans="7:7">
      <c r="G441" s="57"/>
    </row>
    <row r="442" spans="7:7">
      <c r="G442" s="57"/>
    </row>
    <row r="443" spans="7:7">
      <c r="G443" s="57"/>
    </row>
    <row r="444" spans="7:7">
      <c r="G444" s="57"/>
    </row>
    <row r="445" spans="7:7">
      <c r="G445" s="57"/>
    </row>
    <row r="446" spans="7:7">
      <c r="G446" s="57"/>
    </row>
    <row r="447" spans="7:7">
      <c r="G447" s="57"/>
    </row>
    <row r="448" spans="7:7">
      <c r="G448" s="57"/>
    </row>
    <row r="449" spans="7:7">
      <c r="G449" s="57"/>
    </row>
    <row r="450" spans="7:7">
      <c r="G450" s="57"/>
    </row>
    <row r="451" spans="7:7">
      <c r="G451" s="57"/>
    </row>
    <row r="452" spans="7:7">
      <c r="G452" s="57"/>
    </row>
    <row r="453" spans="7:7">
      <c r="G453" s="57"/>
    </row>
    <row r="454" spans="7:7">
      <c r="G454" s="57"/>
    </row>
    <row r="455" spans="7:7">
      <c r="G455" s="57"/>
    </row>
    <row r="456" spans="7:7">
      <c r="G456" s="57"/>
    </row>
    <row r="457" spans="7:7">
      <c r="G457" s="57"/>
    </row>
    <row r="458" spans="7:7">
      <c r="G458" s="57"/>
    </row>
    <row r="459" spans="7:7">
      <c r="G459" s="57"/>
    </row>
    <row r="460" spans="7:7">
      <c r="G460" s="57"/>
    </row>
    <row r="461" spans="7:7">
      <c r="G461" s="57"/>
    </row>
    <row r="462" spans="7:7">
      <c r="G462" s="57"/>
    </row>
    <row r="463" spans="7:7">
      <c r="G463" s="57"/>
    </row>
    <row r="464" spans="7:7">
      <c r="G464" s="57"/>
    </row>
    <row r="465" spans="7:7">
      <c r="G465" s="57"/>
    </row>
    <row r="466" spans="7:7">
      <c r="G466" s="57"/>
    </row>
    <row r="467" spans="7:7">
      <c r="G467" s="57"/>
    </row>
    <row r="468" spans="7:7">
      <c r="G468" s="57"/>
    </row>
    <row r="469" spans="7:7">
      <c r="G469" s="57"/>
    </row>
    <row r="470" spans="7:7">
      <c r="G470" s="57"/>
    </row>
    <row r="471" spans="7:7">
      <c r="G471" s="57"/>
    </row>
    <row r="472" spans="7:7">
      <c r="G472" s="57"/>
    </row>
    <row r="473" spans="7:7">
      <c r="G473" s="57"/>
    </row>
    <row r="474" spans="7:7">
      <c r="G474" s="57"/>
    </row>
    <row r="475" spans="7:7">
      <c r="G475" s="57"/>
    </row>
    <row r="476" spans="7:7">
      <c r="G476" s="57"/>
    </row>
    <row r="477" spans="7:7">
      <c r="G477" s="57"/>
    </row>
    <row r="478" spans="7:7">
      <c r="G478" s="57"/>
    </row>
    <row r="479" spans="7:7">
      <c r="G479" s="57"/>
    </row>
    <row r="480" spans="7:7">
      <c r="G480" s="57"/>
    </row>
    <row r="481" spans="7:7">
      <c r="G481" s="57"/>
    </row>
    <row r="482" spans="7:7">
      <c r="G482" s="57"/>
    </row>
    <row r="483" spans="7:7">
      <c r="G483" s="57"/>
    </row>
    <row r="484" spans="7:7">
      <c r="G484" s="57"/>
    </row>
    <row r="485" spans="7:7">
      <c r="G485" s="57"/>
    </row>
    <row r="486" spans="7:7">
      <c r="G486" s="57"/>
    </row>
    <row r="487" spans="7:7">
      <c r="G487" s="57"/>
    </row>
    <row r="488" spans="7:7">
      <c r="G488" s="57"/>
    </row>
    <row r="489" spans="7:7">
      <c r="G489" s="57"/>
    </row>
    <row r="490" spans="7:7">
      <c r="G490" s="57"/>
    </row>
    <row r="491" spans="7:7">
      <c r="G491" s="57"/>
    </row>
    <row r="492" spans="7:7">
      <c r="G492" s="57"/>
    </row>
    <row r="493" spans="7:7">
      <c r="G493" s="57"/>
    </row>
    <row r="494" spans="7:7">
      <c r="G494" s="57"/>
    </row>
    <row r="495" spans="7:7">
      <c r="G495" s="57"/>
    </row>
    <row r="496" spans="7:7">
      <c r="G496" s="57"/>
    </row>
    <row r="497" spans="7:7">
      <c r="G497" s="57"/>
    </row>
    <row r="498" spans="7:7">
      <c r="G498" s="57"/>
    </row>
    <row r="499" spans="7:7">
      <c r="G499" s="57"/>
    </row>
    <row r="500" spans="7:7">
      <c r="G500" s="57"/>
    </row>
    <row r="501" spans="7:7">
      <c r="G501" s="57"/>
    </row>
    <row r="502" spans="7:7">
      <c r="G502" s="57"/>
    </row>
    <row r="503" spans="7:7">
      <c r="G503" s="57"/>
    </row>
    <row r="504" spans="7:7">
      <c r="G504" s="57"/>
    </row>
    <row r="505" spans="7:7">
      <c r="G505" s="57"/>
    </row>
    <row r="506" spans="7:7">
      <c r="G506" s="57"/>
    </row>
    <row r="507" spans="7:7">
      <c r="G507" s="57"/>
    </row>
    <row r="508" spans="7:7">
      <c r="G508" s="57"/>
    </row>
    <row r="509" spans="7:7">
      <c r="G509" s="57"/>
    </row>
    <row r="510" spans="7:7">
      <c r="G510" s="57"/>
    </row>
    <row r="511" spans="7:7">
      <c r="G511" s="57"/>
    </row>
    <row r="512" spans="7:7">
      <c r="G512" s="57"/>
    </row>
    <row r="513" spans="7:7">
      <c r="G513" s="57"/>
    </row>
    <row r="514" spans="7:7">
      <c r="G514" s="57"/>
    </row>
    <row r="515" spans="7:7">
      <c r="G515" s="57"/>
    </row>
    <row r="516" spans="7:7">
      <c r="G516" s="57"/>
    </row>
    <row r="517" spans="7:7">
      <c r="G517" s="57"/>
    </row>
    <row r="518" spans="7:7">
      <c r="G518" s="57"/>
    </row>
    <row r="519" spans="7:7">
      <c r="G519" s="57"/>
    </row>
    <row r="520" spans="7:7">
      <c r="G520" s="57"/>
    </row>
    <row r="521" spans="7:7">
      <c r="G521" s="57"/>
    </row>
    <row r="522" spans="7:7">
      <c r="G522" s="57"/>
    </row>
    <row r="523" spans="7:7">
      <c r="G523" s="57"/>
    </row>
    <row r="524" spans="7:7">
      <c r="G524" s="57"/>
    </row>
    <row r="525" spans="7:7">
      <c r="G525" s="57"/>
    </row>
    <row r="526" spans="7:7">
      <c r="G526" s="57"/>
    </row>
    <row r="527" spans="7:7">
      <c r="G527" s="57"/>
    </row>
    <row r="528" spans="7:7">
      <c r="G528" s="57"/>
    </row>
    <row r="529" spans="7:7">
      <c r="G529" s="57"/>
    </row>
    <row r="530" spans="7:7">
      <c r="G530" s="57"/>
    </row>
    <row r="531" spans="7:7">
      <c r="G531" s="57"/>
    </row>
    <row r="532" spans="7:7">
      <c r="G532" s="57"/>
    </row>
    <row r="533" spans="7:7">
      <c r="G533" s="57"/>
    </row>
    <row r="534" spans="7:7">
      <c r="G534" s="57"/>
    </row>
    <row r="535" spans="7:7">
      <c r="G535" s="57"/>
    </row>
    <row r="536" spans="7:7">
      <c r="G536" s="57"/>
    </row>
    <row r="537" spans="7:7">
      <c r="G537" s="57"/>
    </row>
    <row r="538" spans="7:7">
      <c r="G538" s="57"/>
    </row>
    <row r="539" spans="7:7">
      <c r="G539" s="57"/>
    </row>
    <row r="540" spans="7:7">
      <c r="G540" s="57"/>
    </row>
    <row r="541" spans="7:7">
      <c r="G541" s="57"/>
    </row>
    <row r="542" spans="7:7">
      <c r="G542" s="57"/>
    </row>
    <row r="543" spans="7:7">
      <c r="G543" s="57"/>
    </row>
    <row r="544" spans="7:7">
      <c r="G544" s="57"/>
    </row>
    <row r="545" spans="7:7">
      <c r="G545" s="57"/>
    </row>
    <row r="546" spans="7:7">
      <c r="G546" s="57"/>
    </row>
    <row r="547" spans="7:7">
      <c r="G547" s="57"/>
    </row>
    <row r="548" spans="7:7">
      <c r="G548" s="57"/>
    </row>
    <row r="549" spans="7:7">
      <c r="G549" s="57"/>
    </row>
    <row r="550" spans="7:7">
      <c r="G550" s="57"/>
    </row>
    <row r="551" spans="7:7">
      <c r="G551" s="57"/>
    </row>
    <row r="552" spans="7:7">
      <c r="G552" s="57"/>
    </row>
    <row r="553" spans="7:7">
      <c r="G553" s="57"/>
    </row>
    <row r="554" spans="7:7">
      <c r="G554" s="57"/>
    </row>
    <row r="555" spans="7:7">
      <c r="G555" s="57"/>
    </row>
    <row r="556" spans="7:7">
      <c r="G556" s="57"/>
    </row>
    <row r="557" spans="7:7">
      <c r="G557" s="57"/>
    </row>
    <row r="558" spans="7:7">
      <c r="G558" s="57"/>
    </row>
    <row r="559" spans="7:7">
      <c r="G559" s="57"/>
    </row>
    <row r="560" spans="7:7">
      <c r="G560" s="57"/>
    </row>
    <row r="561" spans="7:7">
      <c r="G561" s="57"/>
    </row>
    <row r="562" spans="7:7">
      <c r="G562" s="57"/>
    </row>
    <row r="563" spans="7:7">
      <c r="G563" s="57"/>
    </row>
    <row r="564" spans="7:7">
      <c r="G564" s="57"/>
    </row>
    <row r="565" spans="7:7">
      <c r="G565" s="57"/>
    </row>
    <row r="566" spans="7:7">
      <c r="G566" s="57"/>
    </row>
    <row r="567" spans="7:7">
      <c r="G567" s="57"/>
    </row>
    <row r="568" spans="7:7">
      <c r="G568" s="57"/>
    </row>
    <row r="569" spans="7:7">
      <c r="G569" s="57"/>
    </row>
    <row r="570" spans="7:7">
      <c r="G570" s="57"/>
    </row>
    <row r="571" spans="7:7">
      <c r="G571" s="57"/>
    </row>
    <row r="572" spans="7:7">
      <c r="G572" s="57"/>
    </row>
    <row r="573" spans="7:7">
      <c r="G573" s="57"/>
    </row>
    <row r="574" spans="7:7">
      <c r="G574" s="57"/>
    </row>
    <row r="575" spans="7:7">
      <c r="G575" s="57"/>
    </row>
    <row r="576" spans="7:7">
      <c r="G576" s="57"/>
    </row>
    <row r="577" spans="7:7">
      <c r="G577" s="57"/>
    </row>
    <row r="578" spans="7:7">
      <c r="G578" s="57"/>
    </row>
    <row r="579" spans="7:7">
      <c r="G579" s="57"/>
    </row>
    <row r="580" spans="7:7">
      <c r="G580" s="57"/>
    </row>
    <row r="581" spans="7:7">
      <c r="G581" s="57"/>
    </row>
    <row r="582" spans="7:7">
      <c r="G582" s="57"/>
    </row>
    <row r="583" spans="7:7">
      <c r="G583" s="57"/>
    </row>
    <row r="584" spans="7:7">
      <c r="G584" s="57"/>
    </row>
    <row r="585" spans="7:7">
      <c r="G585" s="57"/>
    </row>
    <row r="586" spans="7:7">
      <c r="G586" s="57"/>
    </row>
    <row r="587" spans="7:7">
      <c r="G587" s="57"/>
    </row>
    <row r="588" spans="7:7">
      <c r="G588" s="57"/>
    </row>
    <row r="589" spans="7:7">
      <c r="G589" s="57"/>
    </row>
    <row r="590" spans="7:7">
      <c r="G590" s="57"/>
    </row>
    <row r="591" spans="7:7">
      <c r="G591" s="57"/>
    </row>
    <row r="592" spans="7:7">
      <c r="G592" s="57"/>
    </row>
    <row r="593" spans="7:7">
      <c r="G593" s="57"/>
    </row>
    <row r="594" spans="7:7">
      <c r="G594" s="57"/>
    </row>
    <row r="595" spans="7:7">
      <c r="G595" s="57"/>
    </row>
    <row r="596" spans="7:7">
      <c r="G596" s="57"/>
    </row>
    <row r="597" spans="7:7">
      <c r="G597" s="57"/>
    </row>
    <row r="598" spans="7:7">
      <c r="G598" s="57"/>
    </row>
    <row r="599" spans="7:7">
      <c r="G599" s="57"/>
    </row>
    <row r="600" spans="7:7">
      <c r="G600" s="57"/>
    </row>
    <row r="601" spans="7:7">
      <c r="G601" s="57"/>
    </row>
    <row r="602" spans="7:7">
      <c r="G602" s="57"/>
    </row>
    <row r="603" spans="7:7">
      <c r="G603" s="57"/>
    </row>
    <row r="604" spans="7:7">
      <c r="G604" s="57"/>
    </row>
    <row r="605" spans="7:7">
      <c r="G605" s="57"/>
    </row>
    <row r="606" spans="7:7">
      <c r="G606" s="57"/>
    </row>
    <row r="607" spans="7:7">
      <c r="G607" s="57"/>
    </row>
    <row r="608" spans="7:7">
      <c r="G608" s="57"/>
    </row>
    <row r="609" spans="7:7">
      <c r="G609" s="57"/>
    </row>
    <row r="610" spans="7:7">
      <c r="G610" s="57"/>
    </row>
    <row r="611" spans="7:7">
      <c r="G611" s="57"/>
    </row>
    <row r="612" spans="7:7">
      <c r="G612" s="57"/>
    </row>
    <row r="613" spans="7:7">
      <c r="G613" s="57"/>
    </row>
    <row r="614" spans="7:7">
      <c r="G614" s="57"/>
    </row>
    <row r="615" spans="7:7">
      <c r="G615" s="57"/>
    </row>
    <row r="616" spans="7:7">
      <c r="G616" s="57"/>
    </row>
    <row r="617" spans="7:7">
      <c r="G617" s="57"/>
    </row>
    <row r="618" spans="7:7">
      <c r="G618" s="57"/>
    </row>
    <row r="619" spans="7:7">
      <c r="G619" s="57"/>
    </row>
    <row r="620" spans="7:7">
      <c r="G620" s="57"/>
    </row>
    <row r="621" spans="7:7">
      <c r="G621" s="57"/>
    </row>
    <row r="622" spans="7:7">
      <c r="G622" s="57"/>
    </row>
    <row r="623" spans="7:7">
      <c r="G623" s="57"/>
    </row>
    <row r="624" spans="7:7">
      <c r="G624" s="57"/>
    </row>
    <row r="625" spans="7:7">
      <c r="G625" s="57"/>
    </row>
    <row r="626" spans="7:7">
      <c r="G626" s="57"/>
    </row>
    <row r="627" spans="7:7">
      <c r="G627" s="57"/>
    </row>
    <row r="628" spans="7:7">
      <c r="G628" s="57"/>
    </row>
    <row r="629" spans="7:7">
      <c r="G629" s="57"/>
    </row>
    <row r="630" spans="7:7">
      <c r="G630" s="57"/>
    </row>
    <row r="631" spans="7:7">
      <c r="G631" s="57"/>
    </row>
    <row r="632" spans="7:7">
      <c r="G632" s="57"/>
    </row>
    <row r="633" spans="7:7">
      <c r="G633" s="57"/>
    </row>
    <row r="634" spans="7:7">
      <c r="G634" s="57"/>
    </row>
    <row r="635" spans="7:7">
      <c r="G635" s="57"/>
    </row>
    <row r="636" spans="7:7">
      <c r="G636" s="57"/>
    </row>
    <row r="637" spans="7:7">
      <c r="G637" s="57"/>
    </row>
    <row r="638" spans="7:7">
      <c r="G638" s="57"/>
    </row>
    <row r="639" spans="7:7">
      <c r="G639" s="57"/>
    </row>
    <row r="640" spans="7:7">
      <c r="G640" s="57"/>
    </row>
    <row r="641" spans="7:7">
      <c r="G641" s="57"/>
    </row>
    <row r="642" spans="7:7">
      <c r="G642" s="57"/>
    </row>
    <row r="643" spans="7:7">
      <c r="G643" s="57"/>
    </row>
    <row r="644" spans="7:7">
      <c r="G644" s="57"/>
    </row>
    <row r="645" spans="7:7">
      <c r="G645" s="57"/>
    </row>
    <row r="646" spans="7:7">
      <c r="G646" s="57"/>
    </row>
    <row r="647" spans="7:7">
      <c r="G647" s="57"/>
    </row>
    <row r="648" spans="7:7">
      <c r="G648" s="57"/>
    </row>
    <row r="649" spans="7:7">
      <c r="G649" s="57"/>
    </row>
    <row r="650" spans="7:7">
      <c r="G650" s="57"/>
    </row>
    <row r="651" spans="7:7">
      <c r="G651" s="57"/>
    </row>
    <row r="652" spans="7:7">
      <c r="G652" s="57"/>
    </row>
    <row r="653" spans="7:7">
      <c r="G653" s="57"/>
    </row>
    <row r="654" spans="7:7">
      <c r="G654" s="57"/>
    </row>
    <row r="655" spans="7:7">
      <c r="G655" s="57"/>
    </row>
    <row r="656" spans="7:7">
      <c r="G656" s="57"/>
    </row>
    <row r="657" spans="7:7">
      <c r="G657" s="57"/>
    </row>
    <row r="658" spans="7:7">
      <c r="G658" s="57"/>
    </row>
    <row r="659" spans="7:7">
      <c r="G659" s="57"/>
    </row>
    <row r="660" spans="7:7">
      <c r="G660" s="57"/>
    </row>
    <row r="661" spans="7:7">
      <c r="G661" s="57"/>
    </row>
    <row r="662" spans="7:7">
      <c r="G662" s="57"/>
    </row>
    <row r="663" spans="7:7">
      <c r="G663" s="57"/>
    </row>
    <row r="664" spans="7:7">
      <c r="G664" s="57"/>
    </row>
    <row r="665" spans="7:7">
      <c r="G665" s="57"/>
    </row>
    <row r="666" spans="7:7">
      <c r="G666" s="57"/>
    </row>
    <row r="667" spans="7:7">
      <c r="G667" s="57"/>
    </row>
    <row r="668" spans="7:7">
      <c r="G668" s="57"/>
    </row>
    <row r="669" spans="7:7">
      <c r="G669" s="57"/>
    </row>
    <row r="670" spans="7:7">
      <c r="G670" s="57"/>
    </row>
    <row r="671" spans="7:7">
      <c r="G671" s="57"/>
    </row>
    <row r="672" spans="7:7">
      <c r="G672" s="57"/>
    </row>
    <row r="673" spans="7:7">
      <c r="G673" s="57"/>
    </row>
    <row r="674" spans="7:7">
      <c r="G674" s="57"/>
    </row>
    <row r="675" spans="7:7">
      <c r="G675" s="57"/>
    </row>
    <row r="676" spans="7:7">
      <c r="G676" s="57"/>
    </row>
    <row r="677" spans="7:7">
      <c r="G677" s="57"/>
    </row>
    <row r="678" spans="7:7">
      <c r="G678" s="57"/>
    </row>
    <row r="679" spans="7:7">
      <c r="G679" s="57"/>
    </row>
    <row r="680" spans="7:7">
      <c r="G680" s="57"/>
    </row>
    <row r="681" spans="7:7">
      <c r="G681" s="57"/>
    </row>
    <row r="682" spans="7:7">
      <c r="G682" s="57"/>
    </row>
    <row r="683" spans="7:7">
      <c r="G683" s="57"/>
    </row>
    <row r="684" spans="7:7">
      <c r="G684" s="57"/>
    </row>
    <row r="685" spans="7:7">
      <c r="G685" s="57"/>
    </row>
    <row r="686" spans="7:7">
      <c r="G686" s="57"/>
    </row>
    <row r="687" spans="7:7">
      <c r="G687" s="57"/>
    </row>
    <row r="688" spans="7:7">
      <c r="G688" s="57"/>
    </row>
    <row r="689" spans="7:7">
      <c r="G689" s="57"/>
    </row>
    <row r="690" spans="7:7">
      <c r="G690" s="57"/>
    </row>
    <row r="691" spans="7:7">
      <c r="G691" s="57"/>
    </row>
    <row r="692" spans="7:7">
      <c r="G692" s="57"/>
    </row>
    <row r="693" spans="7:7">
      <c r="G693" s="57"/>
    </row>
    <row r="694" spans="7:7">
      <c r="G694" s="57"/>
    </row>
    <row r="695" spans="7:7">
      <c r="G695" s="57"/>
    </row>
    <row r="696" spans="7:7">
      <c r="G696" s="57"/>
    </row>
    <row r="697" spans="7:7">
      <c r="G697" s="57"/>
    </row>
    <row r="698" spans="7:7">
      <c r="G698" s="57"/>
    </row>
    <row r="699" spans="7:7">
      <c r="G699" s="57"/>
    </row>
    <row r="700" spans="7:7">
      <c r="G700" s="57"/>
    </row>
    <row r="701" spans="7:7">
      <c r="G701" s="57"/>
    </row>
    <row r="702" spans="7:7">
      <c r="G702" s="57"/>
    </row>
    <row r="703" spans="7:7">
      <c r="G703" s="57"/>
    </row>
    <row r="704" spans="7:7">
      <c r="G704" s="57"/>
    </row>
    <row r="705" spans="7:7">
      <c r="G705" s="57"/>
    </row>
    <row r="706" spans="7:7">
      <c r="G706" s="57"/>
    </row>
    <row r="707" spans="7:7">
      <c r="G707" s="57"/>
    </row>
    <row r="708" spans="7:7">
      <c r="G708" s="57"/>
    </row>
    <row r="709" spans="7:7">
      <c r="G709" s="57"/>
    </row>
    <row r="710" spans="7:7">
      <c r="G710" s="57"/>
    </row>
    <row r="711" spans="7:7">
      <c r="G711" s="57"/>
    </row>
    <row r="712" spans="7:7">
      <c r="G712" s="57"/>
    </row>
    <row r="713" spans="7:7">
      <c r="G713" s="57"/>
    </row>
    <row r="714" spans="7:7">
      <c r="G714" s="57"/>
    </row>
    <row r="715" spans="7:7">
      <c r="G715" s="57"/>
    </row>
    <row r="716" spans="7:7">
      <c r="G716" s="57"/>
    </row>
    <row r="717" spans="7:7">
      <c r="G717" s="57"/>
    </row>
    <row r="718" spans="7:7">
      <c r="G718" s="57"/>
    </row>
    <row r="719" spans="7:7">
      <c r="G719" s="57"/>
    </row>
    <row r="720" spans="7:7">
      <c r="G720" s="57"/>
    </row>
    <row r="721" spans="7:7">
      <c r="G721" s="57"/>
    </row>
    <row r="722" spans="7:7">
      <c r="G722" s="57"/>
    </row>
    <row r="723" spans="7:7">
      <c r="G723" s="57"/>
    </row>
    <row r="724" spans="7:7">
      <c r="G724" s="57"/>
    </row>
    <row r="725" spans="7:7">
      <c r="G725" s="57"/>
    </row>
    <row r="726" spans="7:7">
      <c r="G726" s="57"/>
    </row>
    <row r="727" spans="7:7">
      <c r="G727" s="57"/>
    </row>
    <row r="728" spans="7:7">
      <c r="G728" s="57"/>
    </row>
    <row r="729" spans="7:7">
      <c r="G729" s="57"/>
    </row>
    <row r="730" spans="7:7">
      <c r="G730" s="57"/>
    </row>
    <row r="731" spans="7:7">
      <c r="G731" s="57"/>
    </row>
    <row r="732" spans="7:7">
      <c r="G732" s="57"/>
    </row>
    <row r="733" spans="7:7">
      <c r="G733" s="57"/>
    </row>
    <row r="734" spans="7:7">
      <c r="G734" s="57"/>
    </row>
    <row r="735" spans="7:7">
      <c r="G735" s="57"/>
    </row>
    <row r="736" spans="7:7">
      <c r="G736" s="57"/>
    </row>
    <row r="737" spans="7:7">
      <c r="G737" s="57"/>
    </row>
    <row r="738" spans="7:7">
      <c r="G738" s="57"/>
    </row>
    <row r="739" spans="7:7">
      <c r="G739" s="57"/>
    </row>
    <row r="740" spans="7:7">
      <c r="G740" s="57"/>
    </row>
    <row r="741" spans="7:7">
      <c r="G741" s="57"/>
    </row>
    <row r="742" spans="7:7">
      <c r="G742" s="57"/>
    </row>
    <row r="743" spans="7:7">
      <c r="G743" s="57"/>
    </row>
    <row r="744" spans="7:7">
      <c r="G744" s="57"/>
    </row>
    <row r="745" spans="7:7">
      <c r="G745" s="57"/>
    </row>
    <row r="746" spans="7:7">
      <c r="G746" s="57"/>
    </row>
    <row r="747" spans="7:7">
      <c r="G747" s="57"/>
    </row>
    <row r="748" spans="7:7">
      <c r="G748" s="57"/>
    </row>
    <row r="749" spans="7:7">
      <c r="G749" s="57"/>
    </row>
    <row r="750" spans="7:7">
      <c r="G750" s="57"/>
    </row>
    <row r="751" spans="7:7">
      <c r="G751" s="57"/>
    </row>
    <row r="752" spans="7:7">
      <c r="G752" s="57"/>
    </row>
    <row r="753" spans="7:7">
      <c r="G753" s="57"/>
    </row>
    <row r="754" spans="7:7">
      <c r="G754" s="57"/>
    </row>
    <row r="755" spans="7:7">
      <c r="G755" s="57"/>
    </row>
    <row r="756" spans="7:7">
      <c r="G756" s="57"/>
    </row>
    <row r="757" spans="7:7">
      <c r="G757" s="57"/>
    </row>
    <row r="758" spans="7:7">
      <c r="G758" s="57"/>
    </row>
    <row r="759" spans="7:7">
      <c r="G759" s="57"/>
    </row>
    <row r="760" spans="7:7">
      <c r="G760" s="57"/>
    </row>
    <row r="761" spans="7:7">
      <c r="G761" s="57"/>
    </row>
    <row r="762" spans="7:7">
      <c r="G762" s="57"/>
    </row>
    <row r="763" spans="7:7">
      <c r="G763" s="57"/>
    </row>
    <row r="764" spans="7:7">
      <c r="G764" s="57"/>
    </row>
    <row r="765" spans="7:7">
      <c r="G765" s="57"/>
    </row>
    <row r="766" spans="7:7">
      <c r="G766" s="57"/>
    </row>
    <row r="767" spans="7:7">
      <c r="G767" s="57"/>
    </row>
    <row r="768" spans="7:7">
      <c r="G768" s="57"/>
    </row>
    <row r="769" spans="7:7">
      <c r="G769" s="57"/>
    </row>
    <row r="770" spans="7:7">
      <c r="G770" s="57"/>
    </row>
    <row r="771" spans="7:7">
      <c r="G771" s="57"/>
    </row>
    <row r="772" spans="7:7">
      <c r="G772" s="57"/>
    </row>
    <row r="773" spans="7:7">
      <c r="G773" s="57"/>
    </row>
    <row r="774" spans="7:7">
      <c r="G774" s="57"/>
    </row>
    <row r="775" spans="7:7">
      <c r="G775" s="57"/>
    </row>
    <row r="776" spans="7:7">
      <c r="G776" s="57"/>
    </row>
    <row r="777" spans="7:7">
      <c r="G777" s="57"/>
    </row>
    <row r="778" spans="7:7">
      <c r="G778" s="57"/>
    </row>
    <row r="779" spans="7:7">
      <c r="G779" s="57"/>
    </row>
    <row r="780" spans="7:7">
      <c r="G780" s="57"/>
    </row>
    <row r="781" spans="7:7">
      <c r="G781" s="57"/>
    </row>
    <row r="782" spans="7:7">
      <c r="G782" s="57"/>
    </row>
    <row r="783" spans="7:7">
      <c r="G783" s="57"/>
    </row>
    <row r="784" spans="7:7">
      <c r="G784" s="57"/>
    </row>
    <row r="785" spans="7:7">
      <c r="G785" s="57"/>
    </row>
    <row r="786" spans="7:7">
      <c r="G786" s="57"/>
    </row>
    <row r="787" spans="7:7">
      <c r="G787" s="57"/>
    </row>
    <row r="788" spans="7:7">
      <c r="G788" s="57"/>
    </row>
    <row r="789" spans="7:7">
      <c r="G789" s="57"/>
    </row>
    <row r="790" spans="7:7">
      <c r="G790" s="57"/>
    </row>
    <row r="791" spans="7:7">
      <c r="G791" s="57"/>
    </row>
    <row r="792" spans="7:7">
      <c r="G792" s="57"/>
    </row>
    <row r="793" spans="7:7">
      <c r="G793" s="57"/>
    </row>
    <row r="794" spans="7:7">
      <c r="G794" s="57"/>
    </row>
    <row r="795" spans="7:7">
      <c r="G795" s="57"/>
    </row>
    <row r="796" spans="7:7">
      <c r="G796" s="57"/>
    </row>
    <row r="797" spans="7:7">
      <c r="G797" s="57"/>
    </row>
    <row r="798" spans="7:7">
      <c r="G798" s="57"/>
    </row>
    <row r="799" spans="7:7">
      <c r="G799" s="57"/>
    </row>
    <row r="800" spans="7:7">
      <c r="G800" s="57"/>
    </row>
    <row r="801" spans="7:7">
      <c r="G801" s="57"/>
    </row>
    <row r="802" spans="7:7">
      <c r="G802" s="57"/>
    </row>
    <row r="803" spans="7:7">
      <c r="G803" s="57"/>
    </row>
    <row r="804" spans="7:7">
      <c r="G804" s="57"/>
    </row>
    <row r="805" spans="7:7">
      <c r="G805" s="57"/>
    </row>
    <row r="806" spans="7:7">
      <c r="G806" s="57"/>
    </row>
    <row r="807" spans="7:7">
      <c r="G807" s="57"/>
    </row>
    <row r="808" spans="7:7">
      <c r="G808" s="57"/>
    </row>
    <row r="809" spans="7:7">
      <c r="G809" s="57"/>
    </row>
    <row r="810" spans="7:7">
      <c r="G810" s="57"/>
    </row>
    <row r="811" spans="7:7">
      <c r="G811" s="57"/>
    </row>
    <row r="812" spans="7:7">
      <c r="G812" s="57"/>
    </row>
    <row r="813" spans="7:7">
      <c r="G813" s="57"/>
    </row>
    <row r="814" spans="7:7">
      <c r="G814" s="57"/>
    </row>
    <row r="815" spans="7:7">
      <c r="G815" s="57"/>
    </row>
    <row r="816" spans="7:7">
      <c r="G816" s="57"/>
    </row>
    <row r="817" spans="7:7">
      <c r="G817" s="57"/>
    </row>
    <row r="818" spans="7:7">
      <c r="G818" s="57"/>
    </row>
    <row r="819" spans="7:7">
      <c r="G819" s="57"/>
    </row>
    <row r="820" spans="7:7">
      <c r="G820" s="57"/>
    </row>
    <row r="821" spans="7:7">
      <c r="G821" s="57"/>
    </row>
    <row r="822" spans="7:7">
      <c r="G822" s="57"/>
    </row>
    <row r="823" spans="7:7">
      <c r="G823" s="57"/>
    </row>
    <row r="824" spans="7:7">
      <c r="G824" s="57"/>
    </row>
    <row r="825" spans="7:7">
      <c r="G825" s="57"/>
    </row>
    <row r="826" spans="7:7">
      <c r="G826" s="57"/>
    </row>
    <row r="827" spans="7:7">
      <c r="G827" s="57"/>
    </row>
    <row r="828" spans="7:7">
      <c r="G828" s="57"/>
    </row>
    <row r="829" spans="7:7">
      <c r="G829" s="57"/>
    </row>
    <row r="830" spans="7:7">
      <c r="G830" s="57"/>
    </row>
    <row r="831" spans="7:7">
      <c r="G831" s="57"/>
    </row>
    <row r="832" spans="7:7">
      <c r="G832" s="57"/>
    </row>
    <row r="833" spans="7:7">
      <c r="G833" s="57"/>
    </row>
    <row r="834" spans="7:7">
      <c r="G834" s="57"/>
    </row>
    <row r="835" spans="7:7">
      <c r="G835" s="57"/>
    </row>
    <row r="836" spans="7:7">
      <c r="G836" s="57"/>
    </row>
    <row r="837" spans="7:7">
      <c r="G837" s="57"/>
    </row>
    <row r="838" spans="7:7">
      <c r="G838" s="57"/>
    </row>
    <row r="839" spans="7:7">
      <c r="G839" s="57"/>
    </row>
    <row r="840" spans="7:7">
      <c r="G840" s="57"/>
    </row>
    <row r="841" spans="7:7">
      <c r="G841" s="57"/>
    </row>
    <row r="842" spans="7:7">
      <c r="G842" s="57"/>
    </row>
    <row r="843" spans="7:7">
      <c r="G843" s="57"/>
    </row>
    <row r="844" spans="7:7">
      <c r="G844" s="57"/>
    </row>
    <row r="845" spans="7:7">
      <c r="G845" s="57"/>
    </row>
    <row r="846" spans="7:7">
      <c r="G846" s="57"/>
    </row>
    <row r="847" spans="7:7">
      <c r="G847" s="57"/>
    </row>
    <row r="848" spans="7:7">
      <c r="G848" s="57"/>
    </row>
    <row r="849" spans="7:7">
      <c r="G849" s="57"/>
    </row>
    <row r="850" spans="7:7">
      <c r="G850" s="57"/>
    </row>
    <row r="851" spans="7:7">
      <c r="G851" s="57"/>
    </row>
    <row r="852" spans="7:7">
      <c r="G852" s="57"/>
    </row>
    <row r="853" spans="7:7">
      <c r="G853" s="57"/>
    </row>
    <row r="854" spans="7:7">
      <c r="G854" s="57"/>
    </row>
    <row r="855" spans="7:7">
      <c r="G855" s="57"/>
    </row>
    <row r="856" spans="7:7">
      <c r="G856" s="57"/>
    </row>
    <row r="857" spans="7:7">
      <c r="G857" s="57"/>
    </row>
    <row r="858" spans="7:7">
      <c r="G858" s="57"/>
    </row>
    <row r="859" spans="7:7">
      <c r="G859" s="57"/>
    </row>
    <row r="860" spans="7:7">
      <c r="G860" s="57"/>
    </row>
    <row r="861" spans="7:7">
      <c r="G861" s="57"/>
    </row>
    <row r="862" spans="7:7">
      <c r="G862" s="57"/>
    </row>
    <row r="863" spans="7:7">
      <c r="G863" s="57"/>
    </row>
    <row r="864" spans="7:7">
      <c r="G864" s="57"/>
    </row>
    <row r="865" spans="7:7">
      <c r="G865" s="57"/>
    </row>
    <row r="866" spans="7:7">
      <c r="G866" s="57"/>
    </row>
    <row r="867" spans="7:7">
      <c r="G867" s="57"/>
    </row>
    <row r="868" spans="7:7">
      <c r="G868" s="57"/>
    </row>
    <row r="869" spans="7:7">
      <c r="G869" s="57"/>
    </row>
    <row r="870" spans="7:7">
      <c r="G870" s="57"/>
    </row>
    <row r="871" spans="7:7">
      <c r="G871" s="57"/>
    </row>
    <row r="872" spans="7:7">
      <c r="G872" s="57"/>
    </row>
    <row r="873" spans="7:7">
      <c r="G873" s="57"/>
    </row>
    <row r="874" spans="7:7">
      <c r="G874" s="57"/>
    </row>
    <row r="875" spans="7:7">
      <c r="G875" s="57"/>
    </row>
    <row r="876" spans="7:7">
      <c r="G876" s="57"/>
    </row>
    <row r="877" spans="7:7">
      <c r="G877" s="57"/>
    </row>
    <row r="878" spans="7:7">
      <c r="G878" s="57"/>
    </row>
    <row r="879" spans="7:7">
      <c r="G879" s="57"/>
    </row>
    <row r="880" spans="7:7">
      <c r="G880" s="57"/>
    </row>
    <row r="881" spans="7:7">
      <c r="G881" s="57"/>
    </row>
    <row r="882" spans="7:7">
      <c r="G882" s="57"/>
    </row>
    <row r="883" spans="7:7">
      <c r="G883" s="57"/>
    </row>
    <row r="884" spans="7:7">
      <c r="G884" s="57"/>
    </row>
    <row r="885" spans="7:7">
      <c r="G885" s="57"/>
    </row>
    <row r="886" spans="7:7">
      <c r="G886" s="57"/>
    </row>
    <row r="887" spans="7:7">
      <c r="G887" s="57"/>
    </row>
    <row r="888" spans="7:7">
      <c r="G888" s="57"/>
    </row>
    <row r="889" spans="7:7">
      <c r="G889" s="57"/>
    </row>
    <row r="890" spans="7:7">
      <c r="G890" s="57"/>
    </row>
    <row r="891" spans="7:7">
      <c r="G891" s="57"/>
    </row>
    <row r="892" spans="7:7">
      <c r="G892" s="57"/>
    </row>
    <row r="893" spans="7:7">
      <c r="G893" s="57"/>
    </row>
    <row r="894" spans="7:7">
      <c r="G894" s="57"/>
    </row>
    <row r="895" spans="7:7">
      <c r="G895" s="57"/>
    </row>
    <row r="896" spans="7:7">
      <c r="G896" s="57"/>
    </row>
    <row r="897" spans="7:7">
      <c r="G897" s="57"/>
    </row>
    <row r="898" spans="7:7">
      <c r="G898" s="57"/>
    </row>
    <row r="899" spans="7:7">
      <c r="G899" s="57"/>
    </row>
    <row r="900" spans="7:7">
      <c r="G900" s="57"/>
    </row>
    <row r="901" spans="7:7">
      <c r="G901" s="57"/>
    </row>
    <row r="902" spans="7:7">
      <c r="G902" s="57"/>
    </row>
    <row r="903" spans="7:7">
      <c r="G903" s="57"/>
    </row>
    <row r="904" spans="7:7">
      <c r="G904" s="57"/>
    </row>
    <row r="905" spans="7:7">
      <c r="G905" s="57"/>
    </row>
    <row r="906" spans="7:7">
      <c r="G906" s="57"/>
    </row>
    <row r="907" spans="7:7">
      <c r="G907" s="57"/>
    </row>
    <row r="908" spans="7:7">
      <c r="G908" s="57"/>
    </row>
    <row r="909" spans="7:7">
      <c r="G909" s="57"/>
    </row>
    <row r="910" spans="7:7">
      <c r="G910" s="57"/>
    </row>
    <row r="911" spans="7:7">
      <c r="G911" s="57"/>
    </row>
    <row r="912" spans="7:7">
      <c r="G912" s="57"/>
    </row>
    <row r="913" spans="7:7">
      <c r="G913" s="57"/>
    </row>
    <row r="914" spans="7:7">
      <c r="G914" s="57"/>
    </row>
    <row r="915" spans="7:7">
      <c r="G915" s="57"/>
    </row>
    <row r="916" spans="7:7">
      <c r="G916" s="57"/>
    </row>
    <row r="917" spans="7:7">
      <c r="G917" s="57"/>
    </row>
    <row r="918" spans="7:7">
      <c r="G918" s="57"/>
    </row>
    <row r="919" spans="7:7">
      <c r="G919" s="57"/>
    </row>
    <row r="920" spans="7:7">
      <c r="G920" s="57"/>
    </row>
    <row r="921" spans="7:7">
      <c r="G921" s="57"/>
    </row>
    <row r="922" spans="7:7">
      <c r="G922" s="57"/>
    </row>
    <row r="923" spans="7:7">
      <c r="G923" s="57"/>
    </row>
    <row r="924" spans="7:7">
      <c r="G924" s="57"/>
    </row>
    <row r="925" spans="7:7">
      <c r="G925" s="57"/>
    </row>
    <row r="926" spans="7:7">
      <c r="G926" s="57"/>
    </row>
    <row r="927" spans="7:7">
      <c r="G927" s="57"/>
    </row>
    <row r="928" spans="7:7">
      <c r="G928" s="57"/>
    </row>
    <row r="929" spans="7:7">
      <c r="G929" s="57"/>
    </row>
    <row r="930" spans="7:7">
      <c r="G930" s="57"/>
    </row>
    <row r="931" spans="7:7">
      <c r="G931" s="57"/>
    </row>
    <row r="932" spans="7:7">
      <c r="G932" s="57"/>
    </row>
    <row r="933" spans="7:7">
      <c r="G933" s="57"/>
    </row>
    <row r="934" spans="7:7">
      <c r="G934" s="57"/>
    </row>
    <row r="935" spans="7:7">
      <c r="G935" s="57"/>
    </row>
    <row r="936" spans="7:7">
      <c r="G936" s="57"/>
    </row>
    <row r="937" spans="7:7">
      <c r="G937" s="57"/>
    </row>
    <row r="938" spans="7:7">
      <c r="G938" s="57"/>
    </row>
    <row r="939" spans="7:7">
      <c r="G939" s="57"/>
    </row>
    <row r="940" spans="7:7">
      <c r="G940" s="57"/>
    </row>
    <row r="941" spans="7:7">
      <c r="G941" s="57"/>
    </row>
    <row r="942" spans="7:7">
      <c r="G942" s="57"/>
    </row>
    <row r="943" spans="7:7">
      <c r="G943" s="57"/>
    </row>
    <row r="944" spans="7:7">
      <c r="G944" s="57"/>
    </row>
    <row r="945" spans="7:7">
      <c r="G945" s="57"/>
    </row>
    <row r="946" spans="7:7">
      <c r="G946" s="57"/>
    </row>
    <row r="947" spans="7:7">
      <c r="G947" s="57"/>
    </row>
    <row r="948" spans="7:7">
      <c r="G948" s="57"/>
    </row>
    <row r="949" spans="7:7">
      <c r="G949" s="57"/>
    </row>
    <row r="950" spans="7:7">
      <c r="G950" s="57"/>
    </row>
    <row r="951" spans="7:7">
      <c r="G951" s="57"/>
    </row>
    <row r="952" spans="7:7">
      <c r="G952" s="57"/>
    </row>
    <row r="953" spans="7:7">
      <c r="G953" s="57"/>
    </row>
    <row r="954" spans="7:7">
      <c r="G954" s="57"/>
    </row>
    <row r="955" spans="7:7">
      <c r="G955" s="57"/>
    </row>
    <row r="956" spans="7:7">
      <c r="G956" s="57"/>
    </row>
    <row r="957" spans="7:7">
      <c r="G957" s="57"/>
    </row>
    <row r="958" spans="7:7">
      <c r="G958" s="57"/>
    </row>
    <row r="959" spans="7:7">
      <c r="G959" s="57"/>
    </row>
    <row r="960" spans="7:7">
      <c r="G960" s="57"/>
    </row>
    <row r="961" spans="7:7">
      <c r="G961" s="57"/>
    </row>
    <row r="962" spans="7:7">
      <c r="G962" s="57"/>
    </row>
    <row r="963" spans="7:7">
      <c r="G963" s="57"/>
    </row>
    <row r="964" spans="7:7">
      <c r="G964" s="57"/>
    </row>
    <row r="965" spans="7:7">
      <c r="G965" s="57"/>
    </row>
    <row r="966" spans="7:7">
      <c r="G966" s="57"/>
    </row>
    <row r="967" spans="7:7">
      <c r="G967" s="57"/>
    </row>
    <row r="968" spans="7:7">
      <c r="G968" s="57"/>
    </row>
    <row r="969" spans="7:7">
      <c r="G969" s="57"/>
    </row>
    <row r="970" spans="7:7">
      <c r="G970" s="57"/>
    </row>
    <row r="971" spans="7:7">
      <c r="G971" s="57"/>
    </row>
    <row r="972" spans="7:7">
      <c r="G972" s="57"/>
    </row>
    <row r="973" spans="7:7">
      <c r="G973" s="57"/>
    </row>
    <row r="974" spans="7:7">
      <c r="G974" s="57"/>
    </row>
    <row r="975" spans="7:7">
      <c r="G975" s="57"/>
    </row>
    <row r="976" spans="7:7">
      <c r="G976" s="57"/>
    </row>
    <row r="977" spans="7:7">
      <c r="G977" s="57"/>
    </row>
    <row r="978" spans="7:7">
      <c r="G978" s="57"/>
    </row>
    <row r="979" spans="7:7">
      <c r="G979" s="57"/>
    </row>
    <row r="980" spans="7:7">
      <c r="G980" s="57"/>
    </row>
    <row r="981" spans="7:7">
      <c r="G981" s="57"/>
    </row>
    <row r="982" spans="7:7">
      <c r="G982" s="57"/>
    </row>
    <row r="983" spans="7:7">
      <c r="G983" s="57"/>
    </row>
    <row r="984" spans="7:7">
      <c r="G984" s="57"/>
    </row>
    <row r="985" spans="7:7">
      <c r="G985" s="57"/>
    </row>
    <row r="986" spans="7:7">
      <c r="G986" s="57"/>
    </row>
    <row r="987" spans="7:7">
      <c r="G987" s="57"/>
    </row>
    <row r="988" spans="7:7">
      <c r="G988" s="57"/>
    </row>
    <row r="989" spans="7:7">
      <c r="G989" s="57"/>
    </row>
    <row r="990" spans="7:7">
      <c r="G990" s="57"/>
    </row>
    <row r="991" spans="7:7">
      <c r="G991" s="57"/>
    </row>
    <row r="992" spans="7:7">
      <c r="G992" s="57"/>
    </row>
    <row r="993" spans="7:7">
      <c r="G993" s="57"/>
    </row>
    <row r="994" spans="7:7">
      <c r="G994" s="57"/>
    </row>
    <row r="995" spans="7:7">
      <c r="G995" s="57"/>
    </row>
    <row r="996" spans="7:7">
      <c r="G996" s="57"/>
    </row>
    <row r="997" spans="7:7">
      <c r="G997" s="57"/>
    </row>
    <row r="998" spans="7:7">
      <c r="G998" s="57"/>
    </row>
    <row r="999" spans="7:7">
      <c r="G999" s="57"/>
    </row>
    <row r="1000" spans="7:7">
      <c r="G1000" s="57"/>
    </row>
  </sheetData>
  <mergeCells count="1">
    <mergeCell ref="A1:D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Fig 1  Cross-media $</vt:lpstr>
      <vt:lpstr>Fig 2  Telecom+ISP $</vt:lpstr>
      <vt:lpstr>Fig 3 Major telecoms operators</vt:lpstr>
      <vt:lpstr>Fig 4 CR4 Telecom+ISP</vt:lpstr>
      <vt:lpstr>Fig 5 HHI Telecom+ISP</vt:lpstr>
      <vt:lpstr>Fig 6 Trad+Online Media $</vt:lpstr>
      <vt:lpstr>Fig 7 Leading media companies</vt:lpstr>
      <vt:lpstr>Fig 8 CR4 Trad+Online Media</vt:lpstr>
      <vt:lpstr>Fig 9 HHI  Trad+Online Media</vt:lpstr>
      <vt:lpstr>Fig 10 Core Internet $</vt:lpstr>
      <vt:lpstr>Fig 11 CR4 Core Internet</vt:lpstr>
      <vt:lpstr>Fig 12 HHI Core Internet</vt:lpstr>
      <vt:lpstr>Fig 13 Media Industries Dev $</vt:lpstr>
      <vt:lpstr>Fig 14 CR4 NME</vt:lpstr>
      <vt:lpstr>Fig 15 HHI NME</vt:lpstr>
      <vt:lpstr>Fig 16 Leading Coms+Media Cos</vt:lpstr>
      <vt:lpstr>Figure 17 Select Intl Compari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DD</dc:creator>
  <cp:keywords/>
  <dc:description/>
  <cp:lastModifiedBy>Agnes Malkinson</cp:lastModifiedBy>
  <cp:revision/>
  <dcterms:created xsi:type="dcterms:W3CDTF">2023-06-22T16:53:47Z</dcterms:created>
  <dcterms:modified xsi:type="dcterms:W3CDTF">2024-12-18T10:10:03Z</dcterms:modified>
  <cp:category/>
  <cp:contentStatus/>
</cp:coreProperties>
</file>