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agnesmalkinson/Documents/GMCIP/2024 reports/China/Sept 2024/"/>
    </mc:Choice>
  </mc:AlternateContent>
  <xr:revisionPtr revIDLastSave="0" documentId="8_{4B56D03F-A347-9743-8B2F-B1D800F3C706}" xr6:coauthVersionLast="47" xr6:coauthVersionMax="47" xr10:uidLastSave="{00000000-0000-0000-0000-000000000000}"/>
  <bookViews>
    <workbookView xWindow="2440" yWindow="500" windowWidth="26360" windowHeight="15880" tabRatio="500" xr2:uid="{00000000-000D-0000-FFFF-FFFF00000000}"/>
  </bookViews>
  <sheets>
    <sheet name="Table of Contents" sheetId="18" r:id="rId1"/>
    <sheet name="Fig 1  Telecoms etc $" sheetId="1" r:id="rId2"/>
    <sheet name="Fig 2 CR4 Telecoms etc" sheetId="2" r:id="rId3"/>
    <sheet name="Fig 3 HHI Telecoms etc" sheetId="3" r:id="rId4"/>
    <sheet name="Fig 4 Content Media $" sheetId="4" r:id="rId5"/>
    <sheet name="Fig 5 MAUs for Online Video Ser" sheetId="5" r:id="rId6"/>
    <sheet name="Fig 6 CR4 Content Media" sheetId="6" r:id="rId7"/>
    <sheet name="Fig 7 HHI Content Medai" sheetId="7" r:id="rId8"/>
    <sheet name="Fig 8 Core Internet $" sheetId="8" r:id="rId9"/>
    <sheet name="Fig 9 MAUs Core Internet" sheetId="9" r:id="rId10"/>
    <sheet name="Fig 10 CR4 Core Internet" sheetId="10" r:id="rId11"/>
    <sheet name="Fig 11 HHI Core Internet" sheetId="11" r:id="rId12"/>
    <sheet name="Fig 12 Total Revenue of All Sec" sheetId="12" r:id="rId13"/>
    <sheet name="Fig 13 CR4 Score Across Sectors" sheetId="13" r:id="rId14"/>
    <sheet name="Fig 14 HHI Score Across Sectors" sheetId="14" r:id="rId15"/>
    <sheet name="Fig 15 Top 20" sheetId="16" r:id="rId16"/>
    <sheet name="Fig 16 Int'l Comparisons" sheetId="17" r:id="rId17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19" roundtripDataChecksum="5M+jG7SDHdhh2cqfsRKqSgHDYg/+0KiXKSn1mKVe/Qk="/>
    </ext>
  </extLst>
</workbook>
</file>

<file path=xl/calcChain.xml><?xml version="1.0" encoding="utf-8"?>
<calcChain xmlns="http://schemas.openxmlformats.org/spreadsheetml/2006/main">
  <c r="P24" i="16" l="1"/>
  <c r="Q8" i="16"/>
  <c r="D6" i="17"/>
  <c r="B6" i="12"/>
  <c r="C6" i="12"/>
  <c r="D6" i="12"/>
  <c r="D13" i="4"/>
  <c r="C13" i="4"/>
  <c r="B13" i="4"/>
  <c r="D6" i="14"/>
  <c r="C6" i="14"/>
  <c r="B6" i="14"/>
  <c r="D6" i="13"/>
  <c r="C6" i="13"/>
  <c r="B6" i="13"/>
  <c r="Q13" i="16"/>
  <c r="Q9" i="16"/>
  <c r="Q19" i="16"/>
  <c r="Q6" i="16"/>
  <c r="Q5" i="16"/>
  <c r="Q20" i="16"/>
  <c r="Q14" i="16"/>
  <c r="Q24" i="16"/>
  <c r="Q16" i="16"/>
  <c r="Q15" i="16"/>
  <c r="Q18" i="16"/>
  <c r="Q22" i="16"/>
  <c r="Q4" i="16"/>
  <c r="Q10" i="16"/>
  <c r="Q12" i="16"/>
  <c r="Q7" i="16"/>
  <c r="Q21" i="16"/>
  <c r="Q17" i="16"/>
  <c r="Q11" i="16"/>
  <c r="Q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DD</author>
  </authors>
  <commentList>
    <comment ref="V14" authorId="0" shapeId="0" xr:uid="{00000000-0006-0000-0F00-000001000000}">
      <text>
        <r>
          <rPr>
            <b/>
            <sz val="10"/>
            <color rgb="FF000000"/>
            <rFont val="Tahoma"/>
            <family val="2"/>
          </rPr>
          <t>DD: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Includes highlighted companies. </t>
        </r>
      </text>
    </comment>
  </commentList>
</comments>
</file>

<file path=xl/sharedStrings.xml><?xml version="1.0" encoding="utf-8"?>
<sst xmlns="http://schemas.openxmlformats.org/spreadsheetml/2006/main" count="180" uniqueCount="106">
  <si>
    <t>Wireline</t>
  </si>
  <si>
    <t>Wireless</t>
  </si>
  <si>
    <t>Internet Service Providers</t>
  </si>
  <si>
    <t>Multichannel Video Distribution</t>
  </si>
  <si>
    <t>Multichanel Video Distribution</t>
  </si>
  <si>
    <t>Broadcast TV &amp; Radio</t>
  </si>
  <si>
    <t>Film TV Online Video Production</t>
  </si>
  <si>
    <t>Film TV Online Video Distribution</t>
  </si>
  <si>
    <t>Film Exhibition</t>
  </si>
  <si>
    <t>Pay Programming TV Services</t>
  </si>
  <si>
    <t>Books</t>
  </si>
  <si>
    <t>Newspapers</t>
  </si>
  <si>
    <t>Magazines</t>
  </si>
  <si>
    <t>Digital Games</t>
  </si>
  <si>
    <t>Online Video Services</t>
  </si>
  <si>
    <t>Broadcast Radio &amp; TV</t>
  </si>
  <si>
    <t>Music Services</t>
  </si>
  <si>
    <t>App Distribution </t>
  </si>
  <si>
    <t>Online News Media </t>
  </si>
  <si>
    <t>Social Media Platforms</t>
  </si>
  <si>
    <t>Internet Advertising</t>
  </si>
  <si>
    <t>App Distribution</t>
  </si>
  <si>
    <t>Social Media Platform</t>
  </si>
  <si>
    <t>Search Engines – Mobile </t>
  </si>
  <si>
    <t>Search Engines </t>
  </si>
  <si>
    <t>Mobile OS</t>
  </si>
  <si>
    <t>Desktop OS</t>
  </si>
  <si>
    <t>Mobile Browsers</t>
  </si>
  <si>
    <t>Desktop Browsers</t>
  </si>
  <si>
    <t>Telecoms &amp; Internet Access Services</t>
  </si>
  <si>
    <t>Online and Traditional Media Services</t>
  </si>
  <si>
    <t>Core Internet Applications</t>
  </si>
  <si>
    <t>Total Revenue</t>
  </si>
  <si>
    <t>Telecoms and Internet Access Services</t>
  </si>
  <si>
    <t>Average CR4 Scores</t>
  </si>
  <si>
    <t>Average HHI Scores</t>
  </si>
  <si>
    <t>China Mobile</t>
  </si>
  <si>
    <t>China Telecom</t>
  </si>
  <si>
    <t>Alibaba</t>
  </si>
  <si>
    <t>China Unicom</t>
  </si>
  <si>
    <t>Douyin</t>
  </si>
  <si>
    <t>China Broadnet</t>
  </si>
  <si>
    <t>Baidu</t>
  </si>
  <si>
    <t>Pinduoduo</t>
  </si>
  <si>
    <t>JD.com</t>
  </si>
  <si>
    <t>China Media Group</t>
  </si>
  <si>
    <t>Sony Music</t>
  </si>
  <si>
    <t>Kuaishou</t>
  </si>
  <si>
    <t>Bilibili</t>
  </si>
  <si>
    <t>37Games</t>
  </si>
  <si>
    <t>Meituan</t>
  </si>
  <si>
    <t>ISP</t>
  </si>
  <si>
    <t>MVD</t>
  </si>
  <si>
    <t>Pay TV Programming Services</t>
  </si>
  <si>
    <t>internet Service Providers</t>
  </si>
  <si>
    <t>Multichannel Video Distribution (MVD)</t>
  </si>
  <si>
    <t>Figure 3: HHI Scores of the Telecom &amp; Internet Access Sectors (2019-2021) (Based on Revenue)</t>
  </si>
  <si>
    <t>Figure 2: CR4 Scores of the Telecom &amp; Internet Access Sectors (2019-2021) (Based on Revenue)</t>
  </si>
  <si>
    <t>Figure 1: Revenues of the Telecoms &amp; Internet Access Services (2019-2021) (millions, USD$)</t>
  </si>
  <si>
    <t>Figure 12: Total Revenue of All 25 Chinese Media &amp; Internet Sectors (2019-2021) (millions, USD$)</t>
  </si>
  <si>
    <t>Figure 13: CR4 Scores for Chinese Media and Internet Sectors (2019-2021)</t>
  </si>
  <si>
    <t>Figure 14: HHI Scores of Chinese Media and Internet Sectors (2019-2021)</t>
  </si>
  <si>
    <t xml:space="preserve">Broadcast Radio &amp; TV </t>
  </si>
  <si>
    <t xml:space="preserve">Pay TV Programming Services </t>
  </si>
  <si>
    <t>TOTAL FIRM REVENUE</t>
  </si>
  <si>
    <t>Tencent</t>
  </si>
  <si>
    <t>Beijing Radio &amp; TV Station</t>
  </si>
  <si>
    <t>Shanghai Media Group</t>
  </si>
  <si>
    <t>CR10</t>
  </si>
  <si>
    <t>CR4</t>
  </si>
  <si>
    <t>CR1</t>
  </si>
  <si>
    <t>HHI</t>
  </si>
  <si>
    <t>NetEase</t>
  </si>
  <si>
    <t>TOTAL Revenue Across 25 Sectors: $652,105 million in 2021</t>
  </si>
  <si>
    <t>Guangdong Radio &amp; Television</t>
  </si>
  <si>
    <t>Film TV and Online Video Production</t>
  </si>
  <si>
    <t>Film TV and Online Video Distribution</t>
  </si>
  <si>
    <t>Figure 6: CR4 Scores of Online and Traditional Media Services (2019-2021) (All Based on Revenue, except for Online Video Services Based on MAUs)</t>
  </si>
  <si>
    <t>Figure 4: Revenues of Online and  Traditional Media Services (2019-2021) (millions, USD$)</t>
  </si>
  <si>
    <t>Figure 7: HHI Scores of Online and Traditional Media (2019-2021) (All Based on Revenue, except for Online Video Services Based on MAUs)</t>
  </si>
  <si>
    <t>Figure 9: MAUs for Core Internet Applications (2019-2021) (thousands, 000s)</t>
  </si>
  <si>
    <t>Figure 10: CR4 Scores for Core Internet Applications (2019-2021)</t>
  </si>
  <si>
    <t>Figure 11: HHI Scores for Core Internet Applications (2019-2021)</t>
  </si>
  <si>
    <t xml:space="preserve">* Includes newspapers, magazines &amp; books. </t>
  </si>
  <si>
    <t>Big Tech</t>
  </si>
  <si>
    <t>South Korea</t>
  </si>
  <si>
    <t>China</t>
  </si>
  <si>
    <t>Italy</t>
  </si>
  <si>
    <t>France</t>
  </si>
  <si>
    <t>Switzerland</t>
  </si>
  <si>
    <t>Canada</t>
  </si>
  <si>
    <t>Brazil</t>
  </si>
  <si>
    <t>Big Tech + Streaming</t>
  </si>
  <si>
    <t>Figure 16: Media and Internet Concentration: Select International Comparisons</t>
  </si>
  <si>
    <t>Market Share</t>
  </si>
  <si>
    <t>*Publishing</t>
  </si>
  <si>
    <t>Sectoral &amp; TOTAL Revenue</t>
  </si>
  <si>
    <t>TOTAL REVENUE  of 25 SECTORS</t>
  </si>
  <si>
    <t>Market Share of Top 20 Firms(CR20)</t>
  </si>
  <si>
    <t>Table of Contents</t>
  </si>
  <si>
    <t>Figure 15: 2021 Top 20 Chinese Companies</t>
  </si>
  <si>
    <t>Figure 8: Internet advertising revenue (2019-2021) (millions, USD$)</t>
  </si>
  <si>
    <t>Figure 5: MAU for Online Video Services</t>
  </si>
  <si>
    <t>Pooled Average CR4 Scores</t>
  </si>
  <si>
    <t>Pooled Average HHI Scores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</si>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</sst>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 vertical="center" wrapText="1"/>
    </xf>
    <xf numFmtId="3" fontId="1" fillId="0" borderId="0" xfId="0" applyNumberFormat="1" applyFont="1"/>
    <xf numFmtId="0" fontId="2" fillId="0" borderId="0" xfId="0" applyFont="1"/>
    <xf numFmtId="0" fontId="7" fillId="0" borderId="0" xfId="4" applyFont="1"/>
    <xf numFmtId="0" fontId="0" fillId="0" borderId="0" xfId="0"/>
  </cellXfs>
  <cellStyles count="5">
    <cellStyle name="Followed Hyperlink" xfId="1" builtinId="9" hidden="1"/>
    <cellStyle name="Followed Hyperlink" xfId="2" builtinId="9" hidden="1"/>
    <cellStyle name="Followed Hyperlink" xfId="3" builtinId="9" hidden="1"/>
    <cellStyle name="Hyperlink" xfId="4" builtinId="8"/>
    <cellStyle name="Normal" xfId="0" builtinId="0"/>
  </cellStyles>
  <dxfs count="0"/>
  <tableStyles count="0" defaultTableStyle="TableStyleMedium9" defaultPivotStyle="PivotStyleMedium7"/>
  <colors>
    <mruColors>
      <color rgb="FF0000FF"/>
      <color rgb="FF457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Custom 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384DA0"/>
      </a:accent1>
      <a:accent2>
        <a:srgbClr val="F36036"/>
      </a:accent2>
      <a:accent3>
        <a:srgbClr val="4D4D4F"/>
      </a:accent3>
      <a:accent4>
        <a:srgbClr val="85BAA1"/>
      </a:accent4>
      <a:accent5>
        <a:srgbClr val="ED244E"/>
      </a:accent5>
      <a:accent6>
        <a:srgbClr val="E3B23C"/>
      </a:accent6>
      <a:hlink>
        <a:srgbClr val="6CCFF6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tabSelected="1" workbookViewId="0"/>
  </sheetViews>
  <sheetFormatPr baseColWidth="10" defaultRowHeight="15" x14ac:dyDescent="0.2"/>
  <sheetData>
    <row r="1" spans="1:1" x14ac:dyDescent="0.2">
      <c r="A1" s="3" t="s">
        <v>99</v>
      </c>
    </row>
    <row r="2" spans="1:1" x14ac:dyDescent="0.2">
      <c r="A2" s="4" t="s">
        <v>58</v>
      </c>
    </row>
    <row r="3" spans="1:1" x14ac:dyDescent="0.2">
      <c r="A3" s="4" t="s">
        <v>57</v>
      </c>
    </row>
    <row r="4" spans="1:1" x14ac:dyDescent="0.2">
      <c r="A4" s="4" t="s">
        <v>56</v>
      </c>
    </row>
    <row r="5" spans="1:1" x14ac:dyDescent="0.2">
      <c r="A5" s="4" t="s">
        <v>78</v>
      </c>
    </row>
    <row r="6" spans="1:1" x14ac:dyDescent="0.2">
      <c r="A6" s="4" t="s">
        <v>102</v>
      </c>
    </row>
    <row r="7" spans="1:1" x14ac:dyDescent="0.2">
      <c r="A7" s="4" t="s">
        <v>77</v>
      </c>
    </row>
    <row r="8" spans="1:1" x14ac:dyDescent="0.2">
      <c r="A8" s="4" t="s">
        <v>79</v>
      </c>
    </row>
    <row r="9" spans="1:1" x14ac:dyDescent="0.2">
      <c r="A9" s="4" t="s">
        <v>101</v>
      </c>
    </row>
    <row r="10" spans="1:1" x14ac:dyDescent="0.2">
      <c r="A10" s="4" t="s">
        <v>80</v>
      </c>
    </row>
    <row r="11" spans="1:1" x14ac:dyDescent="0.2">
      <c r="A11" s="4" t="s">
        <v>81</v>
      </c>
    </row>
    <row r="12" spans="1:1" x14ac:dyDescent="0.2">
      <c r="A12" s="4" t="s">
        <v>82</v>
      </c>
    </row>
    <row r="13" spans="1:1" x14ac:dyDescent="0.2">
      <c r="A13" s="4" t="s">
        <v>59</v>
      </c>
    </row>
    <row r="14" spans="1:1" x14ac:dyDescent="0.2">
      <c r="A14" s="4" t="s">
        <v>60</v>
      </c>
    </row>
    <row r="15" spans="1:1" x14ac:dyDescent="0.2">
      <c r="A15" s="4" t="s">
        <v>61</v>
      </c>
    </row>
    <row r="16" spans="1:1" x14ac:dyDescent="0.2">
      <c r="A16" s="4" t="s">
        <v>100</v>
      </c>
    </row>
    <row r="17" spans="1:1" x14ac:dyDescent="0.2">
      <c r="A17" s="4" t="s">
        <v>93</v>
      </c>
    </row>
  </sheetData>
  <hyperlinks>
    <hyperlink ref="A2" location="'Fig 1  Telecoms etc $'!A1" display="Figure 1: Revenues of the Telecoms &amp; Internet Access Services (2019-2021) (millions, USD$)" xr:uid="{00000000-0004-0000-0000-000000000000}"/>
    <hyperlink ref="A3" location="'Fig 2 CR4 Telecoms etc'!A1" display="Figure 2: CR4 Scores of the Telecom &amp; Internet Access Sectors (2019-2021) (Based on Revenue)" xr:uid="{00000000-0004-0000-0000-000001000000}"/>
    <hyperlink ref="A4" location="'Fig 3 HHI Telecoms etc'!A1" display="Figure 3: HHI Scores of the Telecom &amp; Internet Access Sectors (2019-2021) (Based on Revenue)" xr:uid="{00000000-0004-0000-0000-000002000000}"/>
    <hyperlink ref="A5" location="'Fig 4 Content Media $'!A1" display="Figure 4: Revenues of Online and  Traditional Media Services (2019-2021) (millions, USD$)" xr:uid="{00000000-0004-0000-0000-000003000000}"/>
    <hyperlink ref="A6" location="'Fig 5 MAUs for Online Video Ser'!A1" display="Figure 5: MAUs for Online and Traditional Media Services (2019-2021) (in thousands)" xr:uid="{00000000-0004-0000-0000-000004000000}"/>
    <hyperlink ref="A7" location="'Fig 6 CR4 Content Media'!A1" display="Figure 6: CR4 Scores of Online and Traditional Media Services (2019-2021) (All Based on Revenue, except for Online Video Services Based on MAUs)" xr:uid="{00000000-0004-0000-0000-000005000000}"/>
    <hyperlink ref="A8" location="'Fig 7 HHI Content Medai'!A1" display="Figure 7: HHI Scores of Online and Traditional Media (2019-2021) (All Based on Revenue, except for Online Video Services Based on MAUs)" xr:uid="{00000000-0004-0000-0000-000006000000}"/>
    <hyperlink ref="A9" location="'Fig 8 Core Internet $'!A1" display="Figure 8: Revenues of Core Internet Applications (2019-2021) (millions, USD $)" xr:uid="{00000000-0004-0000-0000-000007000000}"/>
    <hyperlink ref="A10" location="'Fig 9 MAUs Core Internet'!A1" display="Figure 9: MAUs for Core Internet Applications (2019-2021) (thousands, 000s)" xr:uid="{00000000-0004-0000-0000-000008000000}"/>
    <hyperlink ref="A11" location="'Fig 10 CR4 Core Internet'!A1" display="Figure 10: CR4 Scores for Core Internet Applications (2019-2021)" xr:uid="{00000000-0004-0000-0000-000009000000}"/>
    <hyperlink ref="A12" location="'Fig 11 HHI Core Internet'!A1" display="Figure 11: HHI Scores for Core Internet Applications (2019-2021)" xr:uid="{00000000-0004-0000-0000-00000A000000}"/>
    <hyperlink ref="A13" location="'Fig 12 Total Revenue of All Sec'!A1" display="Figure 12: Total Revenue of All 25 Chinese Media &amp; Internet Sectors (2019-2021) (millions, USD$)" xr:uid="{00000000-0004-0000-0000-00000B000000}"/>
    <hyperlink ref="A14" location="'Fig 13 CR4 Score Across Sectors'!A1" display="Figure 13: CR4 Scores for Chinese Media and Internet Sectors (2019-2021)" xr:uid="{00000000-0004-0000-0000-00000C000000}"/>
    <hyperlink ref="A15" location="'Fig 14 HHI Score Across Sectors'!A1" display="Figure 14: HHI Scores of Chinese Media and Internet Sectors (2019-2021)" xr:uid="{00000000-0004-0000-0000-00000D000000}"/>
    <hyperlink ref="A16" location="'Fig 15 Top 20'!A1" display="Figure 15: 2021 Top 20 Chinese Companies" xr:uid="{00000000-0004-0000-0000-00000E000000}"/>
    <hyperlink ref="A17" location="'Fig 16 Int''l Comparisons'!A1" display="Figure 16: Media and Internet Concentration: Select International Comparisons" xr:uid="{00000000-0004-0000-0000-00000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00"/>
  <sheetViews>
    <sheetView zoomScale="107" zoomScaleNormal="166" zoomScalePageLayoutView="166" workbookViewId="0">
      <selection sqref="A1:D1"/>
    </sheetView>
  </sheetViews>
  <sheetFormatPr baseColWidth="10" defaultColWidth="14.5" defaultRowHeight="15" customHeight="1" x14ac:dyDescent="0.2"/>
  <cols>
    <col min="1" max="1" width="23.83203125" customWidth="1"/>
    <col min="2" max="2" width="14.5" customWidth="1"/>
    <col min="3" max="3" width="15.33203125" customWidth="1"/>
    <col min="4" max="4" width="15.5" customWidth="1"/>
    <col min="5" max="26" width="11.5" customWidth="1"/>
  </cols>
  <sheetData>
    <row r="1" spans="1:4" ht="23" customHeight="1" x14ac:dyDescent="0.2">
      <c r="A1" s="5" t="s">
        <v>80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17</v>
      </c>
      <c r="B3">
        <v>1643763</v>
      </c>
      <c r="C3">
        <v>1760292</v>
      </c>
      <c r="D3">
        <v>1791643</v>
      </c>
    </row>
    <row r="4" spans="1:4" x14ac:dyDescent="0.2">
      <c r="A4" t="s">
        <v>18</v>
      </c>
      <c r="B4">
        <v>1056861</v>
      </c>
      <c r="C4">
        <v>1027706</v>
      </c>
      <c r="D4">
        <v>1039324</v>
      </c>
    </row>
    <row r="5" spans="1:4" x14ac:dyDescent="0.2">
      <c r="A5" t="s">
        <v>19</v>
      </c>
      <c r="B5">
        <v>4013476</v>
      </c>
      <c r="C5">
        <v>4175148</v>
      </c>
      <c r="D5">
        <v>4655480</v>
      </c>
    </row>
    <row r="6" spans="1:4" x14ac:dyDescent="0.2">
      <c r="A6" s="1"/>
      <c r="B6" s="2"/>
      <c r="C6" s="2"/>
      <c r="D6" s="2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zoomScale="125" zoomScaleNormal="144" zoomScalePageLayoutView="144" workbookViewId="0">
      <selection sqref="A1:D1"/>
    </sheetView>
  </sheetViews>
  <sheetFormatPr baseColWidth="10" defaultColWidth="14.5" defaultRowHeight="15" customHeight="1" x14ac:dyDescent="0.2"/>
  <cols>
    <col min="1" max="1" width="22" customWidth="1"/>
    <col min="2" max="26" width="11.5" customWidth="1"/>
  </cols>
  <sheetData>
    <row r="1" spans="1:4" ht="31.5" customHeight="1" x14ac:dyDescent="0.2">
      <c r="A1" s="5" t="s">
        <v>81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20</v>
      </c>
      <c r="B3">
        <v>70.400000000000006</v>
      </c>
      <c r="C3">
        <v>83.4</v>
      </c>
      <c r="D3">
        <v>75.3</v>
      </c>
    </row>
    <row r="4" spans="1:4" x14ac:dyDescent="0.2">
      <c r="A4" t="s">
        <v>21</v>
      </c>
      <c r="B4">
        <v>62.3</v>
      </c>
      <c r="C4">
        <v>72.900000000000006</v>
      </c>
      <c r="D4">
        <v>72</v>
      </c>
    </row>
    <row r="5" spans="1:4" x14ac:dyDescent="0.2">
      <c r="A5" t="s">
        <v>18</v>
      </c>
      <c r="B5">
        <v>75.5</v>
      </c>
      <c r="C5">
        <v>86.3</v>
      </c>
      <c r="D5">
        <v>92.8</v>
      </c>
    </row>
    <row r="6" spans="1:4" x14ac:dyDescent="0.2">
      <c r="A6" t="s">
        <v>22</v>
      </c>
      <c r="B6">
        <v>69.7</v>
      </c>
      <c r="C6">
        <v>69.7</v>
      </c>
      <c r="D6">
        <v>70.900000000000006</v>
      </c>
    </row>
    <row r="7" spans="1:4" x14ac:dyDescent="0.2">
      <c r="A7" t="s">
        <v>23</v>
      </c>
      <c r="B7">
        <v>98.8</v>
      </c>
      <c r="C7">
        <v>99</v>
      </c>
      <c r="D7">
        <v>98.8</v>
      </c>
    </row>
    <row r="8" spans="1:4" x14ac:dyDescent="0.2">
      <c r="A8" t="s">
        <v>24</v>
      </c>
      <c r="B8">
        <v>94.7</v>
      </c>
      <c r="C8">
        <v>94.5</v>
      </c>
      <c r="D8">
        <v>96.6</v>
      </c>
    </row>
    <row r="9" spans="1:4" x14ac:dyDescent="0.2">
      <c r="A9" t="s">
        <v>25</v>
      </c>
      <c r="B9">
        <v>99.9</v>
      </c>
      <c r="C9">
        <v>100</v>
      </c>
      <c r="D9">
        <v>97</v>
      </c>
    </row>
    <row r="10" spans="1:4" x14ac:dyDescent="0.2">
      <c r="A10" t="s">
        <v>26</v>
      </c>
      <c r="B10">
        <v>100</v>
      </c>
      <c r="C10">
        <v>100</v>
      </c>
      <c r="D10">
        <v>100</v>
      </c>
    </row>
    <row r="11" spans="1:4" x14ac:dyDescent="0.2">
      <c r="A11" t="s">
        <v>27</v>
      </c>
      <c r="B11">
        <v>87.8</v>
      </c>
      <c r="C11">
        <v>80</v>
      </c>
      <c r="D11">
        <v>80.400000000000006</v>
      </c>
    </row>
    <row r="12" spans="1:4" x14ac:dyDescent="0.2">
      <c r="A12" t="s">
        <v>28</v>
      </c>
      <c r="B12">
        <v>85.2</v>
      </c>
      <c r="C12">
        <v>77.75</v>
      </c>
      <c r="D12">
        <v>79.3</v>
      </c>
    </row>
    <row r="13" spans="1:4" x14ac:dyDescent="0.2">
      <c r="A13" t="s">
        <v>34</v>
      </c>
      <c r="B13">
        <v>84.4</v>
      </c>
      <c r="C13">
        <v>86</v>
      </c>
      <c r="D13">
        <v>86.3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00"/>
  <sheetViews>
    <sheetView zoomScale="139" zoomScaleNormal="150" zoomScalePageLayoutView="150" workbookViewId="0">
      <selection sqref="A1:D1"/>
    </sheetView>
  </sheetViews>
  <sheetFormatPr baseColWidth="10" defaultColWidth="14.5" defaultRowHeight="15" customHeight="1" x14ac:dyDescent="0.2"/>
  <cols>
    <col min="1" max="1" width="22.5" customWidth="1"/>
    <col min="2" max="26" width="11.5" customWidth="1"/>
  </cols>
  <sheetData>
    <row r="1" spans="1:4" ht="31.5" customHeight="1" x14ac:dyDescent="0.2">
      <c r="A1" s="5" t="s">
        <v>82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20</v>
      </c>
      <c r="B3">
        <v>2031</v>
      </c>
      <c r="C3">
        <v>2465</v>
      </c>
      <c r="D3">
        <v>2022</v>
      </c>
    </row>
    <row r="4" spans="1:4" x14ac:dyDescent="0.2">
      <c r="A4" t="s">
        <v>21</v>
      </c>
      <c r="B4">
        <v>1394</v>
      </c>
      <c r="C4">
        <v>1675</v>
      </c>
      <c r="D4">
        <v>1630</v>
      </c>
    </row>
    <row r="5" spans="1:4" x14ac:dyDescent="0.2">
      <c r="A5" t="s">
        <v>18</v>
      </c>
      <c r="B5">
        <v>1870</v>
      </c>
      <c r="C5">
        <v>2160</v>
      </c>
      <c r="D5">
        <v>2350</v>
      </c>
    </row>
    <row r="6" spans="1:4" x14ac:dyDescent="0.2">
      <c r="A6" t="s">
        <v>22</v>
      </c>
      <c r="B6">
        <v>1570</v>
      </c>
      <c r="C6">
        <v>1620</v>
      </c>
      <c r="D6">
        <v>1580</v>
      </c>
    </row>
    <row r="7" spans="1:4" x14ac:dyDescent="0.2">
      <c r="A7" t="s">
        <v>23</v>
      </c>
      <c r="B7">
        <v>6611</v>
      </c>
      <c r="C7">
        <v>7535</v>
      </c>
      <c r="D7">
        <v>8879</v>
      </c>
    </row>
    <row r="8" spans="1:4" x14ac:dyDescent="0.2">
      <c r="A8" t="s">
        <v>24</v>
      </c>
      <c r="B8">
        <v>5111</v>
      </c>
      <c r="C8">
        <v>5272</v>
      </c>
      <c r="D8">
        <v>6313</v>
      </c>
    </row>
    <row r="9" spans="1:4" x14ac:dyDescent="0.2">
      <c r="A9" t="s">
        <v>25</v>
      </c>
      <c r="B9">
        <v>6418</v>
      </c>
      <c r="C9">
        <v>6825</v>
      </c>
      <c r="D9">
        <v>6565</v>
      </c>
    </row>
    <row r="10" spans="1:4" x14ac:dyDescent="0.2">
      <c r="A10" t="s">
        <v>26</v>
      </c>
      <c r="B10">
        <v>7789</v>
      </c>
      <c r="C10">
        <v>7656</v>
      </c>
      <c r="D10">
        <v>7275</v>
      </c>
    </row>
    <row r="11" spans="1:4" x14ac:dyDescent="0.2">
      <c r="A11" t="s">
        <v>27</v>
      </c>
      <c r="B11">
        <v>3397</v>
      </c>
      <c r="C11">
        <v>2734</v>
      </c>
      <c r="D11">
        <v>2667</v>
      </c>
    </row>
    <row r="12" spans="1:4" x14ac:dyDescent="0.2">
      <c r="A12" t="s">
        <v>28</v>
      </c>
      <c r="B12">
        <v>4514</v>
      </c>
      <c r="C12">
        <v>2528</v>
      </c>
      <c r="D12">
        <v>2306</v>
      </c>
    </row>
    <row r="13" spans="1:4" x14ac:dyDescent="0.2">
      <c r="A13" t="s">
        <v>35</v>
      </c>
      <c r="B13">
        <v>3844</v>
      </c>
      <c r="C13">
        <v>4047</v>
      </c>
      <c r="D13">
        <v>4159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D6"/>
  <sheetViews>
    <sheetView zoomScale="172" zoomScaleNormal="172" zoomScalePageLayoutView="172" workbookViewId="0">
      <selection sqref="A1:D1"/>
    </sheetView>
  </sheetViews>
  <sheetFormatPr baseColWidth="10" defaultColWidth="14.5" defaultRowHeight="15" customHeight="1" x14ac:dyDescent="0.2"/>
  <cols>
    <col min="1" max="1" width="33.33203125" customWidth="1"/>
    <col min="2" max="2" width="15.5" customWidth="1"/>
    <col min="3" max="3" width="15.83203125" customWidth="1"/>
    <col min="4" max="4" width="14.1640625" customWidth="1"/>
    <col min="5" max="5" width="25.83203125" customWidth="1"/>
  </cols>
  <sheetData>
    <row r="1" spans="1:4" x14ac:dyDescent="0.2">
      <c r="A1" s="5" t="s">
        <v>59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29</v>
      </c>
      <c r="B3">
        <v>196979</v>
      </c>
      <c r="C3">
        <v>202509</v>
      </c>
      <c r="D3">
        <v>236411</v>
      </c>
    </row>
    <row r="4" spans="1:4" x14ac:dyDescent="0.2">
      <c r="A4" t="s">
        <v>30</v>
      </c>
      <c r="B4">
        <v>233641</v>
      </c>
      <c r="C4">
        <v>217862</v>
      </c>
      <c r="D4">
        <v>269674</v>
      </c>
    </row>
    <row r="5" spans="1:4" x14ac:dyDescent="0.2">
      <c r="A5" t="s">
        <v>31</v>
      </c>
      <c r="B5">
        <v>93550</v>
      </c>
      <c r="C5">
        <v>111100</v>
      </c>
      <c r="D5">
        <v>146020</v>
      </c>
    </row>
    <row r="6" spans="1:4" x14ac:dyDescent="0.2">
      <c r="A6" t="s">
        <v>32</v>
      </c>
      <c r="B6">
        <f t="shared" ref="B6:D6" si="0">SUM(B3:B5)</f>
        <v>524170</v>
      </c>
      <c r="C6">
        <f t="shared" si="0"/>
        <v>531471</v>
      </c>
      <c r="D6">
        <f t="shared" si="0"/>
        <v>652105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D6"/>
  <sheetViews>
    <sheetView zoomScale="140" zoomScaleNormal="140" zoomScalePageLayoutView="140" workbookViewId="0">
      <selection activeCell="A9" sqref="A9"/>
    </sheetView>
  </sheetViews>
  <sheetFormatPr baseColWidth="10" defaultColWidth="14.5" defaultRowHeight="15" customHeight="1" x14ac:dyDescent="0.2"/>
  <cols>
    <col min="1" max="1" width="32.83203125" customWidth="1"/>
    <col min="2" max="2" width="13.5" customWidth="1"/>
    <col min="3" max="3" width="13.6640625" customWidth="1"/>
    <col min="4" max="4" width="12.6640625" customWidth="1"/>
  </cols>
  <sheetData>
    <row r="1" spans="1:4" ht="26" customHeight="1" x14ac:dyDescent="0.2">
      <c r="A1" s="5" t="s">
        <v>60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33</v>
      </c>
      <c r="B3">
        <v>100.1</v>
      </c>
      <c r="C3">
        <v>100</v>
      </c>
      <c r="D3">
        <v>99.8</v>
      </c>
    </row>
    <row r="4" spans="1:4" x14ac:dyDescent="0.2">
      <c r="A4" t="s">
        <v>30</v>
      </c>
      <c r="B4">
        <v>42.55</v>
      </c>
      <c r="C4">
        <v>45.32</v>
      </c>
      <c r="D4">
        <v>48.87</v>
      </c>
    </row>
    <row r="5" spans="1:4" x14ac:dyDescent="0.2">
      <c r="A5" t="s">
        <v>31</v>
      </c>
      <c r="B5">
        <v>84.4</v>
      </c>
      <c r="C5">
        <v>86</v>
      </c>
      <c r="D5">
        <v>86.3</v>
      </c>
    </row>
    <row r="6" spans="1:4" x14ac:dyDescent="0.2">
      <c r="A6" t="s">
        <v>34</v>
      </c>
      <c r="B6">
        <f t="shared" ref="B6:D6" si="0">AVERAGE(B3:B5)</f>
        <v>75.683333333333323</v>
      </c>
      <c r="C6">
        <f t="shared" si="0"/>
        <v>77.106666666666669</v>
      </c>
      <c r="D6">
        <f t="shared" si="0"/>
        <v>78.323333333333323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D6"/>
  <sheetViews>
    <sheetView zoomScale="140" zoomScaleNormal="140" zoomScalePageLayoutView="140" workbookViewId="0">
      <selection sqref="A1:D1"/>
    </sheetView>
  </sheetViews>
  <sheetFormatPr baseColWidth="10" defaultColWidth="14.5" defaultRowHeight="15" customHeight="1" x14ac:dyDescent="0.2"/>
  <cols>
    <col min="1" max="1" width="39" customWidth="1"/>
    <col min="2" max="2" width="13.83203125" customWidth="1"/>
    <col min="4" max="4" width="13" customWidth="1"/>
  </cols>
  <sheetData>
    <row r="1" spans="1:4" ht="39" customHeight="1" x14ac:dyDescent="0.2">
      <c r="A1" s="5" t="s">
        <v>61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33</v>
      </c>
      <c r="B3">
        <v>3515.8</v>
      </c>
      <c r="C3">
        <v>3523.2</v>
      </c>
      <c r="D3">
        <v>3518.8</v>
      </c>
    </row>
    <row r="4" spans="1:4" ht="15" customHeight="1" x14ac:dyDescent="0.2">
      <c r="A4" t="s">
        <v>30</v>
      </c>
      <c r="B4">
        <v>701.06</v>
      </c>
      <c r="C4">
        <v>762.21</v>
      </c>
      <c r="D4">
        <v>820.71</v>
      </c>
    </row>
    <row r="5" spans="1:4" x14ac:dyDescent="0.2">
      <c r="A5" t="s">
        <v>31</v>
      </c>
      <c r="B5">
        <v>3844</v>
      </c>
      <c r="C5">
        <v>4047</v>
      </c>
      <c r="D5">
        <v>4159</v>
      </c>
    </row>
    <row r="6" spans="1:4" x14ac:dyDescent="0.2">
      <c r="A6" t="s">
        <v>35</v>
      </c>
      <c r="B6">
        <f t="shared" ref="B6:D6" si="0">AVERAGE(B3:B5)</f>
        <v>2686.9533333333334</v>
      </c>
      <c r="C6">
        <f t="shared" si="0"/>
        <v>2777.47</v>
      </c>
      <c r="D6">
        <f t="shared" si="0"/>
        <v>2832.8366666666666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0"/>
  <sheetViews>
    <sheetView zoomScaleNormal="140" zoomScalePageLayoutView="140" workbookViewId="0">
      <pane xSplit="2" topLeftCell="C1" activePane="topRight" state="frozen"/>
      <selection pane="topRight" activeCell="J12" sqref="J12"/>
    </sheetView>
  </sheetViews>
  <sheetFormatPr baseColWidth="10" defaultRowHeight="15" x14ac:dyDescent="0.2"/>
  <cols>
    <col min="1" max="1" width="3.1640625" customWidth="1"/>
    <col min="2" max="2" width="25.33203125" customWidth="1"/>
    <col min="6" max="6" width="8.6640625" customWidth="1"/>
    <col min="8" max="8" width="15.33203125" customWidth="1"/>
    <col min="9" max="9" width="18.83203125" customWidth="1"/>
    <col min="10" max="10" width="35.5" customWidth="1"/>
    <col min="14" max="14" width="15.6640625" customWidth="1"/>
    <col min="15" max="15" width="9.5" customWidth="1"/>
    <col min="16" max="16" width="24.33203125" customWidth="1"/>
    <col min="17" max="17" width="27.5" customWidth="1"/>
    <col min="18" max="18" width="9.5" customWidth="1"/>
    <col min="19" max="19" width="9.33203125" customWidth="1"/>
    <col min="20" max="20" width="7.5" customWidth="1"/>
    <col min="21" max="21" width="12.1640625" customWidth="1"/>
  </cols>
  <sheetData>
    <row r="1" spans="1:22" x14ac:dyDescent="0.2">
      <c r="A1" s="5" t="s">
        <v>100</v>
      </c>
      <c r="B1" s="5"/>
      <c r="C1" s="5"/>
      <c r="D1" s="5"/>
    </row>
    <row r="2" spans="1:22" x14ac:dyDescent="0.2">
      <c r="C2" t="s">
        <v>0</v>
      </c>
      <c r="D2" t="s">
        <v>1</v>
      </c>
      <c r="E2" t="s">
        <v>51</v>
      </c>
      <c r="F2" t="s">
        <v>52</v>
      </c>
      <c r="G2" t="s">
        <v>62</v>
      </c>
      <c r="H2" t="s">
        <v>63</v>
      </c>
      <c r="I2" t="s">
        <v>6</v>
      </c>
      <c r="J2" t="s">
        <v>7</v>
      </c>
      <c r="K2" t="s">
        <v>8</v>
      </c>
      <c r="L2" t="s">
        <v>13</v>
      </c>
      <c r="M2" t="s">
        <v>16</v>
      </c>
      <c r="N2" t="s">
        <v>20</v>
      </c>
      <c r="O2" t="s">
        <v>95</v>
      </c>
      <c r="P2" t="s">
        <v>64</v>
      </c>
      <c r="Q2" t="s">
        <v>94</v>
      </c>
      <c r="T2" t="s">
        <v>73</v>
      </c>
    </row>
    <row r="3" spans="1:22" x14ac:dyDescent="0.2">
      <c r="A3">
        <v>1</v>
      </c>
      <c r="B3" t="s">
        <v>36</v>
      </c>
      <c r="C3">
        <v>21986.400000000001</v>
      </c>
      <c r="D3">
        <v>77514.3</v>
      </c>
      <c r="E3">
        <v>14604.8</v>
      </c>
      <c r="F3">
        <v>2356</v>
      </c>
      <c r="P3">
        <v>116461.5</v>
      </c>
      <c r="Q3">
        <f>P3/P24*100</f>
        <v>17.859312204819474</v>
      </c>
    </row>
    <row r="4" spans="1:22" x14ac:dyDescent="0.2">
      <c r="A4">
        <v>2</v>
      </c>
      <c r="B4" t="s">
        <v>37</v>
      </c>
      <c r="C4">
        <v>20192.2</v>
      </c>
      <c r="D4">
        <v>28542.6</v>
      </c>
      <c r="E4">
        <v>11864.2</v>
      </c>
      <c r="F4">
        <v>1835.4</v>
      </c>
      <c r="P4">
        <v>62434.400000000001</v>
      </c>
      <c r="Q4">
        <f>P4/P24*100</f>
        <v>9.5742837068093856</v>
      </c>
    </row>
    <row r="5" spans="1:22" x14ac:dyDescent="0.2">
      <c r="A5">
        <v>3</v>
      </c>
      <c r="B5" t="s">
        <v>38</v>
      </c>
      <c r="J5">
        <v>395.5</v>
      </c>
      <c r="N5">
        <v>48828</v>
      </c>
      <c r="P5">
        <v>49223.5</v>
      </c>
      <c r="Q5">
        <f>P5/P24*100</f>
        <v>7.5483988641218902</v>
      </c>
    </row>
    <row r="6" spans="1:22" x14ac:dyDescent="0.2">
      <c r="A6">
        <v>4</v>
      </c>
      <c r="B6" t="s">
        <v>65</v>
      </c>
      <c r="L6">
        <v>27017</v>
      </c>
      <c r="M6">
        <v>4841.8999999999996</v>
      </c>
      <c r="N6">
        <v>13742.4</v>
      </c>
      <c r="P6">
        <v>45601.3</v>
      </c>
      <c r="Q6">
        <f>P6/P24*100</f>
        <v>6.9929363235544315</v>
      </c>
    </row>
    <row r="7" spans="1:22" x14ac:dyDescent="0.2">
      <c r="A7">
        <v>5</v>
      </c>
      <c r="B7" t="s">
        <v>39</v>
      </c>
      <c r="C7">
        <v>12496.7</v>
      </c>
      <c r="D7">
        <v>25434</v>
      </c>
      <c r="E7">
        <v>6602.6</v>
      </c>
      <c r="F7">
        <v>1026.2</v>
      </c>
      <c r="P7">
        <v>45559.5</v>
      </c>
      <c r="Q7">
        <f>P7/P24*100</f>
        <v>6.9865263146659879</v>
      </c>
    </row>
    <row r="8" spans="1:22" x14ac:dyDescent="0.2">
      <c r="A8">
        <v>6</v>
      </c>
      <c r="B8" t="s">
        <v>40</v>
      </c>
      <c r="N8">
        <v>36206.6</v>
      </c>
      <c r="P8">
        <v>36206.6</v>
      </c>
      <c r="Q8">
        <f>P8/P24*100</f>
        <v>5.5522638234525301</v>
      </c>
    </row>
    <row r="9" spans="1:22" x14ac:dyDescent="0.2">
      <c r="A9">
        <v>7</v>
      </c>
      <c r="B9" t="s">
        <v>66</v>
      </c>
      <c r="G9">
        <v>33944</v>
      </c>
      <c r="P9">
        <v>33944</v>
      </c>
      <c r="Q9">
        <f>P9/P24*100</f>
        <v>5.2052952562039154</v>
      </c>
    </row>
    <row r="10" spans="1:22" x14ac:dyDescent="0.2">
      <c r="A10">
        <v>8</v>
      </c>
      <c r="B10" t="s">
        <v>67</v>
      </c>
      <c r="G10">
        <v>14099.5</v>
      </c>
      <c r="P10">
        <v>14099.5</v>
      </c>
      <c r="Q10">
        <f>P10/P24*100</f>
        <v>2.1621512038901458</v>
      </c>
    </row>
    <row r="11" spans="1:22" x14ac:dyDescent="0.2">
      <c r="A11">
        <v>9</v>
      </c>
      <c r="B11" t="s">
        <v>41</v>
      </c>
      <c r="E11">
        <v>3827.8</v>
      </c>
      <c r="F11">
        <v>7557.3</v>
      </c>
      <c r="P11">
        <v>11385.1</v>
      </c>
      <c r="Q11">
        <f>P11/P24*100</f>
        <v>1.745899334828164</v>
      </c>
    </row>
    <row r="12" spans="1:22" x14ac:dyDescent="0.2">
      <c r="A12">
        <v>10</v>
      </c>
      <c r="B12" t="s">
        <v>42</v>
      </c>
      <c r="N12">
        <v>11368.5</v>
      </c>
      <c r="P12">
        <v>11368.5</v>
      </c>
      <c r="Q12">
        <f>P12/P24*100</f>
        <v>1.7433537332121791</v>
      </c>
    </row>
    <row r="13" spans="1:22" x14ac:dyDescent="0.2">
      <c r="A13">
        <v>11</v>
      </c>
      <c r="B13" t="s">
        <v>43</v>
      </c>
      <c r="N13">
        <v>11246.6</v>
      </c>
      <c r="P13">
        <v>11246.6</v>
      </c>
      <c r="Q13">
        <f>P13/P24*100</f>
        <v>1.724660429779135</v>
      </c>
    </row>
    <row r="14" spans="1:22" x14ac:dyDescent="0.2">
      <c r="A14">
        <v>12</v>
      </c>
      <c r="B14" t="s">
        <v>44</v>
      </c>
      <c r="N14">
        <v>11177.6</v>
      </c>
      <c r="P14">
        <v>11177.6</v>
      </c>
      <c r="Q14">
        <f>P14/P24*100</f>
        <v>1.7140793146283553</v>
      </c>
      <c r="R14" s="3"/>
      <c r="S14" s="3"/>
      <c r="T14" s="3"/>
      <c r="U14" s="3"/>
      <c r="V14" s="3"/>
    </row>
    <row r="15" spans="1:22" x14ac:dyDescent="0.2">
      <c r="A15">
        <v>13</v>
      </c>
      <c r="B15" t="s">
        <v>72</v>
      </c>
      <c r="L15">
        <v>9734.2999999999993</v>
      </c>
      <c r="M15">
        <v>1084.9000000000001</v>
      </c>
      <c r="P15">
        <v>10819.2</v>
      </c>
      <c r="Q15">
        <f>P15/P24*100</f>
        <v>1.6591188556422756</v>
      </c>
    </row>
    <row r="16" spans="1:22" x14ac:dyDescent="0.2">
      <c r="A16">
        <v>14</v>
      </c>
      <c r="B16" t="s">
        <v>74</v>
      </c>
      <c r="G16">
        <v>7600.1</v>
      </c>
      <c r="P16">
        <v>7600.1</v>
      </c>
      <c r="Q16">
        <f>P16/P24*100</f>
        <v>1.1654714964846622</v>
      </c>
    </row>
    <row r="17" spans="1:18" x14ac:dyDescent="0.2">
      <c r="A17">
        <v>15</v>
      </c>
      <c r="B17" t="s">
        <v>45</v>
      </c>
      <c r="G17">
        <v>7196.5</v>
      </c>
      <c r="P17">
        <v>7196.5</v>
      </c>
      <c r="Q17">
        <f>P17/P24*100</f>
        <v>1.1035796403273472</v>
      </c>
    </row>
    <row r="18" spans="1:18" x14ac:dyDescent="0.2">
      <c r="A18">
        <v>16</v>
      </c>
      <c r="B18" t="s">
        <v>46</v>
      </c>
      <c r="M18">
        <v>6937.1</v>
      </c>
      <c r="P18">
        <v>6937.1</v>
      </c>
      <c r="Q18">
        <f>P18/P24*100</f>
        <v>1.0638007813402128</v>
      </c>
    </row>
    <row r="19" spans="1:18" x14ac:dyDescent="0.2">
      <c r="A19">
        <v>17</v>
      </c>
      <c r="B19" t="s">
        <v>47</v>
      </c>
      <c r="N19">
        <v>6612.7</v>
      </c>
      <c r="P19">
        <v>6612.7</v>
      </c>
      <c r="Q19">
        <f>P19/P24*100</f>
        <v>1.0140542051820536</v>
      </c>
    </row>
    <row r="20" spans="1:18" x14ac:dyDescent="0.2">
      <c r="A20">
        <v>18</v>
      </c>
      <c r="B20" t="s">
        <v>50</v>
      </c>
      <c r="J20">
        <v>265.60000000000002</v>
      </c>
      <c r="N20">
        <v>4507.8999999999996</v>
      </c>
      <c r="P20">
        <v>4773.5</v>
      </c>
      <c r="Q20">
        <f>P20/P24*100</f>
        <v>0.73201381409054289</v>
      </c>
    </row>
    <row r="21" spans="1:18" x14ac:dyDescent="0.2">
      <c r="A21">
        <v>19</v>
      </c>
      <c r="B21" t="s">
        <v>48</v>
      </c>
      <c r="L21">
        <v>2635.5</v>
      </c>
      <c r="N21">
        <v>701</v>
      </c>
      <c r="P21">
        <v>3336.5</v>
      </c>
      <c r="Q21">
        <f>P21/P24*100</f>
        <v>0.51165058986343281</v>
      </c>
    </row>
    <row r="22" spans="1:18" x14ac:dyDescent="0.2">
      <c r="A22">
        <v>20</v>
      </c>
      <c r="B22" t="s">
        <v>49</v>
      </c>
      <c r="L22">
        <v>2513.3000000000002</v>
      </c>
      <c r="P22">
        <v>2513.3000000000002</v>
      </c>
      <c r="Q22">
        <f>P22/P24*100</f>
        <v>0.38541328562978144</v>
      </c>
    </row>
    <row r="23" spans="1:18" x14ac:dyDescent="0.2">
      <c r="P23" t="s">
        <v>97</v>
      </c>
      <c r="Q23" t="s">
        <v>98</v>
      </c>
    </row>
    <row r="24" spans="1:18" x14ac:dyDescent="0.2">
      <c r="B24" t="s">
        <v>96</v>
      </c>
      <c r="C24">
        <v>54675.3</v>
      </c>
      <c r="D24">
        <v>131490.9</v>
      </c>
      <c r="E24">
        <v>36899.4</v>
      </c>
      <c r="F24">
        <v>13345.2</v>
      </c>
      <c r="G24">
        <v>105625.7</v>
      </c>
      <c r="H24">
        <v>13892.1</v>
      </c>
      <c r="I24">
        <v>3489.8</v>
      </c>
      <c r="J24">
        <v>1821.7</v>
      </c>
      <c r="K24">
        <v>8115.8</v>
      </c>
      <c r="L24">
        <v>46185.8</v>
      </c>
      <c r="M24">
        <v>58703.7</v>
      </c>
      <c r="N24">
        <v>146020</v>
      </c>
      <c r="O24">
        <v>31839.78</v>
      </c>
      <c r="P24">
        <f>SUM(C24:O24)</f>
        <v>652105.17999999993</v>
      </c>
      <c r="Q24">
        <f>SUM(P3:P22)/P24*100</f>
        <v>76.444263178525887</v>
      </c>
    </row>
    <row r="26" spans="1:18" x14ac:dyDescent="0.2">
      <c r="Q26" s="3" t="s">
        <v>68</v>
      </c>
      <c r="R26">
        <v>65.400000000000006</v>
      </c>
    </row>
    <row r="27" spans="1:18" x14ac:dyDescent="0.2">
      <c r="Q27" s="3" t="s">
        <v>69</v>
      </c>
      <c r="R27">
        <v>42</v>
      </c>
    </row>
    <row r="28" spans="1:18" x14ac:dyDescent="0.2">
      <c r="Q28" s="3" t="s">
        <v>70</v>
      </c>
      <c r="R28">
        <v>17.899999999999999</v>
      </c>
    </row>
    <row r="29" spans="1:18" x14ac:dyDescent="0.2">
      <c r="B29" t="s">
        <v>83</v>
      </c>
      <c r="Q29" s="3" t="s">
        <v>71</v>
      </c>
      <c r="R29">
        <v>648.34561222278239</v>
      </c>
    </row>
    <row r="30" spans="1:18" x14ac:dyDescent="0.2">
      <c r="Q30" s="3" t="s">
        <v>84</v>
      </c>
      <c r="R30">
        <v>29.577943239156603</v>
      </c>
    </row>
  </sheetData>
  <mergeCells count="1">
    <mergeCell ref="A1:D1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"/>
  <sheetViews>
    <sheetView zoomScale="109" zoomScaleNormal="142" zoomScalePageLayoutView="142" workbookViewId="0">
      <selection sqref="A1:H1"/>
    </sheetView>
  </sheetViews>
  <sheetFormatPr baseColWidth="10" defaultRowHeight="15" x14ac:dyDescent="0.2"/>
  <cols>
    <col min="1" max="1" width="18.5" customWidth="1"/>
    <col min="2" max="2" width="13.83203125" customWidth="1"/>
  </cols>
  <sheetData>
    <row r="1" spans="1:9" x14ac:dyDescent="0.2">
      <c r="A1" s="5" t="s">
        <v>93</v>
      </c>
      <c r="B1" s="5"/>
      <c r="C1" s="5"/>
      <c r="D1" s="5"/>
      <c r="E1" s="5"/>
      <c r="F1" s="5"/>
      <c r="G1" s="5"/>
      <c r="H1" s="5"/>
    </row>
    <row r="2" spans="1:9" x14ac:dyDescent="0.2">
      <c r="B2" t="s">
        <v>105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</row>
    <row r="3" spans="1:9" x14ac:dyDescent="0.2">
      <c r="A3" t="s">
        <v>70</v>
      </c>
      <c r="B3">
        <v>11.18</v>
      </c>
      <c r="C3">
        <v>15.367504584618949</v>
      </c>
      <c r="D3">
        <v>17.899999999999999</v>
      </c>
      <c r="E3">
        <v>19.600000000000001</v>
      </c>
      <c r="F3">
        <v>21.123410850898306</v>
      </c>
      <c r="G3">
        <v>26.1</v>
      </c>
      <c r="H3">
        <v>23.709651817128975</v>
      </c>
      <c r="I3">
        <v>32.014334770251793</v>
      </c>
    </row>
    <row r="4" spans="1:9" x14ac:dyDescent="0.2">
      <c r="A4" t="s">
        <v>69</v>
      </c>
      <c r="B4">
        <v>32.89</v>
      </c>
      <c r="C4">
        <v>40.882095539357302</v>
      </c>
      <c r="D4">
        <v>42</v>
      </c>
      <c r="E4">
        <v>42.7</v>
      </c>
      <c r="F4">
        <v>54.156431386590775</v>
      </c>
      <c r="G4">
        <v>56.184336102425945</v>
      </c>
      <c r="H4">
        <v>60.730695052182419</v>
      </c>
      <c r="I4">
        <v>82.569992518523748</v>
      </c>
    </row>
    <row r="5" spans="1:9" x14ac:dyDescent="0.2">
      <c r="A5" t="s">
        <v>68</v>
      </c>
      <c r="B5">
        <v>54.52</v>
      </c>
      <c r="C5">
        <v>56.039150465952261</v>
      </c>
      <c r="D5">
        <v>65.400000000000006</v>
      </c>
      <c r="E5">
        <v>67.3</v>
      </c>
      <c r="F5">
        <v>77.606940967139266</v>
      </c>
      <c r="G5">
        <v>74.667706303599829</v>
      </c>
      <c r="H5">
        <v>79.560524816512398</v>
      </c>
      <c r="I5">
        <v>99.419694822658471</v>
      </c>
    </row>
    <row r="6" spans="1:9" x14ac:dyDescent="0.2">
      <c r="A6" t="s">
        <v>71</v>
      </c>
      <c r="B6">
        <v>384.48</v>
      </c>
      <c r="C6">
        <v>542.21</v>
      </c>
      <c r="D6">
        <f>648</f>
        <v>648</v>
      </c>
      <c r="E6">
        <v>689</v>
      </c>
      <c r="F6">
        <v>935.3</v>
      </c>
      <c r="G6">
        <v>1076.7106347954725</v>
      </c>
      <c r="H6">
        <v>1137.4493842750319</v>
      </c>
      <c r="I6">
        <v>2165.869539586552</v>
      </c>
    </row>
    <row r="7" spans="1:9" x14ac:dyDescent="0.2">
      <c r="A7" t="s">
        <v>92</v>
      </c>
      <c r="B7">
        <v>18.3</v>
      </c>
      <c r="D7">
        <v>29.6</v>
      </c>
      <c r="E7">
        <v>10.199999999999999</v>
      </c>
      <c r="F7">
        <v>12</v>
      </c>
      <c r="G7">
        <v>21.2</v>
      </c>
      <c r="H7">
        <v>18</v>
      </c>
      <c r="I7">
        <v>13.1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9"/>
  <sheetViews>
    <sheetView zoomScale="131" zoomScaleNormal="141" zoomScalePageLayoutView="141" workbookViewId="0">
      <selection activeCell="B14" sqref="A1:XFD1048576"/>
    </sheetView>
  </sheetViews>
  <sheetFormatPr baseColWidth="10" defaultColWidth="14.5" defaultRowHeight="15" customHeight="1" x14ac:dyDescent="0.2"/>
  <cols>
    <col min="1" max="1" width="33.5" customWidth="1"/>
    <col min="2" max="3" width="19.6640625" customWidth="1"/>
    <col min="4" max="4" width="18" customWidth="1"/>
    <col min="5" max="5" width="15.83203125" customWidth="1"/>
    <col min="6" max="6" width="14.83203125" customWidth="1"/>
    <col min="7" max="26" width="11.5" customWidth="1"/>
  </cols>
  <sheetData>
    <row r="1" spans="1:4" ht="32" customHeight="1" x14ac:dyDescent="0.2">
      <c r="A1" s="5" t="s">
        <v>58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ht="22" customHeight="1" x14ac:dyDescent="0.2">
      <c r="A3" t="s">
        <v>0</v>
      </c>
      <c r="B3">
        <v>39196.699999999997</v>
      </c>
      <c r="C3">
        <v>41830</v>
      </c>
      <c r="D3">
        <v>54675.3</v>
      </c>
    </row>
    <row r="4" spans="1:4" ht="19" customHeight="1" x14ac:dyDescent="0.2">
      <c r="A4" t="s">
        <v>1</v>
      </c>
      <c r="B4">
        <v>116736.3</v>
      </c>
      <c r="C4">
        <v>116511.4</v>
      </c>
      <c r="D4">
        <v>131490.9</v>
      </c>
    </row>
    <row r="5" spans="1:4" ht="19" customHeight="1" x14ac:dyDescent="0.2">
      <c r="A5" t="s">
        <v>54</v>
      </c>
      <c r="B5">
        <v>27570</v>
      </c>
      <c r="C5">
        <v>31767.4</v>
      </c>
      <c r="D5">
        <v>36899.4</v>
      </c>
    </row>
    <row r="6" spans="1:4" ht="20" customHeight="1" x14ac:dyDescent="0.2">
      <c r="A6" t="s">
        <v>55</v>
      </c>
      <c r="B6">
        <v>13476.6</v>
      </c>
      <c r="C6">
        <v>12400.1</v>
      </c>
      <c r="D6">
        <v>13345.2</v>
      </c>
    </row>
    <row r="7" spans="1:4" ht="21" customHeight="1" x14ac:dyDescent="0.2">
      <c r="A7" t="s">
        <v>32</v>
      </c>
      <c r="B7">
        <v>196978.6</v>
      </c>
      <c r="C7">
        <v>202508.9</v>
      </c>
      <c r="D7">
        <v>236410.8</v>
      </c>
    </row>
    <row r="20" customFormat="1" ht="15.75" customHeight="1" x14ac:dyDescent="0.2"/>
    <row r="21" customFormat="1" ht="15.75" customHeight="1" x14ac:dyDescent="0.2"/>
    <row r="22" customFormat="1" ht="15.75" customHeight="1" x14ac:dyDescent="0.2"/>
    <row r="23" customFormat="1" ht="15.75" customHeight="1" x14ac:dyDescent="0.2"/>
    <row r="24" customFormat="1" ht="15.75" customHeight="1" x14ac:dyDescent="0.2"/>
    <row r="25" customFormat="1" ht="15.75" customHeight="1" x14ac:dyDescent="0.2"/>
    <row r="26" customFormat="1" ht="15.75" customHeight="1" x14ac:dyDescent="0.2"/>
    <row r="27" customFormat="1" ht="15.75" customHeight="1" x14ac:dyDescent="0.2"/>
    <row r="28" customFormat="1" ht="15.75" customHeight="1" x14ac:dyDescent="0.2"/>
    <row r="29" customFormat="1" ht="15.75" customHeight="1" x14ac:dyDescent="0.2"/>
    <row r="30" customFormat="1" ht="15.75" customHeight="1" x14ac:dyDescent="0.2"/>
    <row r="31" customFormat="1" ht="15.75" customHeight="1" x14ac:dyDescent="0.2"/>
    <row r="32" customFormat="1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</sheetData>
  <mergeCells count="1">
    <mergeCell ref="A1:D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zoomScale="140" zoomScaleNormal="140" zoomScalePageLayoutView="140" workbookViewId="0">
      <selection activeCell="E7" sqref="A1:XFD1048576"/>
    </sheetView>
  </sheetViews>
  <sheetFormatPr baseColWidth="10" defaultColWidth="14.5" defaultRowHeight="15" customHeight="1" x14ac:dyDescent="0.2"/>
  <cols>
    <col min="1" max="1" width="25.83203125" customWidth="1"/>
    <col min="2" max="2" width="15.83203125" customWidth="1"/>
    <col min="3" max="3" width="17" customWidth="1"/>
    <col min="4" max="4" width="16.6640625" customWidth="1"/>
    <col min="5" max="5" width="18.33203125" customWidth="1"/>
    <col min="6" max="6" width="19.33203125" customWidth="1"/>
    <col min="7" max="26" width="11.5" customWidth="1"/>
  </cols>
  <sheetData>
    <row r="1" spans="1:4" ht="30" customHeight="1" x14ac:dyDescent="0.2">
      <c r="A1" s="5" t="s">
        <v>57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0</v>
      </c>
      <c r="B3">
        <v>100</v>
      </c>
      <c r="C3">
        <v>100</v>
      </c>
      <c r="D3">
        <v>100</v>
      </c>
    </row>
    <row r="4" spans="1:4" x14ac:dyDescent="0.2">
      <c r="A4" t="s">
        <v>1</v>
      </c>
      <c r="B4">
        <v>100</v>
      </c>
      <c r="C4">
        <v>100</v>
      </c>
      <c r="D4">
        <v>100</v>
      </c>
    </row>
    <row r="5" spans="1:4" x14ac:dyDescent="0.2">
      <c r="A5" t="s">
        <v>2</v>
      </c>
      <c r="B5">
        <v>100</v>
      </c>
      <c r="C5">
        <v>100</v>
      </c>
      <c r="D5">
        <v>100</v>
      </c>
    </row>
    <row r="6" spans="1:4" x14ac:dyDescent="0.2">
      <c r="A6" t="s">
        <v>3</v>
      </c>
      <c r="B6">
        <v>101.3</v>
      </c>
      <c r="C6">
        <v>99.7</v>
      </c>
      <c r="D6">
        <v>95.7</v>
      </c>
    </row>
    <row r="7" spans="1:4" x14ac:dyDescent="0.2">
      <c r="A7" t="s">
        <v>103</v>
      </c>
      <c r="B7">
        <v>100.1</v>
      </c>
      <c r="C7">
        <v>100</v>
      </c>
      <c r="D7">
        <v>99.8</v>
      </c>
    </row>
    <row r="21" customFormat="1" ht="15.75" customHeight="1" x14ac:dyDescent="0.2"/>
    <row r="22" customFormat="1" ht="15.75" customHeight="1" x14ac:dyDescent="0.2"/>
    <row r="23" customFormat="1" ht="15.75" customHeight="1" x14ac:dyDescent="0.2"/>
    <row r="24" customFormat="1" ht="15.75" customHeight="1" x14ac:dyDescent="0.2"/>
    <row r="25" customFormat="1" ht="15.75" customHeight="1" x14ac:dyDescent="0.2"/>
    <row r="26" customFormat="1" ht="15.75" customHeight="1" x14ac:dyDescent="0.2"/>
    <row r="27" customFormat="1" ht="15.75" customHeight="1" x14ac:dyDescent="0.2"/>
    <row r="28" customFormat="1" ht="15.75" customHeight="1" x14ac:dyDescent="0.2"/>
    <row r="29" customFormat="1" ht="15.75" customHeight="1" x14ac:dyDescent="0.2"/>
    <row r="30" customFormat="1" ht="15.75" customHeight="1" x14ac:dyDescent="0.2"/>
    <row r="31" customFormat="1" ht="15.75" customHeight="1" x14ac:dyDescent="0.2"/>
    <row r="32" customFormat="1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mergeCells count="1">
    <mergeCell ref="A1:D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zoomScale="160" zoomScaleNormal="160" zoomScalePageLayoutView="160" workbookViewId="0">
      <selection activeCell="D9" sqref="D9"/>
    </sheetView>
  </sheetViews>
  <sheetFormatPr baseColWidth="10" defaultColWidth="14.5" defaultRowHeight="15" customHeight="1" x14ac:dyDescent="0.2"/>
  <cols>
    <col min="1" max="1" width="26.6640625" customWidth="1"/>
    <col min="2" max="3" width="14.83203125" customWidth="1"/>
    <col min="4" max="4" width="14.1640625" customWidth="1"/>
    <col min="5" max="26" width="11.5" customWidth="1"/>
  </cols>
  <sheetData>
    <row r="1" spans="1:4" ht="31.5" customHeight="1" x14ac:dyDescent="0.2">
      <c r="A1" s="5" t="s">
        <v>56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0</v>
      </c>
      <c r="B3">
        <v>3512.3</v>
      </c>
      <c r="C3">
        <v>3417.2</v>
      </c>
      <c r="D3">
        <v>3503.4</v>
      </c>
    </row>
    <row r="4" spans="1:4" x14ac:dyDescent="0.2">
      <c r="A4" t="s">
        <v>1</v>
      </c>
      <c r="B4">
        <v>4589.2</v>
      </c>
      <c r="C4">
        <v>4518.3999999999996</v>
      </c>
      <c r="D4">
        <v>4320.5</v>
      </c>
    </row>
    <row r="5" spans="1:4" x14ac:dyDescent="0.2">
      <c r="A5" t="s">
        <v>2</v>
      </c>
      <c r="B5">
        <v>3110.2</v>
      </c>
      <c r="C5">
        <v>2933.2</v>
      </c>
      <c r="D5">
        <v>3028.2</v>
      </c>
    </row>
    <row r="6" spans="1:4" x14ac:dyDescent="0.2">
      <c r="A6" t="s">
        <v>4</v>
      </c>
      <c r="B6">
        <v>5082.8</v>
      </c>
      <c r="C6">
        <v>4265</v>
      </c>
      <c r="D6">
        <v>3766.9</v>
      </c>
    </row>
    <row r="7" spans="1:4" x14ac:dyDescent="0.2">
      <c r="A7" t="s">
        <v>35</v>
      </c>
      <c r="B7">
        <v>3515.8</v>
      </c>
      <c r="C7">
        <v>3523.2</v>
      </c>
      <c r="D7">
        <v>3518.8</v>
      </c>
    </row>
    <row r="21" customFormat="1" ht="15.75" customHeight="1" x14ac:dyDescent="0.2"/>
    <row r="22" customFormat="1" ht="15.75" customHeight="1" x14ac:dyDescent="0.2"/>
    <row r="23" customFormat="1" ht="15.75" customHeight="1" x14ac:dyDescent="0.2"/>
    <row r="24" customFormat="1" ht="15.75" customHeight="1" x14ac:dyDescent="0.2"/>
    <row r="25" customFormat="1" ht="15.75" customHeight="1" x14ac:dyDescent="0.2"/>
    <row r="26" customFormat="1" ht="15.75" customHeight="1" x14ac:dyDescent="0.2"/>
    <row r="27" customFormat="1" ht="15.75" customHeight="1" x14ac:dyDescent="0.2"/>
    <row r="28" customFormat="1" ht="15.75" customHeight="1" x14ac:dyDescent="0.2"/>
    <row r="29" customFormat="1" ht="15.75" customHeight="1" x14ac:dyDescent="0.2"/>
    <row r="30" customFormat="1" ht="15.75" customHeight="1" x14ac:dyDescent="0.2"/>
    <row r="31" customFormat="1" ht="15.75" customHeight="1" x14ac:dyDescent="0.2"/>
    <row r="32" customFormat="1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zoomScale="161" zoomScaleNormal="161" zoomScalePageLayoutView="161" workbookViewId="0">
      <selection sqref="A1:D1"/>
    </sheetView>
  </sheetViews>
  <sheetFormatPr baseColWidth="10" defaultColWidth="14.5" defaultRowHeight="19" customHeight="1" x14ac:dyDescent="0.2"/>
  <cols>
    <col min="1" max="1" width="32" customWidth="1"/>
    <col min="2" max="2" width="17.33203125" customWidth="1"/>
    <col min="3" max="3" width="15.5" customWidth="1"/>
    <col min="4" max="4" width="16.1640625" customWidth="1"/>
    <col min="5" max="26" width="11.5" customWidth="1"/>
  </cols>
  <sheetData>
    <row r="1" spans="1:4" ht="19" customHeight="1" x14ac:dyDescent="0.2">
      <c r="A1" s="5" t="s">
        <v>78</v>
      </c>
      <c r="B1" s="5"/>
      <c r="C1" s="5"/>
      <c r="D1" s="5"/>
    </row>
    <row r="2" spans="1:4" ht="19" customHeight="1" x14ac:dyDescent="0.2">
      <c r="B2">
        <v>2019</v>
      </c>
      <c r="C2">
        <v>2020</v>
      </c>
      <c r="D2">
        <v>2021</v>
      </c>
    </row>
    <row r="3" spans="1:4" ht="19" customHeight="1" x14ac:dyDescent="0.2">
      <c r="A3" t="s">
        <v>10</v>
      </c>
      <c r="B3">
        <v>8229.1</v>
      </c>
      <c r="C3">
        <v>7824.6</v>
      </c>
      <c r="D3">
        <v>8197.9</v>
      </c>
    </row>
    <row r="4" spans="1:4" ht="19" customHeight="1" x14ac:dyDescent="0.2">
      <c r="A4" t="s">
        <v>12</v>
      </c>
      <c r="B4">
        <v>17489.900000000001</v>
      </c>
      <c r="C4">
        <v>15128.8</v>
      </c>
      <c r="D4">
        <v>16399.400000000001</v>
      </c>
    </row>
    <row r="5" spans="1:4" ht="19" customHeight="1" x14ac:dyDescent="0.2">
      <c r="A5" t="s">
        <v>11</v>
      </c>
      <c r="B5">
        <v>8462.2000000000007</v>
      </c>
      <c r="C5">
        <v>7328</v>
      </c>
      <c r="D5">
        <v>7242.5</v>
      </c>
    </row>
    <row r="6" spans="1:4" ht="19" customHeight="1" x14ac:dyDescent="0.2">
      <c r="A6" t="s">
        <v>15</v>
      </c>
      <c r="B6">
        <v>79526.5</v>
      </c>
      <c r="C6">
        <v>78107.5</v>
      </c>
      <c r="D6">
        <v>105625.7</v>
      </c>
    </row>
    <row r="7" spans="1:4" ht="19" customHeight="1" x14ac:dyDescent="0.2">
      <c r="A7" t="s">
        <v>75</v>
      </c>
      <c r="B7">
        <v>4372.8999999999996</v>
      </c>
      <c r="C7">
        <v>1405.2</v>
      </c>
      <c r="D7">
        <v>3489.8</v>
      </c>
    </row>
    <row r="8" spans="1:4" ht="19" customHeight="1" x14ac:dyDescent="0.2">
      <c r="A8" t="s">
        <v>76</v>
      </c>
      <c r="B8">
        <v>2144.1</v>
      </c>
      <c r="C8">
        <v>896.4</v>
      </c>
      <c r="D8">
        <v>1821.7</v>
      </c>
    </row>
    <row r="9" spans="1:4" ht="19" customHeight="1" x14ac:dyDescent="0.2">
      <c r="A9" t="s">
        <v>8</v>
      </c>
      <c r="B9">
        <v>10169.6</v>
      </c>
      <c r="C9">
        <v>3267.9</v>
      </c>
      <c r="D9">
        <v>8115.8</v>
      </c>
    </row>
    <row r="10" spans="1:4" ht="19" customHeight="1" x14ac:dyDescent="0.2">
      <c r="A10" t="s">
        <v>53</v>
      </c>
      <c r="B10">
        <v>12656.7</v>
      </c>
      <c r="C10">
        <v>12939.1</v>
      </c>
      <c r="D10">
        <v>13892.1</v>
      </c>
    </row>
    <row r="11" spans="1:4" ht="19" customHeight="1" x14ac:dyDescent="0.2">
      <c r="A11" t="s">
        <v>16</v>
      </c>
      <c r="B11">
        <v>57177.4</v>
      </c>
      <c r="C11">
        <v>50574.2</v>
      </c>
      <c r="D11">
        <v>58703.7</v>
      </c>
    </row>
    <row r="12" spans="1:4" ht="19" customHeight="1" x14ac:dyDescent="0.2">
      <c r="A12" t="s">
        <v>13</v>
      </c>
      <c r="B12">
        <v>33412.400000000001</v>
      </c>
      <c r="C12">
        <v>40389.9</v>
      </c>
      <c r="D12">
        <v>46185.8</v>
      </c>
    </row>
    <row r="13" spans="1:4" ht="19" customHeight="1" x14ac:dyDescent="0.2">
      <c r="A13" t="s">
        <v>32</v>
      </c>
      <c r="B13">
        <f>SUM(B3:B12)</f>
        <v>233640.8</v>
      </c>
      <c r="C13">
        <f>SUM(C3:C12)</f>
        <v>217861.59999999998</v>
      </c>
      <c r="D13">
        <f>SUM(D3:D12)</f>
        <v>269674.39999999997</v>
      </c>
    </row>
  </sheetData>
  <mergeCells count="1">
    <mergeCell ref="A1:D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3"/>
  <sheetViews>
    <sheetView zoomScale="147" zoomScaleNormal="147" zoomScalePageLayoutView="147" workbookViewId="0">
      <selection sqref="A1:D1"/>
    </sheetView>
  </sheetViews>
  <sheetFormatPr baseColWidth="10" defaultColWidth="14.5" defaultRowHeight="15" customHeight="1" x14ac:dyDescent="0.2"/>
  <cols>
    <col min="1" max="1" width="30.33203125" customWidth="1"/>
  </cols>
  <sheetData>
    <row r="1" spans="1:4" ht="28" customHeight="1" x14ac:dyDescent="0.2">
      <c r="A1" s="5" t="s">
        <v>102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14</v>
      </c>
      <c r="B3">
        <v>1805420</v>
      </c>
      <c r="C3">
        <v>1930710</v>
      </c>
      <c r="D3">
        <v>1747400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0"/>
  <sheetViews>
    <sheetView zoomScale="157" zoomScaleNormal="157" zoomScalePageLayoutView="157" workbookViewId="0">
      <selection sqref="A1:D1"/>
    </sheetView>
  </sheetViews>
  <sheetFormatPr baseColWidth="10" defaultColWidth="14.5" defaultRowHeight="15" customHeight="1" x14ac:dyDescent="0.2"/>
  <cols>
    <col min="1" max="1" width="31.6640625" customWidth="1"/>
    <col min="2" max="2" width="14.1640625" customWidth="1"/>
    <col min="3" max="3" width="13.1640625" customWidth="1"/>
    <col min="4" max="4" width="14.1640625" customWidth="1"/>
    <col min="5" max="26" width="11.5" customWidth="1"/>
  </cols>
  <sheetData>
    <row r="1" spans="1:4" ht="31.5" customHeight="1" x14ac:dyDescent="0.2">
      <c r="A1" s="5" t="s">
        <v>77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10</v>
      </c>
      <c r="B3">
        <v>23.9</v>
      </c>
      <c r="C3">
        <v>27.4</v>
      </c>
      <c r="D3">
        <v>27.8</v>
      </c>
    </row>
    <row r="4" spans="1:4" x14ac:dyDescent="0.2">
      <c r="A4" t="s">
        <v>12</v>
      </c>
    </row>
    <row r="5" spans="1:4" x14ac:dyDescent="0.2">
      <c r="A5" t="s">
        <v>11</v>
      </c>
    </row>
    <row r="6" spans="1:4" x14ac:dyDescent="0.2">
      <c r="A6" t="s">
        <v>15</v>
      </c>
      <c r="B6">
        <v>56</v>
      </c>
      <c r="C6">
        <v>52.8</v>
      </c>
      <c r="D6">
        <v>59.2</v>
      </c>
    </row>
    <row r="7" spans="1:4" x14ac:dyDescent="0.2">
      <c r="A7" t="s">
        <v>75</v>
      </c>
      <c r="B7">
        <v>33.9</v>
      </c>
      <c r="C7">
        <v>81.7</v>
      </c>
      <c r="D7">
        <v>30.9</v>
      </c>
    </row>
    <row r="8" spans="1:4" x14ac:dyDescent="0.2">
      <c r="A8" t="s">
        <v>76</v>
      </c>
      <c r="B8">
        <v>73.7</v>
      </c>
      <c r="C8">
        <v>82.4</v>
      </c>
      <c r="D8">
        <v>65.900000000000006</v>
      </c>
    </row>
    <row r="9" spans="1:4" x14ac:dyDescent="0.2">
      <c r="A9" t="s">
        <v>8</v>
      </c>
      <c r="B9">
        <v>27.7</v>
      </c>
      <c r="C9">
        <v>28.3</v>
      </c>
      <c r="D9">
        <v>27.1</v>
      </c>
    </row>
    <row r="10" spans="1:4" x14ac:dyDescent="0.2">
      <c r="A10" t="s">
        <v>9</v>
      </c>
      <c r="B10">
        <v>28.7</v>
      </c>
      <c r="C10">
        <v>27.3</v>
      </c>
      <c r="D10">
        <v>26.2</v>
      </c>
    </row>
    <row r="11" spans="1:4" x14ac:dyDescent="0.2">
      <c r="A11" t="s">
        <v>16</v>
      </c>
      <c r="B11">
        <v>20.6</v>
      </c>
      <c r="C11">
        <v>26.9</v>
      </c>
      <c r="D11">
        <v>23.3</v>
      </c>
    </row>
    <row r="12" spans="1:4" x14ac:dyDescent="0.2">
      <c r="A12" t="s">
        <v>14</v>
      </c>
      <c r="B12">
        <v>87.7</v>
      </c>
      <c r="C12">
        <v>81.099999999999994</v>
      </c>
      <c r="D12">
        <v>81</v>
      </c>
    </row>
    <row r="13" spans="1:4" x14ac:dyDescent="0.2">
      <c r="A13" t="s">
        <v>13</v>
      </c>
      <c r="B13">
        <v>78.099999999999994</v>
      </c>
      <c r="C13">
        <v>84.5</v>
      </c>
      <c r="D13">
        <v>91.2</v>
      </c>
    </row>
    <row r="14" spans="1:4" x14ac:dyDescent="0.2">
      <c r="A14" t="s">
        <v>103</v>
      </c>
      <c r="B14">
        <v>42.55</v>
      </c>
      <c r="C14">
        <v>45.32</v>
      </c>
      <c r="D14">
        <v>48.87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0"/>
  <sheetViews>
    <sheetView zoomScale="178" zoomScaleNormal="178" zoomScalePageLayoutView="178" workbookViewId="0">
      <selection sqref="A1:D1"/>
    </sheetView>
  </sheetViews>
  <sheetFormatPr baseColWidth="10" defaultColWidth="14.5" defaultRowHeight="15" customHeight="1" x14ac:dyDescent="0.2"/>
  <cols>
    <col min="1" max="1" width="34" customWidth="1"/>
    <col min="2" max="2" width="10.1640625" customWidth="1"/>
    <col min="3" max="3" width="8.83203125" customWidth="1"/>
    <col min="4" max="4" width="10.1640625" customWidth="1"/>
    <col min="5" max="26" width="11.5" customWidth="1"/>
  </cols>
  <sheetData>
    <row r="1" spans="1:4" ht="35" customHeight="1" x14ac:dyDescent="0.2">
      <c r="A1" s="5" t="s">
        <v>79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10</v>
      </c>
      <c r="B3">
        <v>294.39999999999998</v>
      </c>
      <c r="C3">
        <v>358.7</v>
      </c>
      <c r="D3">
        <v>382.7</v>
      </c>
    </row>
    <row r="4" spans="1:4" x14ac:dyDescent="0.2">
      <c r="A4" t="s">
        <v>12</v>
      </c>
    </row>
    <row r="5" spans="1:4" x14ac:dyDescent="0.2">
      <c r="A5" t="s">
        <v>11</v>
      </c>
    </row>
    <row r="6" spans="1:4" x14ac:dyDescent="0.2">
      <c r="A6" t="s">
        <v>5</v>
      </c>
      <c r="B6">
        <v>1192</v>
      </c>
      <c r="C6">
        <v>1080</v>
      </c>
      <c r="D6">
        <v>1407</v>
      </c>
    </row>
    <row r="7" spans="1:4" x14ac:dyDescent="0.2">
      <c r="A7" t="s">
        <v>75</v>
      </c>
      <c r="B7">
        <v>392</v>
      </c>
      <c r="C7">
        <v>2585.9</v>
      </c>
      <c r="D7">
        <v>501.6</v>
      </c>
    </row>
    <row r="8" spans="1:4" x14ac:dyDescent="0.2">
      <c r="A8" t="s">
        <v>76</v>
      </c>
      <c r="B8">
        <v>1681.2</v>
      </c>
      <c r="C8">
        <v>2085.9</v>
      </c>
      <c r="D8">
        <v>1204.0999999999999</v>
      </c>
    </row>
    <row r="9" spans="1:4" x14ac:dyDescent="0.2">
      <c r="A9" t="s">
        <v>8</v>
      </c>
      <c r="B9">
        <v>374.4</v>
      </c>
      <c r="C9">
        <v>420</v>
      </c>
      <c r="D9">
        <v>371</v>
      </c>
    </row>
    <row r="10" spans="1:4" x14ac:dyDescent="0.2">
      <c r="A10" t="s">
        <v>9</v>
      </c>
      <c r="B10">
        <v>271.89999999999998</v>
      </c>
      <c r="C10">
        <v>252.2</v>
      </c>
      <c r="D10">
        <v>252.9</v>
      </c>
    </row>
    <row r="11" spans="1:4" x14ac:dyDescent="0.2">
      <c r="A11" t="s">
        <v>14</v>
      </c>
      <c r="B11">
        <v>2373.6999999999998</v>
      </c>
      <c r="C11">
        <v>2015</v>
      </c>
      <c r="D11">
        <v>1961</v>
      </c>
    </row>
    <row r="12" spans="1:4" x14ac:dyDescent="0.2">
      <c r="A12" t="s">
        <v>16</v>
      </c>
      <c r="B12">
        <v>195.1</v>
      </c>
      <c r="C12">
        <v>318.39999999999998</v>
      </c>
      <c r="D12">
        <v>212.9</v>
      </c>
    </row>
    <row r="13" spans="1:4" x14ac:dyDescent="0.2">
      <c r="A13" t="s">
        <v>13</v>
      </c>
      <c r="B13">
        <v>2940.6</v>
      </c>
      <c r="C13">
        <v>3585.1</v>
      </c>
      <c r="D13">
        <v>3981.7</v>
      </c>
    </row>
    <row r="14" spans="1:4" x14ac:dyDescent="0.2">
      <c r="A14" t="s">
        <v>104</v>
      </c>
      <c r="B14">
        <v>701.06</v>
      </c>
      <c r="C14">
        <v>762.21</v>
      </c>
      <c r="D14">
        <v>820.71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00"/>
  <sheetViews>
    <sheetView zoomScale="119" zoomScaleNormal="185" zoomScalePageLayoutView="185" workbookViewId="0">
      <selection sqref="A1:D1"/>
    </sheetView>
  </sheetViews>
  <sheetFormatPr baseColWidth="10" defaultColWidth="14.5" defaultRowHeight="15" customHeight="1" x14ac:dyDescent="0.2"/>
  <cols>
    <col min="1" max="1" width="21.1640625" customWidth="1"/>
    <col min="2" max="2" width="14" customWidth="1"/>
    <col min="3" max="3" width="13" customWidth="1"/>
    <col min="4" max="4" width="13.5" customWidth="1"/>
    <col min="5" max="26" width="11.5" customWidth="1"/>
  </cols>
  <sheetData>
    <row r="1" spans="1:4" ht="32.25" customHeight="1" x14ac:dyDescent="0.2">
      <c r="A1" s="5" t="s">
        <v>101</v>
      </c>
      <c r="B1" s="5"/>
      <c r="C1" s="5"/>
      <c r="D1" s="5"/>
    </row>
    <row r="2" spans="1:4" x14ac:dyDescent="0.2">
      <c r="B2">
        <v>2019</v>
      </c>
      <c r="C2">
        <v>2020</v>
      </c>
      <c r="D2">
        <v>2021</v>
      </c>
    </row>
    <row r="3" spans="1:4" x14ac:dyDescent="0.2">
      <c r="A3" t="s">
        <v>20</v>
      </c>
      <c r="B3">
        <v>93550</v>
      </c>
      <c r="C3">
        <v>111100</v>
      </c>
      <c r="D3">
        <v>146020</v>
      </c>
    </row>
    <row r="4" spans="1:4" x14ac:dyDescent="0.2"/>
    <row r="21" customFormat="1" ht="15.75" customHeight="1" x14ac:dyDescent="0.2"/>
    <row r="22" customFormat="1" ht="15.75" customHeight="1" x14ac:dyDescent="0.2"/>
    <row r="23" customFormat="1" ht="15.75" customHeight="1" x14ac:dyDescent="0.2"/>
    <row r="24" customFormat="1" ht="15.75" customHeight="1" x14ac:dyDescent="0.2"/>
    <row r="25" customFormat="1" ht="15.75" customHeight="1" x14ac:dyDescent="0.2"/>
    <row r="26" customFormat="1" ht="15.75" customHeight="1" x14ac:dyDescent="0.2"/>
    <row r="27" customFormat="1" ht="15.75" customHeight="1" x14ac:dyDescent="0.2"/>
    <row r="28" customFormat="1" ht="15.75" customHeight="1" x14ac:dyDescent="0.2"/>
    <row r="29" customFormat="1" ht="15.75" customHeight="1" x14ac:dyDescent="0.2"/>
    <row r="30" customFormat="1" ht="15.75" customHeight="1" x14ac:dyDescent="0.2"/>
    <row r="31" customFormat="1" ht="15.75" customHeight="1" x14ac:dyDescent="0.2"/>
    <row r="32" customFormat="1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mergeCells count="1">
    <mergeCell ref="A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Fig 1  Telecoms etc $</vt:lpstr>
      <vt:lpstr>Fig 2 CR4 Telecoms etc</vt:lpstr>
      <vt:lpstr>Fig 3 HHI Telecoms etc</vt:lpstr>
      <vt:lpstr>Fig 4 Content Media $</vt:lpstr>
      <vt:lpstr>Fig 5 MAUs for Online Video Ser</vt:lpstr>
      <vt:lpstr>Fig 6 CR4 Content Media</vt:lpstr>
      <vt:lpstr>Fig 7 HHI Content Medai</vt:lpstr>
      <vt:lpstr>Fig 8 Core Internet $</vt:lpstr>
      <vt:lpstr>Fig 9 MAUs Core Internet</vt:lpstr>
      <vt:lpstr>Fig 10 CR4 Core Internet</vt:lpstr>
      <vt:lpstr>Fig 11 HHI Core Internet</vt:lpstr>
      <vt:lpstr>Fig 12 Total Revenue of All Sec</vt:lpstr>
      <vt:lpstr>Fig 13 CR4 Score Across Sectors</vt:lpstr>
      <vt:lpstr>Fig 14 HHI Score Across Sectors</vt:lpstr>
      <vt:lpstr>Fig 15 Top 20</vt:lpstr>
      <vt:lpstr>Fig 16 Int'l Comparisons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espada</dc:creator>
  <cp:lastModifiedBy>Agnes Malkinson</cp:lastModifiedBy>
  <dcterms:created xsi:type="dcterms:W3CDTF">2024-01-05T18:17:27Z</dcterms:created>
  <dcterms:modified xsi:type="dcterms:W3CDTF">2024-09-10T00:45:14Z</dcterms:modified>
</cp:coreProperties>
</file>