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agnesmalkinson/Downloads/"/>
    </mc:Choice>
  </mc:AlternateContent>
  <xr:revisionPtr revIDLastSave="0" documentId="13_ncr:1_{CBF1EA4F-F8DA-3843-948E-9471DB616C0F}" xr6:coauthVersionLast="47" xr6:coauthVersionMax="47" xr10:uidLastSave="{00000000-0000-0000-0000-000000000000}"/>
  <bookViews>
    <workbookView xWindow="0" yWindow="500" windowWidth="28800" windowHeight="16080" tabRatio="1000" xr2:uid="{00000000-000D-0000-FFFF-FFFF00000000}"/>
  </bookViews>
  <sheets>
    <sheet name="Contents" sheetId="41" r:id="rId1"/>
    <sheet name="Total Revenue (Millions)" sheetId="68" r:id="rId2"/>
    <sheet name="Concentration Metrics" sheetId="40" r:id="rId3"/>
    <sheet name="Wireless" sheetId="12" r:id="rId4"/>
    <sheet name="Wireline" sheetId="11" r:id="rId5"/>
    <sheet name="ISP" sheetId="13" r:id="rId6"/>
    <sheet name="Multichannel Video Distribution" sheetId="8" r:id="rId7"/>
    <sheet name="Film Exhibition" sheetId="10" r:id="rId8"/>
    <sheet name="Broadcast TV" sheetId="5" r:id="rId9"/>
    <sheet name="Pay TV Programming Services " sheetId="7" r:id="rId10"/>
    <sheet name="Online Video Services" sheetId="27" r:id="rId11"/>
    <sheet name="Broadcast Radio" sheetId="4" r:id="rId12"/>
    <sheet name="Newspapers" sheetId="1" r:id="rId13"/>
    <sheet name="Magazines" sheetId="3" r:id="rId14"/>
    <sheet name="Digital Games" sheetId="19" r:id="rId15"/>
    <sheet name="Music Services" sheetId="32" r:id="rId16"/>
    <sheet name="Books" sheetId="14" r:id="rId17"/>
    <sheet name="Film TV OVS Distribution" sheetId="9" r:id="rId18"/>
    <sheet name="Film TV Online Video Production" sheetId="50" r:id="rId19"/>
    <sheet name="App Distribution" sheetId="26" r:id="rId20"/>
    <sheet name="Internet Advertising" sheetId="23" r:id="rId21"/>
    <sheet name="Desktop Browsers" sheetId="21" r:id="rId22"/>
    <sheet name="Mobile Browsers" sheetId="34" r:id="rId23"/>
    <sheet name="Desktop OS" sheetId="22" r:id="rId24"/>
    <sheet name="Mobile OS" sheetId="33" r:id="rId25"/>
    <sheet name="Search Engines-Mobile" sheetId="30" r:id="rId26"/>
    <sheet name="Search Engines" sheetId="52" r:id="rId27"/>
    <sheet name="Social Media Platforms" sheetId="24" r:id="rId28"/>
    <sheet name="Online News Media" sheetId="45" r:id="rId29"/>
    <sheet name="Search Engines-Desktop" sheetId="25" r:id="rId30"/>
    <sheet name="Content Delivery Network" sheetId="18" r:id="rId31"/>
    <sheet name="International Submarine Cables" sheetId="17" r:id="rId32"/>
    <sheet name="Data Centres" sheetId="16" r:id="rId33"/>
    <sheet name="Data Brokers" sheetId="20" r:id="rId34"/>
    <sheet name="Mergers &amp; Acquisitions" sheetId="66" r:id="rId35"/>
    <sheet name="Notes" sheetId="49" r:id="rId36"/>
    <sheet name="Sandbox" sheetId="67" r:id="rId37"/>
  </sheets>
  <definedNames>
    <definedName name="_xlnm._FilterDatabase" localSheetId="19" hidden="1">'App Distribution'!$A$1:$O$30</definedName>
    <definedName name="_xlnm._FilterDatabase" localSheetId="11" hidden="1">'Broadcast Radio'!$A$1:$P$230</definedName>
    <definedName name="_xlnm._FilterDatabase" localSheetId="8" hidden="1">'Broadcast TV'!$A$1:$M$74</definedName>
    <definedName name="_xlnm._FilterDatabase" localSheetId="2" hidden="1">'Concentration Metrics'!$A$1:$Q$1</definedName>
    <definedName name="_xlnm._FilterDatabase" localSheetId="21" hidden="1">'Desktop Browsers'!$A$1:$I$1</definedName>
    <definedName name="_xlnm._FilterDatabase" localSheetId="23" hidden="1">'Desktop OS'!$A$1:$I$2</definedName>
    <definedName name="_xlnm._FilterDatabase" localSheetId="14" hidden="1">'Digital Games'!$A$1:$R$120</definedName>
    <definedName name="_xlnm._FilterDatabase" localSheetId="20" hidden="1">'Internet Advertising'!$A$1:$J$853</definedName>
    <definedName name="_xlnm._FilterDatabase" localSheetId="5" hidden="1">ISP!$A$1:$N$55</definedName>
    <definedName name="_xlnm._FilterDatabase" localSheetId="13" hidden="1">Magazines!$A$1:$Q$1</definedName>
    <definedName name="_xlnm._FilterDatabase" localSheetId="22" hidden="1">'Mobile Browsers'!$A$1:$I$1</definedName>
    <definedName name="_xlnm._FilterDatabase" localSheetId="24" hidden="1">'Mobile OS'!$A$1:$I$1</definedName>
    <definedName name="_xlnm._FilterDatabase" localSheetId="6" hidden="1">'Multichannel Video Distribution'!$A$1:$N$136</definedName>
    <definedName name="_xlnm._FilterDatabase" localSheetId="12" hidden="1">Newspapers!$A$1:$R$210</definedName>
    <definedName name="_xlnm._FilterDatabase" localSheetId="28" hidden="1">'Online News Media'!$A$1:$P$1</definedName>
    <definedName name="_xlnm._FilterDatabase" localSheetId="10" hidden="1">'Online Video Services'!$A$1:$U$1</definedName>
    <definedName name="_xlnm._FilterDatabase" localSheetId="9" hidden="1">'Pay TV Programming Services '!$A$1:$N$285</definedName>
    <definedName name="_xlnm._FilterDatabase" localSheetId="26" hidden="1">'Search Engines'!$A$1:$H$1</definedName>
    <definedName name="_xlnm._FilterDatabase" localSheetId="29" hidden="1">'Search Engines-Desktop'!$A$1:$H$981</definedName>
    <definedName name="_xlnm._FilterDatabase" localSheetId="25" hidden="1">'Search Engines-Mobile'!$A$1:$H$2</definedName>
    <definedName name="_xlnm._FilterDatabase" localSheetId="27" hidden="1">'Social Media Platforms'!$A$1:$M$1</definedName>
    <definedName name="_xlnm._FilterDatabase" localSheetId="1" hidden="1">'Total Revenue (Millions)'!$A$1:$R$342</definedName>
    <definedName name="_xlnm._FilterDatabase" localSheetId="3" hidden="1">Wireless!$A$2:$P$40</definedName>
    <definedName name="_xlnm._FilterDatabase" localSheetId="4" hidden="1">Wireline!$A$1:$M$13</definedName>
    <definedName name="_xlnm.Print_Area" localSheetId="0">Contents!$A$25</definedName>
    <definedName name="total_revenue">'Pay TV Programming Services '!$G$1+'Pay TV Programming Services '!$G:$G</definedName>
    <definedName name="Year">'Pay TV Programming Services '!$B:$B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7" l="1"/>
  <c r="J16" i="27"/>
  <c r="J17" i="27"/>
  <c r="J18" i="27"/>
  <c r="J19" i="27"/>
  <c r="J20" i="27"/>
  <c r="J21" i="27"/>
  <c r="J14" i="27"/>
  <c r="J8" i="27"/>
  <c r="J9" i="27"/>
  <c r="J10" i="27"/>
  <c r="J11" i="27"/>
  <c r="J12" i="27"/>
  <c r="J13" i="27"/>
  <c r="J7" i="27"/>
  <c r="J4" i="27"/>
  <c r="J5" i="27"/>
  <c r="J6" i="27"/>
  <c r="J3" i="27"/>
  <c r="D63" i="40"/>
  <c r="E63" i="40"/>
  <c r="D64" i="40"/>
  <c r="E64" i="40"/>
  <c r="D65" i="40"/>
  <c r="E65" i="40"/>
  <c r="D76" i="40"/>
  <c r="E76" i="40"/>
  <c r="D77" i="40"/>
  <c r="E77" i="40"/>
  <c r="D78" i="40"/>
  <c r="E78" i="40"/>
  <c r="D132" i="40"/>
  <c r="E132" i="40"/>
  <c r="D133" i="40"/>
  <c r="E133" i="40"/>
  <c r="D134" i="40"/>
  <c r="E134" i="40"/>
  <c r="D145" i="40"/>
  <c r="E145" i="40"/>
  <c r="D146" i="40"/>
  <c r="E146" i="40"/>
  <c r="D147" i="40"/>
  <c r="E147" i="40"/>
  <c r="D158" i="40"/>
  <c r="E158" i="40"/>
  <c r="D159" i="40"/>
  <c r="E159" i="40"/>
  <c r="D160" i="40"/>
  <c r="E160" i="40"/>
  <c r="D171" i="40"/>
  <c r="E171" i="40"/>
  <c r="D172" i="40"/>
  <c r="E172" i="40"/>
  <c r="D173" i="40"/>
  <c r="E173" i="40"/>
  <c r="D197" i="40"/>
  <c r="E197" i="40"/>
  <c r="D198" i="40"/>
  <c r="E198" i="40"/>
  <c r="D199" i="40"/>
  <c r="E199" i="40"/>
  <c r="D210" i="40"/>
  <c r="E210" i="40"/>
  <c r="D211" i="40"/>
  <c r="E211" i="40"/>
  <c r="D212" i="40"/>
  <c r="E212" i="40"/>
  <c r="E214" i="40"/>
  <c r="E215" i="40"/>
  <c r="E216" i="40"/>
  <c r="D217" i="40"/>
  <c r="E217" i="40"/>
  <c r="D218" i="40"/>
  <c r="E218" i="40"/>
  <c r="D219" i="40"/>
  <c r="E219" i="40"/>
  <c r="D220" i="40"/>
  <c r="E220" i="40"/>
  <c r="D221" i="40"/>
  <c r="E221" i="40"/>
  <c r="D222" i="40"/>
  <c r="E222" i="40"/>
  <c r="D223" i="40"/>
  <c r="E223" i="40"/>
  <c r="D224" i="40"/>
  <c r="E224" i="40"/>
  <c r="D225" i="40"/>
  <c r="E225" i="40"/>
  <c r="D226" i="40"/>
  <c r="E226" i="40"/>
  <c r="D227" i="40"/>
  <c r="E227" i="40"/>
  <c r="D228" i="40"/>
  <c r="E228" i="40"/>
  <c r="D229" i="40"/>
  <c r="E229" i="40"/>
  <c r="D230" i="40"/>
  <c r="E230" i="40"/>
  <c r="D231" i="40"/>
  <c r="E231" i="40"/>
  <c r="D232" i="40"/>
  <c r="E232" i="40"/>
  <c r="D233" i="40"/>
  <c r="E233" i="40"/>
  <c r="D234" i="40"/>
  <c r="E234" i="40"/>
  <c r="D235" i="40"/>
  <c r="E235" i="40"/>
  <c r="D236" i="40"/>
  <c r="E236" i="40"/>
  <c r="D237" i="40"/>
  <c r="E237" i="40"/>
  <c r="D238" i="40"/>
  <c r="E238" i="40"/>
  <c r="D239" i="40"/>
  <c r="E239" i="40"/>
  <c r="D240" i="40"/>
  <c r="E240" i="40"/>
  <c r="D241" i="40"/>
  <c r="E241" i="40"/>
  <c r="D242" i="40"/>
  <c r="E242" i="40"/>
  <c r="D243" i="40"/>
  <c r="E243" i="40"/>
  <c r="D244" i="40"/>
  <c r="E244" i="40"/>
  <c r="D245" i="40"/>
  <c r="E245" i="40"/>
  <c r="D246" i="40"/>
  <c r="E246" i="40"/>
  <c r="D247" i="40"/>
  <c r="E247" i="40"/>
  <c r="D248" i="40"/>
  <c r="E248" i="40"/>
  <c r="D249" i="40"/>
  <c r="E249" i="40"/>
  <c r="D250" i="40"/>
  <c r="E250" i="40"/>
  <c r="D251" i="40"/>
  <c r="E251" i="40"/>
  <c r="D252" i="40"/>
  <c r="E252" i="40"/>
  <c r="D253" i="40"/>
  <c r="E253" i="40"/>
  <c r="D254" i="40"/>
  <c r="E254" i="40"/>
  <c r="D255" i="40"/>
  <c r="E255" i="40"/>
  <c r="D256" i="40"/>
  <c r="E256" i="40"/>
  <c r="D257" i="40"/>
  <c r="E257" i="40"/>
  <c r="D258" i="40"/>
  <c r="E258" i="40"/>
  <c r="F32" i="12"/>
  <c r="J30" i="27"/>
  <c r="I148" i="19"/>
  <c r="I163" i="19"/>
  <c r="I132" i="19"/>
  <c r="I36" i="50"/>
  <c r="I37" i="50"/>
  <c r="I38" i="50"/>
  <c r="I39" i="50"/>
  <c r="I40" i="50"/>
  <c r="I41" i="50"/>
  <c r="I42" i="50"/>
  <c r="I43" i="50"/>
  <c r="I44" i="50"/>
  <c r="I45" i="50"/>
  <c r="I46" i="50"/>
  <c r="I47" i="50"/>
  <c r="I48" i="50"/>
  <c r="I49" i="50"/>
  <c r="I50" i="50"/>
  <c r="I35" i="50"/>
  <c r="I20" i="50"/>
  <c r="I21" i="50"/>
  <c r="I22" i="50"/>
  <c r="I23" i="50"/>
  <c r="I24" i="50"/>
  <c r="I25" i="50"/>
  <c r="I26" i="50"/>
  <c r="I27" i="50"/>
  <c r="I28" i="50"/>
  <c r="I29" i="50"/>
  <c r="I30" i="50"/>
  <c r="I31" i="50"/>
  <c r="I32" i="50"/>
  <c r="I33" i="50"/>
  <c r="I34" i="50"/>
  <c r="I19" i="50"/>
  <c r="I2" i="50"/>
  <c r="I3" i="50"/>
  <c r="I4" i="50"/>
  <c r="I5" i="50"/>
  <c r="I6" i="50"/>
  <c r="I7" i="50"/>
  <c r="I8" i="50"/>
  <c r="I9" i="50"/>
  <c r="I10" i="50"/>
  <c r="I11" i="50"/>
  <c r="I12" i="50"/>
  <c r="I13" i="50"/>
  <c r="I14" i="50"/>
  <c r="I15" i="50"/>
  <c r="I16" i="50"/>
  <c r="I17" i="50"/>
  <c r="I18" i="50"/>
  <c r="I125" i="9"/>
  <c r="I126" i="9"/>
  <c r="I127" i="9"/>
  <c r="I128" i="9"/>
  <c r="I129" i="9"/>
  <c r="I130" i="9"/>
  <c r="I131" i="9"/>
  <c r="I132" i="9"/>
  <c r="I133" i="9"/>
  <c r="I134" i="9"/>
  <c r="I124" i="9"/>
  <c r="I114" i="9"/>
  <c r="I115" i="9"/>
  <c r="I116" i="9"/>
  <c r="I117" i="9"/>
  <c r="I118" i="9"/>
  <c r="I119" i="9"/>
  <c r="I120" i="9"/>
  <c r="I121" i="9"/>
  <c r="I122" i="9"/>
  <c r="I123" i="9"/>
  <c r="I113" i="9"/>
  <c r="I103" i="9"/>
  <c r="I104" i="9"/>
  <c r="I105" i="9"/>
  <c r="I106" i="9"/>
  <c r="I107" i="9"/>
  <c r="I108" i="9"/>
  <c r="I109" i="9"/>
  <c r="I110" i="9"/>
  <c r="I111" i="9"/>
  <c r="I112" i="9"/>
  <c r="I102" i="9"/>
  <c r="I9" i="11"/>
  <c r="I10" i="11"/>
  <c r="I8" i="11"/>
  <c r="I6" i="11"/>
  <c r="I7" i="11"/>
  <c r="I5" i="11"/>
  <c r="I2" i="11"/>
  <c r="I3" i="11"/>
  <c r="I4" i="11"/>
  <c r="I53" i="13"/>
  <c r="I54" i="13"/>
  <c r="I55" i="13"/>
  <c r="I52" i="13"/>
  <c r="I49" i="13"/>
  <c r="I50" i="13"/>
  <c r="I51" i="13"/>
  <c r="I48" i="13"/>
  <c r="I45" i="13"/>
  <c r="I46" i="13"/>
  <c r="I47" i="13"/>
  <c r="I44" i="13"/>
  <c r="I36" i="12"/>
  <c r="I37" i="12"/>
  <c r="I35" i="12"/>
  <c r="I33" i="12"/>
  <c r="I34" i="12"/>
  <c r="I32" i="12"/>
  <c r="I30" i="12"/>
  <c r="I31" i="12"/>
  <c r="I29" i="12"/>
  <c r="I98" i="8"/>
  <c r="I99" i="8"/>
  <c r="I100" i="8"/>
  <c r="I101" i="8"/>
  <c r="I102" i="8"/>
  <c r="I103" i="8"/>
  <c r="I104" i="8"/>
  <c r="I105" i="8"/>
  <c r="I106" i="8"/>
  <c r="I97" i="8"/>
  <c r="I88" i="8"/>
  <c r="I89" i="8"/>
  <c r="I90" i="8"/>
  <c r="I91" i="8"/>
  <c r="I92" i="8"/>
  <c r="I93" i="8"/>
  <c r="I94" i="8"/>
  <c r="I95" i="8"/>
  <c r="I96" i="8"/>
  <c r="I87" i="8"/>
  <c r="I78" i="8"/>
  <c r="I79" i="8"/>
  <c r="I80" i="8"/>
  <c r="I81" i="8"/>
  <c r="I82" i="8"/>
  <c r="I83" i="8"/>
  <c r="I84" i="8"/>
  <c r="I85" i="8"/>
  <c r="I86" i="8"/>
  <c r="I77" i="8"/>
  <c r="I18" i="23" l="1"/>
  <c r="I19" i="23"/>
  <c r="I20" i="23"/>
  <c r="I21" i="23"/>
  <c r="I22" i="23"/>
  <c r="I23" i="23"/>
  <c r="I17" i="23"/>
  <c r="I11" i="23"/>
  <c r="I12" i="23"/>
  <c r="I13" i="23"/>
  <c r="I14" i="23"/>
  <c r="I15" i="23"/>
  <c r="I16" i="23"/>
  <c r="I10" i="23"/>
  <c r="I4" i="23"/>
  <c r="I5" i="23"/>
  <c r="I6" i="23"/>
  <c r="I7" i="23"/>
  <c r="I8" i="23"/>
  <c r="I9" i="23"/>
  <c r="I3" i="23"/>
  <c r="I10" i="26"/>
  <c r="I11" i="26"/>
  <c r="I9" i="26"/>
  <c r="I8" i="26"/>
  <c r="I7" i="26"/>
  <c r="I6" i="26"/>
  <c r="I4" i="26"/>
  <c r="I5" i="26"/>
  <c r="I3" i="26"/>
  <c r="I30" i="32" l="1"/>
  <c r="I31" i="32"/>
  <c r="I32" i="32"/>
  <c r="I33" i="32"/>
  <c r="I34" i="32"/>
  <c r="I35" i="32"/>
  <c r="I36" i="32"/>
  <c r="I37" i="32"/>
  <c r="I38" i="32"/>
  <c r="I39" i="32"/>
  <c r="I40" i="32"/>
  <c r="I41" i="32"/>
  <c r="I29" i="32"/>
  <c r="I17" i="32"/>
  <c r="I18" i="32"/>
  <c r="I19" i="32"/>
  <c r="I20" i="32"/>
  <c r="I21" i="32"/>
  <c r="I22" i="32"/>
  <c r="I23" i="32"/>
  <c r="I24" i="32"/>
  <c r="I25" i="32"/>
  <c r="I26" i="32"/>
  <c r="I27" i="32"/>
  <c r="I28" i="32"/>
  <c r="I16" i="32"/>
  <c r="I4" i="32"/>
  <c r="I5" i="32"/>
  <c r="I6" i="32"/>
  <c r="I7" i="32"/>
  <c r="I8" i="32"/>
  <c r="I9" i="32"/>
  <c r="I10" i="32"/>
  <c r="I11" i="32"/>
  <c r="I12" i="32"/>
  <c r="I13" i="32"/>
  <c r="I14" i="32"/>
  <c r="I15" i="32"/>
  <c r="I3" i="32"/>
  <c r="I154" i="19"/>
  <c r="I155" i="19"/>
  <c r="I156" i="19"/>
  <c r="I157" i="19"/>
  <c r="I158" i="19"/>
  <c r="I159" i="19"/>
  <c r="I160" i="19"/>
  <c r="I161" i="19"/>
  <c r="I162" i="19"/>
  <c r="I164" i="19"/>
  <c r="I165" i="19"/>
  <c r="I166" i="19"/>
  <c r="I167" i="19"/>
  <c r="I168" i="19"/>
  <c r="I153" i="19"/>
  <c r="I138" i="19"/>
  <c r="I139" i="19"/>
  <c r="I140" i="19"/>
  <c r="I141" i="19"/>
  <c r="I142" i="19"/>
  <c r="I143" i="19"/>
  <c r="I144" i="19"/>
  <c r="I145" i="19"/>
  <c r="I146" i="19"/>
  <c r="I147" i="19"/>
  <c r="I149" i="19"/>
  <c r="I150" i="19"/>
  <c r="I151" i="19"/>
  <c r="I152" i="19"/>
  <c r="I137" i="19"/>
  <c r="I122" i="19"/>
  <c r="I123" i="19"/>
  <c r="I124" i="19"/>
  <c r="I125" i="19"/>
  <c r="I126" i="19"/>
  <c r="I127" i="19"/>
  <c r="I128" i="19"/>
  <c r="I129" i="19"/>
  <c r="I130" i="19"/>
  <c r="I131" i="19"/>
  <c r="I133" i="19"/>
  <c r="I134" i="19"/>
  <c r="I135" i="19"/>
  <c r="I136" i="19"/>
  <c r="I121" i="19"/>
  <c r="I302" i="14"/>
  <c r="I303" i="14"/>
  <c r="I304" i="14"/>
  <c r="I305" i="14"/>
  <c r="I306" i="14"/>
  <c r="I307" i="14"/>
  <c r="I308" i="14"/>
  <c r="I309" i="14"/>
  <c r="I310" i="14"/>
  <c r="I311" i="14"/>
  <c r="I312" i="14"/>
  <c r="I313" i="14"/>
  <c r="I314" i="14"/>
  <c r="I315" i="14"/>
  <c r="I316" i="14"/>
  <c r="I317" i="14"/>
  <c r="I318" i="14"/>
  <c r="I319" i="14"/>
  <c r="I320" i="14"/>
  <c r="I301" i="14"/>
  <c r="I282" i="14"/>
  <c r="I283" i="14"/>
  <c r="I284" i="14"/>
  <c r="I285" i="14"/>
  <c r="I286" i="14"/>
  <c r="I287" i="14"/>
  <c r="I288" i="14"/>
  <c r="I289" i="14"/>
  <c r="I290" i="14"/>
  <c r="I291" i="14"/>
  <c r="I292" i="14"/>
  <c r="I293" i="14"/>
  <c r="I294" i="14"/>
  <c r="I295" i="14"/>
  <c r="I296" i="14"/>
  <c r="I297" i="14"/>
  <c r="I298" i="14"/>
  <c r="I299" i="14"/>
  <c r="I300" i="14"/>
  <c r="I281" i="14"/>
  <c r="I262" i="14"/>
  <c r="I263" i="14"/>
  <c r="I264" i="14"/>
  <c r="I265" i="14"/>
  <c r="I266" i="14"/>
  <c r="I267" i="14"/>
  <c r="I268" i="14"/>
  <c r="I269" i="14"/>
  <c r="I270" i="14"/>
  <c r="I271" i="14"/>
  <c r="I272" i="14"/>
  <c r="I273" i="14"/>
  <c r="I274" i="14"/>
  <c r="I275" i="14"/>
  <c r="I276" i="14"/>
  <c r="I277" i="14"/>
  <c r="I278" i="14"/>
  <c r="I279" i="14"/>
  <c r="I280" i="14"/>
  <c r="I261" i="14"/>
  <c r="I81" i="3"/>
  <c r="I82" i="3"/>
  <c r="I83" i="3"/>
  <c r="I84" i="3"/>
  <c r="I85" i="3"/>
  <c r="I80" i="3"/>
  <c r="I79" i="3"/>
  <c r="I75" i="3"/>
  <c r="I76" i="3"/>
  <c r="I77" i="3"/>
  <c r="I78" i="3"/>
  <c r="I74" i="3"/>
  <c r="I69" i="3"/>
  <c r="I70" i="3"/>
  <c r="I71" i="3"/>
  <c r="I72" i="3"/>
  <c r="I73" i="3"/>
  <c r="I68" i="3"/>
  <c r="I72" i="5"/>
  <c r="H212" i="1"/>
  <c r="H213" i="1"/>
  <c r="H214" i="1"/>
  <c r="H215" i="1"/>
  <c r="H216" i="1"/>
  <c r="H217" i="1"/>
  <c r="H218" i="1"/>
  <c r="H219" i="1"/>
  <c r="H220" i="1"/>
  <c r="H221" i="1"/>
  <c r="H222" i="1"/>
  <c r="H223" i="1"/>
  <c r="H224" i="1"/>
  <c r="H225" i="1"/>
  <c r="H226" i="1"/>
  <c r="H227" i="1"/>
  <c r="H228" i="1"/>
  <c r="H229" i="1"/>
  <c r="H211" i="1"/>
  <c r="H193" i="1"/>
  <c r="H194" i="1"/>
  <c r="H195" i="1"/>
  <c r="H196" i="1"/>
  <c r="H197" i="1"/>
  <c r="H198" i="1"/>
  <c r="H199" i="1"/>
  <c r="H200" i="1"/>
  <c r="H201" i="1"/>
  <c r="H202" i="1"/>
  <c r="H203" i="1"/>
  <c r="H204" i="1"/>
  <c r="H205" i="1"/>
  <c r="H206" i="1"/>
  <c r="H207" i="1"/>
  <c r="H208" i="1"/>
  <c r="H209" i="1"/>
  <c r="H210" i="1"/>
  <c r="H192" i="1"/>
  <c r="H173" i="1"/>
  <c r="H174" i="1"/>
  <c r="H175" i="1"/>
  <c r="H176" i="1"/>
  <c r="H177" i="1"/>
  <c r="H178" i="1"/>
  <c r="H179" i="1"/>
  <c r="H180" i="1"/>
  <c r="H181" i="1"/>
  <c r="H182" i="1"/>
  <c r="H183" i="1"/>
  <c r="H184" i="1"/>
  <c r="H185" i="1"/>
  <c r="H186" i="1"/>
  <c r="H187" i="1"/>
  <c r="H188" i="1"/>
  <c r="H189" i="1"/>
  <c r="H190" i="1"/>
  <c r="H191" i="1"/>
  <c r="I163" i="4"/>
  <c r="I164" i="4"/>
  <c r="I165" i="4"/>
  <c r="I166" i="4"/>
  <c r="I167" i="4"/>
  <c r="I168" i="4"/>
  <c r="I169" i="4"/>
  <c r="I170" i="4"/>
  <c r="I171" i="4"/>
  <c r="I172" i="4"/>
  <c r="I173" i="4"/>
  <c r="I174" i="4"/>
  <c r="I162" i="4"/>
  <c r="I161" i="4"/>
  <c r="I148" i="4"/>
  <c r="I149" i="4"/>
  <c r="I150" i="4"/>
  <c r="I151" i="4"/>
  <c r="I152" i="4"/>
  <c r="I153" i="4"/>
  <c r="I154" i="4"/>
  <c r="I155" i="4"/>
  <c r="I156" i="4"/>
  <c r="I157" i="4"/>
  <c r="I158" i="4"/>
  <c r="I159" i="4"/>
  <c r="I160" i="4"/>
  <c r="I135" i="4"/>
  <c r="I136" i="4"/>
  <c r="I137" i="4"/>
  <c r="I138" i="4"/>
  <c r="I139" i="4"/>
  <c r="I140" i="4"/>
  <c r="I141" i="4"/>
  <c r="I142" i="4"/>
  <c r="I143" i="4"/>
  <c r="I144" i="4"/>
  <c r="I145" i="4"/>
  <c r="I146" i="4"/>
  <c r="I147" i="4"/>
  <c r="I15" i="27"/>
  <c r="I16" i="27"/>
  <c r="I17" i="27"/>
  <c r="I18" i="27"/>
  <c r="I19" i="27"/>
  <c r="I20" i="27"/>
  <c r="I21" i="27"/>
  <c r="I14" i="27"/>
  <c r="I8" i="27"/>
  <c r="I9" i="27"/>
  <c r="I10" i="27"/>
  <c r="I11" i="27"/>
  <c r="I12" i="27"/>
  <c r="I13" i="27"/>
  <c r="I7" i="27"/>
  <c r="I4" i="27"/>
  <c r="I5" i="27"/>
  <c r="I6" i="27"/>
  <c r="I3" i="27"/>
  <c r="I2" i="27"/>
  <c r="I218" i="7"/>
  <c r="I219" i="7"/>
  <c r="I220" i="7"/>
  <c r="I217"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275"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46"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56" i="5"/>
  <c r="I57" i="5"/>
  <c r="I58" i="5"/>
  <c r="I59" i="5"/>
  <c r="I60" i="5"/>
  <c r="I69" i="5"/>
  <c r="I70" i="5"/>
  <c r="I71" i="5"/>
  <c r="I73" i="5"/>
  <c r="I68" i="5"/>
  <c r="I61" i="5"/>
  <c r="I62" i="5"/>
  <c r="I63" i="5"/>
  <c r="I64" i="5"/>
  <c r="I65" i="5"/>
  <c r="I66" i="5"/>
  <c r="I67" i="5"/>
  <c r="G2" i="19"/>
  <c r="I2" i="19" s="1"/>
  <c r="D135" i="68"/>
  <c r="D226" i="68"/>
  <c r="D213" i="68"/>
  <c r="D200" i="68"/>
  <c r="D174" i="68"/>
  <c r="D187" i="68"/>
  <c r="D161" i="68"/>
  <c r="D148" i="68"/>
  <c r="D109" i="68"/>
  <c r="D96" i="68"/>
  <c r="D79" i="68"/>
  <c r="D66" i="68"/>
  <c r="D53" i="68"/>
  <c r="D40" i="68"/>
  <c r="D14" i="68"/>
  <c r="D227" i="68"/>
  <c r="D228" i="68"/>
  <c r="D229" i="68"/>
  <c r="D230" i="68"/>
  <c r="D231" i="68"/>
  <c r="D232" i="68"/>
  <c r="D233" i="68"/>
  <c r="D234" i="68"/>
  <c r="D235" i="68"/>
  <c r="D214" i="68"/>
  <c r="D215" i="68"/>
  <c r="D216" i="68"/>
  <c r="D217" i="68"/>
  <c r="D218" i="68"/>
  <c r="D219" i="68"/>
  <c r="D220" i="68"/>
  <c r="D221" i="68"/>
  <c r="D222" i="68"/>
  <c r="D84" i="68"/>
  <c r="D85" i="68"/>
  <c r="D86" i="68"/>
  <c r="D87" i="68"/>
  <c r="D88" i="68"/>
  <c r="D89" i="68"/>
  <c r="D90" i="68"/>
  <c r="D91" i="68"/>
  <c r="D92" i="68"/>
  <c r="D2" i="68"/>
  <c r="D3" i="68"/>
  <c r="D4" i="68"/>
  <c r="D5" i="68"/>
  <c r="D6" i="68"/>
  <c r="D7" i="68"/>
  <c r="D8" i="68"/>
  <c r="D9" i="68"/>
  <c r="H11" i="13"/>
  <c r="H10" i="13"/>
  <c r="H9" i="13"/>
  <c r="H8" i="13"/>
  <c r="H7" i="13"/>
  <c r="H6" i="13"/>
  <c r="H5" i="13"/>
  <c r="H4" i="13"/>
  <c r="H3" i="13"/>
  <c r="H2" i="13"/>
  <c r="I2" i="23"/>
  <c r="I2" i="3"/>
  <c r="I2" i="26"/>
  <c r="D80" i="40" l="1"/>
  <c r="E80" i="40"/>
  <c r="D81" i="40"/>
  <c r="E81" i="40"/>
  <c r="D82" i="40"/>
  <c r="E82" i="40"/>
  <c r="I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tc={5DD7A9B3-979E-4E49-AF5D-4B9915401C3B}</author>
    <author>tc={9919D95D-C34F-42CB-BBF7-4E683D47FD6B}</author>
    <author>tc={C465636D-30C9-42C3-917C-D4AEC1E23323}</author>
  </authors>
  <commentList>
    <comment ref="R75" authorId="0" shapeId="0" xr:uid="{5DD7A9B3-979E-4E49-AF5D-4B9915401C3B}">
      <text>
        <t>[Threaded comment]
Your version of Excel allows you to read this threaded comment; however, any edits to it will get removed if the file is opened in a newer version of Excel. Learn more: https://go.microsoft.com/fwlink/?linkid=870924
Comment:
    It doesn't include sales of shopping channels. </t>
      </text>
    </comment>
    <comment ref="D236" authorId="1" shapeId="0" xr:uid="{9919D95D-C34F-42CB-BBF7-4E683D47FD6B}">
      <text>
        <t>[Threaded comment]
Your version of Excel allows you to read this threaded comment; however, any edits to it will get removed if the file is opened in a newer version of Excel. Learn more: https://go.microsoft.com/fwlink/?linkid=870924
Comment:
    The data is the total commission fees paid to the three major app markets in South Korea by 246 companies surveyed by the Korea Mobile Internet Business Association in 2020.</t>
      </text>
    </comment>
    <comment ref="R236" authorId="2" shapeId="0" xr:uid="{C465636D-30C9-42C3-917C-D4AEC1E23323}">
      <text>
        <t>[Threaded comment]
Your version of Excel allows you to read this threaded comment; however, any edits to it will get removed if the file is opened in a newer version of Excel. Learn more: https://go.microsoft.com/fwlink/?linkid=870924
Comment:
    The data is the total commission fees paid to the three major app markets in South Korea by 246 companies surveyed by the Korea Mobile Internet Business Association in 2020.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tc={6BBA5599-8DA3-483F-A62E-86D6909443BC}</author>
  </authors>
  <commentList>
    <comment ref="C191" authorId="0" shapeId="0" xr:uid="{6BBA5599-8DA3-483F-A62E-86D6909443BC}">
      <text>
        <t>[Threaded comment]
Your version of Excel allows you to read this threaded comment; however, any edits to it will get removed if the file is opened in a newer version of Excel. Learn more: https://go.microsoft.com/fwlink/?linkid=870924
Comment:
    The data includes revenues from terrestrial broadcasting companies only operating radio channels.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tc={2AF49720-67B1-4948-AF6E-EB78C111D53B}</author>
  </authors>
  <commentList>
    <comment ref="L243" authorId="0" shapeId="0" xr:uid="{2AF49720-67B1-4948-AF6E-EB78C111D53B}">
      <text>
        <t>[Threaded comment]
Your version of Excel allows you to read this threaded comment; however, any edits to it will get removed if the file is opened in a newer version of Excel. Learn more: https://go.microsoft.com/fwlink/?linkid=870924
Comment:
    The Korean publishing industry includes the publication and distribution of educational books, general fiction or nonfiction books, ebooks, and other new web based content such as webtoons and web novels. This is the result of a survey of companies operating book publishing, cartoon publishing, and e-book publishing ( e-book, webtoons, web novels) related companies among the companies that disclose audit reports to the electronic disclosure system of the Financial Supervisory Service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5B32B1-E35F-4D71-A0D7-6BEA81409B67}"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 id="2" xr16:uid="{B6A98F6E-188F-4DA3-8A49-C13BE8A2D7A9}" keepAlive="1" name="Query - Query2" description="Connection to the 'Query2' query in the workbook." type="5" refreshedVersion="0" background="1">
    <dbPr connection="Provider=Microsoft.Mashup.OleDb.1;Data Source=$Workbook$;Location=Query2;Extended Properties=&quot;&quot;" command="SELECT * FROM [Query2]"/>
  </connection>
  <connection id="3" xr16:uid="{6735BCF3-B7E7-4B71-9E9F-6E06BA5758B7}" keepAlive="1" name="Query - Query3" description="Connection to the 'Query3' query in the workbook." type="5" refreshedVersion="7" background="1" saveData="1">
    <dbPr connection="Provider=Microsoft.Mashup.OleDb.1;Data Source=$Workbook$;Location=Query3;Extended Properties=&quot;&quot;" command="SELECT * FROM [Query3]"/>
  </connection>
</connections>
</file>

<file path=xl/sharedStrings.xml><?xml version="1.0" encoding="utf-8"?>
<sst xmlns="http://schemas.openxmlformats.org/spreadsheetml/2006/main" count="12359" uniqueCount="1273">
  <si>
    <t>Sector</t>
  </si>
  <si>
    <t>Sector Group</t>
  </si>
  <si>
    <t>Glossary: Market/Sector Definitions</t>
  </si>
  <si>
    <t>Contents</t>
  </si>
  <si>
    <t>Total Revenue (Millions)</t>
  </si>
  <si>
    <t>Wireline</t>
  </si>
  <si>
    <t>Telecom &amp; Internet Infrastructure</t>
  </si>
  <si>
    <r>
      <rPr>
        <b/>
        <sz val="12"/>
        <color rgb="FF000000"/>
        <rFont val="Times New Roman"/>
        <family val="1"/>
      </rPr>
      <t>Wireline</t>
    </r>
    <r>
      <rPr>
        <sz val="12"/>
        <color rgb="FF000000"/>
        <rFont val="Times New Roman"/>
        <family val="1"/>
      </rPr>
      <t xml:space="preserv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t>
    </r>
  </si>
  <si>
    <t>Wireless</t>
  </si>
  <si>
    <r>
      <rPr>
        <b/>
        <sz val="12"/>
        <color rgb="FF000000"/>
        <rFont val="Times New Roman"/>
        <family val="1"/>
      </rPr>
      <t>Wireless</t>
    </r>
    <r>
      <rPr>
        <sz val="12"/>
        <color rgb="FF000000"/>
        <rFont val="Times New Roman"/>
        <family val="1"/>
      </rPr>
      <t>: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t>
    </r>
  </si>
  <si>
    <t>ISP</t>
  </si>
  <si>
    <r>
      <rPr>
        <b/>
        <sz val="12"/>
        <color rgb="FF000000"/>
        <rFont val="Times New Roman"/>
        <family val="1"/>
      </rPr>
      <t>ISP</t>
    </r>
    <r>
      <rPr>
        <sz val="12"/>
        <color rgb="FF000000"/>
        <rFont val="Times New Roman"/>
        <family val="1"/>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</si>
  <si>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t>Multichannel Video Distribution (Cable/DBS/IPTV)</t>
  </si>
  <si>
    <r>
      <rPr>
        <b/>
        <sz val="12"/>
        <color rgb="FF000000"/>
        <rFont val="Times New Roman"/>
        <family val="1"/>
      </rPr>
      <t>Multichannel Video Distribution</t>
    </r>
    <r>
      <rPr>
        <sz val="12"/>
        <color rgb="FF000000"/>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</si>
  <si>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Broadcast TV</t>
  </si>
  <si>
    <t>Digital &amp; Traditional Audiovisual &amp; Publishing Media</t>
  </si>
  <si>
    <r>
      <rPr>
        <b/>
        <sz val="12"/>
        <color rgb="FF000000"/>
        <rFont val="Times New Roman"/>
        <family val="1"/>
      </rPr>
      <t>Broadcast TV</t>
    </r>
    <r>
      <rPr>
        <sz val="12"/>
        <color rgb="FF000000"/>
        <rFont val="Times New Roman"/>
        <family val="1"/>
      </rPr>
      <t>: all “free TV” or public service terrestrial video broadcasting by station and networks supported by advertising and public funds, as well as the retransmission of such channels over cable and satellite.</t>
    </r>
  </si>
  <si>
    <t>Pay TV Programming Services</t>
  </si>
  <si>
    <r>
      <t>Pay TV Programming Services</t>
    </r>
    <r>
      <rPr>
        <sz val="12"/>
        <color rgb="FF000000"/>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t>
    </r>
  </si>
  <si>
    <t>Online Video Services</t>
  </si>
  <si>
    <r>
      <rPr>
        <b/>
        <sz val="12"/>
        <color rgb="FF000000"/>
        <rFont val="Times New Roman"/>
        <family val="1"/>
      </rPr>
      <t>Online Video Services</t>
    </r>
    <r>
      <rPr>
        <sz val="12"/>
        <color rgb="FF000000"/>
        <rFont val="Times New Roman"/>
        <family val="1"/>
      </rPr>
      <t xml:space="preserve">: firms in this market aggregate and deliver video over the internet. Over time a variety of different revenue and business models have developed for online video services, with five sub-categories taking shape: 1. </t>
    </r>
    <r>
      <rPr>
        <b/>
        <sz val="12"/>
        <color rgb="FF000000"/>
        <rFont val="Times New Roman"/>
        <family val="1"/>
      </rPr>
      <t>SVOD (Subscription video on demand)</t>
    </r>
    <r>
      <rPr>
        <sz val="12"/>
        <color rgb="FF000000"/>
        <rFont val="Times New Roman"/>
        <family val="1"/>
      </rPr>
      <t xml:space="preserve"> is a pure player service where content is provided without commercials (outside of self-promotion of content) and charged a subscription rate (e.g. Netflix); 2. </t>
    </r>
    <r>
      <rPr>
        <b/>
        <sz val="12"/>
        <color rgb="FF000000"/>
        <rFont val="Times New Roman"/>
        <family val="1"/>
      </rPr>
      <t>TVOD (Transactional video on demand)</t>
    </r>
    <r>
      <rPr>
        <sz val="12"/>
        <color rgb="FF000000"/>
        <rFont val="Times New Roman"/>
        <family val="1"/>
      </rPr>
      <t xml:space="preserve"> is a pure player service where content is provided without commercials of any time, and the user is charged a one-time fee for the right to watch the content as often and much as they want (e.g. Apple iTunes); 3. </t>
    </r>
    <r>
      <rPr>
        <b/>
        <sz val="12"/>
        <color rgb="FF000000"/>
        <rFont val="Times New Roman"/>
        <family val="1"/>
      </rPr>
      <t>AVOD (Advertising-supported video on demand)</t>
    </r>
    <r>
      <rPr>
        <sz val="12"/>
        <color rgb="FF000000"/>
        <rFont val="Times New Roman"/>
        <family val="1"/>
      </rPr>
      <t xml:space="preserve"> is a pure player service where content is free of charge but served with commercials (e.g. YouTube); 4. </t>
    </r>
    <r>
      <rPr>
        <b/>
        <sz val="12"/>
        <color rgb="FF000000"/>
        <rFont val="Times New Roman"/>
        <family val="1"/>
      </rPr>
      <t>Linear Streaming Service</t>
    </r>
    <r>
      <rPr>
        <sz val="12"/>
        <color rgb="FF000000"/>
        <rFont val="Times New Roman"/>
        <family val="1"/>
      </rPr>
      <t xml:space="preserve"> is a system where linear programming is offered and a subscription rate is charged.  This is often referred to by some sources as streaming pay tv or over the top tv (e.g. SlingTV); 5. </t>
    </r>
    <r>
      <rPr>
        <b/>
        <sz val="12"/>
        <color rgb="FF000000"/>
        <rFont val="Times New Roman"/>
        <family val="1"/>
      </rPr>
      <t>Hybrid Services</t>
    </r>
    <r>
      <rPr>
        <sz val="12"/>
        <color rgb="FF000000"/>
        <rFont val="Times New Roman"/>
        <family val="1"/>
      </rPr>
      <t xml:space="preserve"> 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t>
    </r>
    <r>
      <rPr>
        <b/>
        <sz val="12"/>
        <color rgb="FF000000"/>
        <rFont val="Times New Roman"/>
        <family val="1"/>
      </rPr>
      <t>Note</t>
    </r>
    <r>
      <rPr>
        <sz val="12"/>
        <color rgb="FF000000"/>
        <rFont val="Times New Roman"/>
        <family val="1"/>
      </rPr>
      <t>: Just because a Linear Streaming Service offers on demand does not make it hybrid. The on-demand component is a negotiated part of their rights agreement and is not a stand-alone service or offering.  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r>
  </si>
  <si>
    <t>Film TV Online Video Production</t>
  </si>
  <si>
    <t xml:space="preserve">Companies that produce programming licensed or sold to broadcast television, cable networks, online video services and film distributors. For these sectors, researchers are encouraged to use one of two methods to arrive at “production volume”: 1. the first is based on local spending or overall production budgets, based on who controls the budget as the main local co-producer, regardless of whose money it is. 2. The second is based on all production-related revenues of a production company, including production fees, rights sales, services. The latter method follows the method used by the European Audiovisual Observatory. Each research team should specify which of these two approaches they have chosen. Column J identifies, where possible, the primary production activity involved, i.e. production for: film, television or online video service.  </t>
  </si>
  <si>
    <t>Film TV Online Video Distribution</t>
  </si>
  <si>
    <r>
      <rPr>
        <b/>
        <sz val="12"/>
        <color rgb="FF000000"/>
        <rFont val="Times New Roman"/>
        <family val="1"/>
      </rPr>
      <t>Film TV Online Video Distribution</t>
    </r>
    <r>
      <rPr>
        <sz val="12"/>
        <color rgb="FF000000"/>
        <rFont val="Times New Roman"/>
        <family val="1"/>
      </rPr>
      <t xml:space="preserve">: 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r>
  </si>
  <si>
    <t>Film Exhibition</t>
  </si>
  <si>
    <r>
      <rPr>
        <b/>
        <sz val="12"/>
        <color rgb="FF000000"/>
        <rFont val="Times New Roman"/>
        <family val="1"/>
      </rPr>
      <t>Film Exhibition</t>
    </r>
    <r>
      <rPr>
        <sz val="12"/>
        <color rgb="FF000000"/>
        <rFont val="Times New Roman"/>
        <family val="1"/>
      </rPr>
      <t xml:space="preserve">: Film Exhibition: Theatre and box office revenue. This sector covers theatrical exhibition with a focus on box office/ticket sales receipts. Revenue from advertising as well as “Concession Sales + Other", respectively, are included in separate columns where possible.  </t>
    </r>
  </si>
  <si>
    <t>Digital Games</t>
  </si>
  <si>
    <r>
      <rPr>
        <b/>
        <sz val="12"/>
        <color rgb="FF000000"/>
        <rFont val="Times New Roman"/>
        <family val="1"/>
      </rPr>
      <t>Digital Games</t>
    </r>
    <r>
      <rPr>
        <sz val="12"/>
        <color rgb="FF000000"/>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rgb="FF000000"/>
        <rFont val="Times New Roman"/>
        <family val="1"/>
      </rPr>
      <t>Desktop</t>
    </r>
    <r>
      <rPr>
        <sz val="12"/>
        <color rgb="FF000000"/>
        <rFont val="Times New Roman"/>
        <family val="1"/>
      </rPr>
      <t xml:space="preserve"> (Microsoft, Steam, MacOS, browsers, massively multiplayer online games (MMOGs), 2. </t>
    </r>
    <r>
      <rPr>
        <b/>
        <sz val="12"/>
        <color rgb="FF000000"/>
        <rFont val="Times New Roman"/>
        <family val="1"/>
      </rPr>
      <t>Consoles</t>
    </r>
    <r>
      <rPr>
        <sz val="12"/>
        <color rgb="FF000000"/>
        <rFont val="Times New Roman"/>
        <family val="1"/>
      </rPr>
      <t xml:space="preserve"> (Sony, Microsoft, Nintendo, including handhelds), 3. </t>
    </r>
    <r>
      <rPr>
        <b/>
        <sz val="12"/>
        <color rgb="FF000000"/>
        <rFont val="Times New Roman"/>
        <family val="1"/>
      </rPr>
      <t>Mobile</t>
    </r>
    <r>
      <rPr>
        <sz val="12"/>
        <color rgb="FF000000"/>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</si>
  <si>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Broadcast Radio</t>
  </si>
  <si>
    <r>
      <rPr>
        <b/>
        <sz val="12"/>
        <color rgb="FF000000"/>
        <rFont val="Times New Roman"/>
        <family val="1"/>
      </rPr>
      <t>Broadcast Radio</t>
    </r>
    <r>
      <rPr>
        <sz val="12"/>
        <color rgb="FF000000"/>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</si>
  <si>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Music Services</t>
  </si>
  <si>
    <r>
      <rPr>
        <b/>
        <sz val="12"/>
        <color rgb="FF000000"/>
        <rFont val="Times New Roman"/>
        <family val="1"/>
      </rPr>
      <t>Music Services</t>
    </r>
    <r>
      <rPr>
        <sz val="12"/>
        <color rgb="FF000000"/>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</si>
  <si>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Newspapers</t>
  </si>
  <si>
    <t>Newspapers: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</si>
  <si>
    <t>Online News Media</t>
  </si>
  <si>
    <r>
      <t>Online News Media</t>
    </r>
    <r>
      <rPr>
        <sz val="12"/>
        <color rgb="FF000000"/>
        <rFont val="Times New Roman"/>
        <family val="1"/>
      </rPr>
      <t>: online versions of newspapers, magazines, newsletters, and online providers and compilers of regular news. Does not include online blogs.</t>
    </r>
  </si>
  <si>
    <t>Magazines</t>
  </si>
  <si>
    <r>
      <t>Magazines</t>
    </r>
    <r>
      <rPr>
        <sz val="12"/>
        <color rgb="FF000000"/>
        <rFont val="Times New Roman"/>
        <family val="1"/>
      </rPr>
      <t xml:space="preserve">: periodicals, mostly consumer oriented, retail magazines rather than professional journals. </t>
    </r>
  </si>
  <si>
    <t>Books</t>
  </si>
  <si>
    <r>
      <t>Books</t>
    </r>
    <r>
      <rPr>
        <sz val="12"/>
        <color rgb="FF000000"/>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</si>
  <si>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Internet Advertising</t>
  </si>
  <si>
    <t>Core Internet Applications &amp; Sectors</t>
  </si>
  <si>
    <r>
      <rPr>
        <b/>
        <sz val="12"/>
        <color rgb="FF000000"/>
        <rFont val="Times New Roman"/>
        <family val="1"/>
      </rPr>
      <t>Internet Advertising</t>
    </r>
    <r>
      <rPr>
        <sz val="12"/>
        <color rgb="FF000000"/>
        <rFont val="Times New Roman"/>
        <family val="1"/>
      </rPr>
      <t xml:space="preserve">: includes companies whose revenue comes from advertising campaigns and advertising placed on the Internet. </t>
    </r>
  </si>
  <si>
    <t>App Distribution</t>
  </si>
  <si>
    <r>
      <rPr>
        <b/>
        <sz val="12"/>
        <color rgb="FF000000"/>
        <rFont val="Times New Roman"/>
        <family val="1"/>
      </rPr>
      <t>App Distribution</t>
    </r>
    <r>
      <rPr>
        <sz val="12"/>
        <color rgb="FF000000"/>
        <rFont val="Times New Roman"/>
        <family val="1"/>
      </rPr>
      <t>: generally refers to Apple’s App Store and the Google Play Store but also the app stores of mobile device makers such as Samsung. One leading source for data on the App Distribution market is App Annie which can be found here (https://www.appannie.com/en/).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</si>
  <si>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Search Engines-Mobile</t>
  </si>
  <si>
    <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(https://gs.statcounter.com/search-engine-market-share/all/). </t>
    </r>
  </si>
  <si>
    <t>Search Engines-Desktop</t>
  </si>
  <si>
    <t>Search Engines</t>
  </si>
  <si>
    <r>
      <t>Search Engines</t>
    </r>
    <r>
      <rPr>
        <sz val="12"/>
        <color rgb="FF000000"/>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 (https://gs.statcounter.com/search-engine-market-share/all/).</t>
    </r>
  </si>
  <si>
    <t>Social Media Platforms</t>
  </si>
  <si>
    <r>
      <rPr>
        <b/>
        <sz val="12"/>
        <color rgb="FF000000"/>
        <rFont val="Times New Roman"/>
        <family val="1"/>
      </rPr>
      <t>Social Media Platforms</t>
    </r>
    <r>
      <rPr>
        <sz val="12"/>
        <color rgb="FF000000"/>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(https://gs.statcounter.com/social-media-stats).</t>
    </r>
  </si>
  <si>
    <t>Mobile OS</t>
  </si>
  <si>
    <r>
      <t>Mobile OS</t>
    </r>
    <r>
      <rPr>
        <sz val="12"/>
        <color rgb="FF000000"/>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(https://gs.statcounter.com/os-market-share).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</si>
  <si>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Desktop OS</t>
  </si>
  <si>
    <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(https://gs.statcounter.com/os-market-share/desktop/). </t>
    </r>
  </si>
  <si>
    <t>Mobile Browsers</t>
  </si>
  <si>
    <r>
      <t>Mobile Browsers</t>
    </r>
    <r>
      <rPr>
        <sz val="12"/>
        <color rgb="FF000000"/>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(https://gs.statcounter.com/browser-market-share/mobile/). </t>
    </r>
  </si>
  <si>
    <t>Desktop Browsers</t>
  </si>
  <si>
    <r>
      <t>Desktop Browsers</t>
    </r>
    <r>
      <rPr>
        <sz val="12"/>
        <color rgb="FF000000"/>
        <rFont val="Times New Roman"/>
        <family val="1"/>
      </rPr>
      <t>: A desktop browser is application software used to access the World Wide Web. A good source for national and international data desktop browser market share is StatCounter (https://gs.statcounter.com/browser-market-share/desktop/).</t>
    </r>
  </si>
  <si>
    <t>Content Delivery Network</t>
  </si>
  <si>
    <t>Other</t>
  </si>
  <si>
    <r>
      <t>Content Delivery Network</t>
    </r>
    <r>
      <rPr>
        <sz val="12"/>
        <color rgb="FF000000"/>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</si>
  <si>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</si>
  <si>
    <r>
      <t>International Submarine Cables</t>
    </r>
    <r>
      <rPr>
        <sz val="12"/>
        <color rgb="FF000000"/>
        <rFont val="Times New Roman"/>
        <family val="1"/>
      </rPr>
      <t xml:space="preserve">: 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</si>
  <si>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</si>
  <si>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t>Data Centers</t>
    </r>
    <r>
      <rPr>
        <sz val="12"/>
        <color rgb="FF000000"/>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</si>
  <si>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</si>
  <si>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t>Data Brokers</t>
    </r>
    <r>
      <rPr>
        <sz val="12"/>
        <color rgb="FF000000"/>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</si>
  <si>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Mergers &amp; Acquisitions</t>
  </si>
  <si>
    <r>
      <t>Mergers &amp; Acquisitions</t>
    </r>
    <r>
      <rPr>
        <sz val="12"/>
        <color rgb="FF000000"/>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</si>
  <si>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Concentration Metrics</t>
  </si>
  <si>
    <r>
      <rPr>
        <b/>
        <sz val="12"/>
        <color rgb="FF000000"/>
        <rFont val="Times New Roman"/>
        <family val="1"/>
      </rPr>
      <t>Concentration Metrics</t>
    </r>
    <r>
      <rPr>
        <sz val="12"/>
        <color rgb="FF000000"/>
        <rFont val="Times New Roman"/>
        <family val="1"/>
      </rPr>
      <t>: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t>
    </r>
  </si>
  <si>
    <t>Notes</t>
  </si>
  <si>
    <t>Sandbox</t>
  </si>
  <si>
    <t>Country</t>
  </si>
  <si>
    <t>Year</t>
  </si>
  <si>
    <t>Total Revenue (Millions KRW₩)</t>
  </si>
  <si>
    <t>Total Revenue (Millions US$)</t>
  </si>
  <si>
    <t>Subscriber Revenue (Millions KRW₩)</t>
  </si>
  <si>
    <t>Mobile Voice Revenue (Millions KRW₩)</t>
  </si>
  <si>
    <t>Mobile Data Revenue (Millions KRW₩)</t>
  </si>
  <si>
    <t>Ad Revenue (Millions KRW₩)</t>
  </si>
  <si>
    <t>Public Funding (Millions KRW₩)</t>
  </si>
  <si>
    <t>Physical Sales (Millions KRW₩)</t>
  </si>
  <si>
    <t>Digital Sales/Download (Millions KRW₩)</t>
  </si>
  <si>
    <t>Recorded Music Revenue (Millions KRW₩)</t>
  </si>
  <si>
    <t>Live Entertainment Revenue (Millions KRW₩)</t>
  </si>
  <si>
    <t>Publishing Royalties (Millions US$)</t>
  </si>
  <si>
    <t>Micropayments (Millions KRW₩)</t>
  </si>
  <si>
    <t>Other Revenue (Millions KRW₩)</t>
  </si>
  <si>
    <t>South Korea</t>
    <phoneticPr fontId="5" type="noConversion"/>
  </si>
  <si>
    <t xml:space="preserve">The data only includes VoIP(Voice over Internet Protocol) and POTS(plain old telephone service) revenue. Ministry of Science and ICT (2023). 2022 Information &amp; Communication Technology Survey. https://www.kait.or.kr/user/boardDetail.do?cateSeq=3&amp;bId=109&amp;bSeq=7083 </t>
    <phoneticPr fontId="11" type="noConversion"/>
  </si>
  <si>
    <t>The data only includes VoIP(Voice over Internet Protocol) and POTS(plain old telephone service) revenue. Ministry of Science and ICT (2023). 2022 Information &amp; Communication Technology Survey. https://www.kait.or.kr/user/boardDetail.do?cateSeq=3&amp;bId=109&amp;bSeq=7083</t>
    <phoneticPr fontId="11" type="noConversion"/>
  </si>
  <si>
    <t>South Korea</t>
  </si>
  <si>
    <t>Ministry of Science and ICT (2017). 2016 Information &amp; Communication Technology Survey. https://iitp.kr/kr/1/knowledge/statisticsView.it</t>
  </si>
  <si>
    <t>Ministry of Science and ICT (2018). 2017 Information &amp; Communication Technology Survey. https://iitp.kr/kr/1/knowledge/statisticsView.it</t>
  </si>
  <si>
    <t>Ministry of Science and ICT (2020). 2019 Information &amp; Communication Technology Survey. https://iitp.kr/kr/1/knowledge/statisticsView.it</t>
  </si>
  <si>
    <t>Ministry of Science and ICT (2022). 2021 Information &amp; Communication Technology Survey. https://iitp.kr/kr/1/knowledge/statisticsView.it</t>
  </si>
  <si>
    <t>Ministry of Science and ICT (2022). 2021 Information &amp; Communication Technology Survey. https://iitp.kr/kr/1/knowledge/statisticsView.it</t>
    <phoneticPr fontId="11" type="noConversion"/>
  </si>
  <si>
    <t>Ministry of Science and ICT (2023). 2022 Information &amp; Communication Technology Survey. https://www.kait.or.kr/user/boardDetail.do?cateSeq=3&amp;bId=109&amp;bSeq=7083</t>
    <phoneticPr fontId="11" type="noConversion"/>
  </si>
  <si>
    <t>KT Corporation (2013). 2012 Earnings Release; SK Broadband Co., Ltd. (2014). 2013 Audit Report; Ministry of Science and ICT (2023). Current Status of Subscribers to Wired Communication Services (as of the end of February 2023); LG Uplus (2012). 4Q 2011 Earnings Release.</t>
  </si>
  <si>
    <t>KT Corporation (2013). 2012 Earnings Release; SK Broadband Co., Ltd. (2014). 2013 Audit Report; Ministry of Science and ICT (2023). Current Status of Subscribers to Wired Communication Services (as of the end of February 2023); LG Uplus (2013). 4Q 2012 Earnings Release.</t>
  </si>
  <si>
    <t>KT Corporation (2014). 2013 Earnings Release; SK Broadband Co., Ltd. (2014). 2013 Audit Report; Ministry of Science and ICT (2023). Current Status of Subscribers to Wired Communication Services (as of the end of February 2023); LG Uplus (2014). 4Q 2013 Earnings Release.</t>
  </si>
  <si>
    <t>KT Corporation (2015). 2014 Earnings Release; SK Broadband Co., Ltd. (2015). 2014 Audit Report; Ministry of Science and ICT (2023). Current Status of Subscribers to Wired Communication Services (as of the end of February 2023); LG Uplus (2015). 4Q 2014 Earnings Release.</t>
  </si>
  <si>
    <t>KT Corporation (2016). 2015 Earnings Release; SK Broadband Co., Ltd. (2016). 2015 Audit Report; Ministry of Science and ICT (2023). Current Status of Subscribers to Wired Communication Services (as of the end of February 2023); LG Uplus (2016). 4Q 2015 Earnings Release.</t>
  </si>
  <si>
    <t>KT Corporation (2017). 2016 Earnings Release; SK Broadband Co., Ltd. (2017). 2016 Audit Report; Ministry of Science and ICT (2023). Current Status of Subscribers to Wired Communication Services (as of the end of February 2023); LG Uplus (2017). 4Q 2016 Earnings Release.</t>
  </si>
  <si>
    <t>KT Corporation (2018). 2017 Earnings Release; SK Broadband Co., Ltd. (2018). 2017 Audit Report; Ministry of Science and ICT (2023). Current Status of Subscribers to Wired Communication Services (as of the end of February 2023); LG Uplus (2018). 4Q 2017 Earnings Release.</t>
  </si>
  <si>
    <t>KT Corporation (2019). 2018 Earnings Release; SK Broadband Co., Ltd. (2019). 2018 Audit Report; Ministry of Science and ICT (2023). Current Status of Subscribers to Wired Communication Services (as of the end of February 2023); LG Uplus (2019). 4Q 2018 Earnings Release.</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</si>
  <si>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https://kcc.go.kr/user.do;jsessionid=64N7p3TfxhX1kc0luU6vez4F14cQrD7sr752QbQi.servlet-aihgcldhome20?mode=view&amp;page=A02060100&amp;dc=60100&amp;boardId=1027&amp;cp=15&amp;boardSeq=45864</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</si>
  <si>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https://www.kcc.go.kr/user.do?mode=view&amp;page=A02060100&amp;dc=60100&amp;boardId=1027&amp;cp=2&amp;searchKey=ALL&amp;searchVal=%EB%B0%A9%EC%86%A1%EC%82%AC%EC%97%85%EC%9E%90+%EC%9E%AC%EC%82%B0&amp;boardSeq=45865</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</si>
  <si>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https://www.kcc.go.kr/user.do?mode=view&amp;page=A02060100&amp;dc=60100&amp;boardId=1027&amp;cp=2&amp;searchKey=ALL&amp;searchVal=%EB%B0%A9%EC%86%A1%EC%82%AC%EC%97%85%EC%9E%90+%EC%9E%AC%EC%82%B0&amp;boardSeq=45860</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</si>
  <si>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2013].https://www.kcc.go.kr/user.do?mode=view&amp;page=A02060100&amp;dc=60100&amp;boardId=1027&amp;cp=2&amp;searchKey=ALL&amp;searchVal=%EB%B0%A9%EC%86%A1%EC%82%AC%EC%97%85%EC%9E%90+%EC%9E%AC%EC%82%B0&amp;boardSeq=45861</t>
  </si>
  <si>
    <t>Korea Communications Commission (2015).2014년도 방송사업자 재산상황 공표집[Announcement of Broadcasting Business Property Status 2014].https://www.kcc.go.kr/user.do?mode=view&amp;page=A02060100&amp;dc=60100&amp;boardId=1027&amp;cp=1&amp;searchKey=ALL&amp;searchVal=%EB%B0%A9%EC%86%A1%EC%82%AC%EC%97%85%EC%9E%90+%EC%9E%AC%EC%82%B0&amp;boardSeq=45866</t>
  </si>
  <si>
    <t>Korea Communications Commission (2016).2015년도 방송사업자 재산상황 공표집[Announcement of Broadcasting Business Property Status 2015].https://www.kcc.go.kr/user.do?mode=view&amp;page=A02060100&amp;dc=60100&amp;boardId=1027&amp;cp=1&amp;searchKey=ALL&amp;searchVal=%EB%B0%A9%EC%86%A1%EC%82%AC%EC%97%85%EC%9E%90+%EC%9E%AC%EC%82%B0&amp;boardSeq=45862</t>
  </si>
  <si>
    <t>Korea Communications Commission (2017).2016년도 방송사업자 재산상황 공표집[Announcement of Broadcasting Business Property Status 2016].https://www.kcc.go.kr/user.do?mode=view&amp;page=A02060100&amp;dc=60100&amp;boardId=1027&amp;cp=1&amp;searchKey=ALL&amp;searchVal=%EB%B0%A9%EC%86%A1%EC%82%AC%EC%97%85%EC%9E%90+%EC%9E%AC%EC%82%B0&amp;boardSeq=45863</t>
  </si>
  <si>
    <t>Korea Communications Commission (2018).2017년도 방송사업자 재산상황 공표집[Announcement of Broadcasting Business Property Status 2017].https://www.kcc.go.kr/user.do?mode=view&amp;page=A02060100&amp;dc=60100&amp;boardId=1027&amp;cp=1&amp;searchKey=ALL&amp;searchVal=%EB%B0%A9%EC%86%A1%EC%82%AC%EC%97%85%EC%9E%90+%EC%9E%AC%EC%82%B0&amp;boardSeq=45881</t>
  </si>
  <si>
    <t>Korea Communications Commission (2019).2018년도 방송사업자 재산상황 공표집[Announcement of Broadcasting Business Property Status 2018].https://www.kcc.go.kr/user.do?mode=view&amp;page=A02060100&amp;dc=60100&amp;boardId=1027&amp;cp=1&amp;searchKey=ALL&amp;searchVal=%EB%B0%A9%EC%86%A1%EC%82%AC%EC%97%85%EC%9E%90+%EC%9E%AC%EC%82%B0&amp;boardSeq=47452</t>
  </si>
  <si>
    <t>Ministry of Science and ICT (2021). 2021 Broadcasting Industry Survey Report. https://www.kisdi.re.kr/report/view.do?key=m2101113024973&amp;masterId=3934581&amp;arrMasterId=3934581&amp;artId=650616</t>
  </si>
  <si>
    <t>Korea Communications Commission (2022). Announcement of Broadcasting Business Property Status 2021. https://kcc.go.kr/user.do?mode=view&amp;page=A05030000&amp;dc=K05030000&amp;boardId=1113&amp;cp=1&amp;ctx=ALL&amp;searchKey=TITLE&amp;searchVal=%EB%B0%A9%EC%86%A1%EC%82%AC%EC%97%85%EC%9E%90+%EC%9E%AC%EC%82%B0%EC%83%81%ED%99%A9&amp;boardSeq=53244</t>
  </si>
  <si>
    <t>Broadcast TV</t>
    <phoneticPr fontId="12" type="noConversion"/>
  </si>
  <si>
    <t>Ministry of Science and ICT (2021). 2021 Broadcasting Industry Survey Report. https://www.kisdi.re.kr/report/view.do?key=m2101113024973&amp;masterId=3934581&amp;arrMasterId=3934581&amp;artId=650616</t>
    <phoneticPr fontId="11" type="noConversion"/>
  </si>
  <si>
    <t xml:space="preserve">Pay TV Programming Services </t>
  </si>
  <si>
    <t>Korea Communications Commission (2022). Announcement of Broadcasting Business Property Status 2021. https://kcc.go.kr/user.do?mode=view&amp;page=A05030000&amp;dc=K05030000&amp;boardId=1113&amp;cp=1&amp;ctx=ALL&amp;searchKey=TITLE&amp;searchVal=%EB%B0%A9%EC%86%A1%EC%82%AC%EC%97%85%EC%9E%90+%EC%9E%AC%EC%82%B0%EC%83%81%ED%99%A9&amp;boardSeq=53244</t>
    <phoneticPr fontId="11" type="noConversion"/>
  </si>
  <si>
    <t>PWC Global Entertainment &amp; Media Outlook 2023–2027 https://mediaoutlook.pwc.com/segments/SEG-FILMELEO/territory/SOUTHKOR</t>
    <phoneticPr fontId="11" type="noConversion"/>
  </si>
  <si>
    <t>PWC Global Entertainment &amp; Media Outlook 2023–2028 https://mediaoutlook.pwc.com/segments/SEG-FILMELEO/territory/SOUTHKOR</t>
  </si>
  <si>
    <t>PWC Global Entertainment &amp; Media Outlook 2023–2029 https://mediaoutlook.pwc.com/segments/SEG-FILMELEO/territory/SOUTHKOR</t>
  </si>
  <si>
    <t>Korea Creative Content Agnecy (2022). 2021 Broadcasting Industry White Paper. The data is all production-related revenues from video production companies.https://www.kocca.kr/kocca/bbs/view/B0000146/1846435.do?menuNo=204154&amp;categorys=0</t>
    <phoneticPr fontId="11" type="noConversion"/>
  </si>
  <si>
    <t>Korea Creative Content Agnecy (2023). 2022 Broadcasting Industry White Paper. The data is all production-related revenues from video production companies.https://www.kocca.kr/kocca/bbs/view/B0000146/1846435.do?menuNo=204154&amp;categorys=0</t>
  </si>
  <si>
    <t>SouthKorea</t>
  </si>
  <si>
    <t>Korean Fillm Council (2011). 2010 Korean Film Industry Report. https://www.kofic.or.kr/kofic/business/board/selectBoardDetail.do?boardNumber=2</t>
  </si>
  <si>
    <t>Korean Fillm Council (2012). 2011 Korean Film Industry Report. https://www.kofic.or.kr/kofic/business/board/selectBoardDetail.do?boardNumber=2#none</t>
  </si>
  <si>
    <t>Korean Fillm Council (2013). 2012 Korean Film Industry Report. https://www.kofic.or.kr/kofic/business/board/selectBoardDetail.do?boardNumber=2</t>
  </si>
  <si>
    <t>Korean Fillm Council (2014). 2013 Korean Film Industry Report. https://www.kofic.or.kr/kofic/business/board/selectBoardDetail.do?boardNumber=2</t>
  </si>
  <si>
    <t>Korean Fillm Council (2015). 2014 Korean Film Industry Report. https://www.kofic.or.kr/kofic/business/board/selectBoardDetail.do?boardNumber=2</t>
  </si>
  <si>
    <t>Korean Fillm Council (2016). 2015 Korean Film Industry Report. https://www.kofic.or.kr/kofic/business/board/selectBoardDetail.do?boardNumber=2</t>
  </si>
  <si>
    <t>Korean Fillm Council (2017). 2016 Korean Film Industry Report. https://www.kofic.or.kr/kofic/business/board/selectBoardDetail.do?boardNumber=2</t>
  </si>
  <si>
    <t>Korean Fillm Council (2018). 2017 Korean Film Industry Report. https://www.kofic.or.kr/kofic/business/board/selectBoardDetail.do?boardNumber=2</t>
  </si>
  <si>
    <t>Korean Fillm Council (2019). 2018 Korean Film Industry Report. https://www.kofic.or.kr/kofic/business/board/selectBoardDetail.do?boardNumber=2</t>
  </si>
  <si>
    <t>Korean Fillm Council (2020). 2019 Korean Film Industry Report. https://www.kofic.or.kr/kofic/business/board/selectBoardDetail.do?boardNumber=2</t>
    <phoneticPr fontId="11" type="noConversion"/>
  </si>
  <si>
    <t>Korean Fillm Council (2021). 2020 Korean Film Industry Report. https://www.kofic.or.kr/kofic/business/board/selectBoardDetail.do?boardNumber=2</t>
    <phoneticPr fontId="11" type="noConversion"/>
  </si>
  <si>
    <t>Korean Fillm Council (2022). 2021 Korean Film Industry Report. https://www.kofic.or.kr/kofic/business/board/selectBoardDetail.do?boardNumber=2</t>
    <phoneticPr fontId="11" type="noConversion"/>
  </si>
  <si>
    <t>korean Film Council (2022). 2021 Korean Film Industry Report. https://www.kofic.or.kr/kofic/business/board/selectBoardDetail.do?boardNumber=2</t>
    <phoneticPr fontId="11" type="noConversion"/>
  </si>
  <si>
    <t>korean Film Council (2023). 2022 Korean Film Industry Report. https://www.kofic.or.kr/kofic/business/board/selectBoardDetail.do?boardNumber=2</t>
  </si>
  <si>
    <t>Broadcast Radio</t>
    <phoneticPr fontId="12" type="noConversion"/>
  </si>
  <si>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https://kcc.go.kr/user.do;jsessionid=64N7p3TfxhX1kc0luU6vez4F14cQrD7sr752QbQi.servlet-aihgcldhome20?mode=view&amp;page=A02060100&amp;dc=60100&amp;boardId=1027&amp;cp=15&amp;boardSeq=45864
The data includes revenues from terrestrial broadcasting companies only operating radio channels.</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</si>
  <si>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https://www.kcc.go.kr/user.do?mode=view&amp;page=A02060100&amp;dc=60100&amp;boardId=1027&amp;cp=2&amp;searchKey=ALL&amp;searchVal=%EB%B0%A9%EC%86%A1%EC%82%AC%EC%97%85%EC%9E%90+%EC%9E%AC%EC%82%B0&amp;boardSeq=45865
The data includes revenues from terrestrial broadcasting companies only operating radio channels.</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</si>
  <si>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2013].https://www.kcc.go.kr/user.do?mode=view&amp;page=A02060100&amp;dc=60100&amp;boardId=1027&amp;cp=2&amp;searchKey=ALL&amp;searchVal=%EB%B0%A9%EC%86%A1%EC%82%AC%EC%97%85%EC%9E%90+%EC%9E%AC%EC%82%B0&amp;boardSeq=45861
The data includes revenues from terrestrial broadcasting companies only operating radio channels.</t>
  </si>
  <si>
    <t>Korea Communications Commission (2015).2014년도 방송사업자 재산상황 공표집[Announcement of Broadcasting Business Property Status 2014].https://www.kcc.go.kr/user.do?mode=view&amp;page=A02060100&amp;dc=60100&amp;boardId=1027&amp;cp=1&amp;searchKey=ALL&amp;searchVal=%EB%B0%A9%EC%86%A1%EC%82%AC%EC%97%85%EC%9E%90+%EC%9E%AC%EC%82%B0&amp;boardSeq=45866
The data includes revenues from terrestrial broadcasting companies only operating radio channels.</t>
  </si>
  <si>
    <t>Korea Communications Commission (2016).2015년도 방송사업자 재산상황 공표집[Announcement of Broadcasting Business Property Status 2015].https://www.kcc.go.kr/user.do?mode=view&amp;page=A02060100&amp;dc=60100&amp;boardId=1027&amp;cp=1&amp;searchKey=ALL&amp;searchVal=%EB%B0%A9%EC%86%A1%EC%82%AC%EC%97%85%EC%9E%90+%EC%9E%AC%EC%82%B0&amp;boardSeq=45862
The data includes revenues from terrestrial broadcasting companies only operating radio channels.</t>
  </si>
  <si>
    <t>Korea Communications Commission (2017).2016년도 방송사업자 재산상황 공표집[Announcement of Broadcasting Business Property Status 2016].https://www.kcc.go.kr/user.do?mode=view&amp;page=A02060100&amp;dc=60100&amp;boardId=1027&amp;cp=1&amp;searchKey=ALL&amp;searchVal=%EB%B0%A9%EC%86%A1%EC%82%AC%EC%97%85%EC%9E%90+%EC%9E%AC%EC%82%B0&amp;boardSeq=45863
The data includes revenues from terrestrial broadcasting companies only operating radio channels.</t>
  </si>
  <si>
    <t>Korea Communications Commission (2018).2017년도 방송사업자 재산상황 공표집[Announcement of Broadcasting Business Property Status 2017].https://www.kcc.go.kr/user.do?mode=view&amp;page=A02060100&amp;dc=60100&amp;boardId=1027&amp;cp=1&amp;searchKey=ALL&amp;searchVal=%EB%B0%A9%EC%86%A1%EC%82%AC%EC%97%85%EC%9E%90+%EC%9E%AC%EC%82%B0&amp;boardSeq=45881
The data includes revenues from terrestrial broadcasting companies only operating radio channels.</t>
  </si>
  <si>
    <t>Korea Communications Commission (2019).2018년도 방송사업자 재산상황 공표집[Announcement of Broadcasting Business Property Status 2018].https://www.kcc.go.kr/user.do?mode=view&amp;page=A02060100&amp;dc=60100&amp;boardId=1027&amp;cp=1&amp;searchKey=ALL&amp;searchVal=%EB%B0%A9%EC%86%A1%EC%82%AC%EC%97%85%EC%9E%90+%EC%9E%AC%EC%82%B0&amp;boardSeq=47452
The data includes revenues from terrestrial broadcasting companies only operating radio channels.</t>
  </si>
  <si>
    <t xml:space="preserve">Korea Communications Commission (2020). Announcement of Broadcasting Business Property Status 2019. The data includes revenues from terrestrial broadcasting companies only operating radio channels. https://www.kcc.go.kr/user.do;jsessionid=X9BUTqYzybf2r15L2hJUcM5Pl9etCSVmb30PWRZC.servlet-aihgcldhome20?mode=view&amp;page=A05030000&amp;dc=K05030000&amp;boardId=1113&amp;cp=1&amp;ctx=ALL&amp;searchKey=TITLE&amp;searchVal=%EB%B0%A9%EC%86%A1%EC%82%AC%EC%97%85%EC%9E%90+%EC%9E%AC%EC%82%B0%EC%83%81%ED%99%A9&amp;boardSeq=49620 </t>
    <phoneticPr fontId="11" type="noConversion"/>
  </si>
  <si>
    <t>Korea Communications Commission (2021). Announcement of Broadcasting Business Property Status 2020. The data includes revenues from terrestrial broadcasting companies only operating radio channels. https://kcc.go.kr/user.do?mode=view&amp;page=A05030000&amp;dc=K05030000&amp;boardId=1113&amp;cp=1&amp;ctx=ALL&amp;searchKey=TITLE&amp;searchVal=%EB%B0%A9%EC%86%A1%EC%82%AC%EC%97%85%EC%9E%90+%EC%9E%AC%EC%82%B0%EC%83%81%ED%99%A9&amp;boardSeq=51443</t>
    <phoneticPr fontId="11" type="noConversion"/>
  </si>
  <si>
    <t>Korea Communications Commission (2022). Announcement of Broadcasting Business Property Status 2021. The data includes revenues from terrestrial broadcasting companies only operating radio channels. https://kcc.go.kr/user.do?mode=view&amp;page=A05030000&amp;dc=K05030000&amp;boardId=1113&amp;cp=1&amp;ctx=ALL&amp;searchKey=TITLE&amp;searchVal=%EB%B0%A9%EC%86%A1%EC%82%AC%EC%97%85%EC%9E%90+%EC%9E%AC%EC%82%B0%EC%83%81%ED%99%A9&amp;boardSeq=53244</t>
  </si>
  <si>
    <t>Ministry of Culture, Sports and Tourism (2015). 2014 Content Industry White Paper.  https://www.kocca.kr/kocca/bbs/view/B0000146/1825828.do?searchCnd=1&amp;searchWrd=%EC%BD%98%ED%85%90%EC%B8%A0&amp;cateTp1=&amp;cateTp2=&amp;useYn=&amp;menuNo=204154&amp;categorys=0&amp;subcate=0&amp;cateCode=&amp;type=&amp;instNo=0&amp;questionTp=&amp;ufSetting=&amp;recovery=&amp;option1=&amp;option2=&amp;year=&amp;morePage=&amp;qtp=&amp;domainId=&amp;sortCode=&amp;pageIndex=1</t>
  </si>
  <si>
    <t>Ministry of Culture, Sports and Tourism (2018). 2017 Content Industry White Paper.  https://www.kocca.kr/kocca/bbs/view/B0000146/1836733.do?searchCnd=1&amp;searchWrd=%EC%BD%98%ED%85%90%EC%B8%A0&amp;cateTp1=&amp;cateTp2=&amp;useYn=&amp;menuNo=204154&amp;categorys=0&amp;subcate=0&amp;cateCode=&amp;type=&amp;instNo=0&amp;questionTp=&amp;ufSetting=&amp;recovery=&amp;option1=&amp;option2=&amp;year=&amp;morePage=&amp;qtp=&amp;domainId=&amp;sortCode=&amp;pageIndex=1</t>
  </si>
  <si>
    <t>Ministry of Culture, Sports and Tourism (2023). 2022 Content Industry White Paper. https://www.kocca.kr/kocca/bbs/view/B0000146/2004051.do?searchCnd=1&amp;searchWrd=%EC%BD%98%ED%85%90%EC%B8%A0&amp;cateTp1=&amp;cateTp2=&amp;useYn=&amp;menuNo=204154&amp;categorys=0&amp;subcate=0&amp;cateCode=&amp;type=&amp;instNo=0&amp;questionTp=&amp;ufSetting=&amp;recovery=&amp;option1=&amp;option2=&amp;year=&amp;morePage=&amp;qtp=&amp;domainId=&amp;sortCode=&amp;pageIndex=1</t>
  </si>
  <si>
    <t>Korea Creative Content Agency (2021). 2021 WHITE PAPER ON KOREAN GAMES. https://www.kocca.kr/kocca/bbs/view/B0000146/1846226.do?menuNo=204154</t>
    <phoneticPr fontId="11" type="noConversion"/>
  </si>
  <si>
    <t xml:space="preserve">This only includes the sales of newspapers surveyed. 
Korea Press Foundation (2011). Newspaper Industry in Korea 2011. https://www.kpf.or.kr/front/research/realityDetail.do?miv_pageNo=3&amp;miv_pageSize=&amp;total_cnt=&amp;LISTOP=&amp;mode=W&amp;seq=5344&amp;link_g_topmenu_id=&amp;link_g_submenu_id=&amp;link_g_homepage=F&amp;reg_stadt=&amp;reg_enddt=&amp;searchkey=all1&amp;searchtxt=
</t>
  </si>
  <si>
    <t>This only includes the sales of newspapers surveyed. 
Korea Press Foundation (2012). Newspaper Industry in Korea 2012. https://www.kpf.or.kr/front/research/realityDetail.do?miv_pageNo=3&amp;miv_pageSize=&amp;total_cnt=&amp;LISTOP=&amp;mode=W&amp;seq=5294&amp;link_g_topmenu_id=&amp;link_g_submenu_id=&amp;link_g_homepage=F&amp;reg_stadt=&amp;reg_enddt=&amp;searchkey=all1&amp;searchtxt=</t>
  </si>
  <si>
    <t xml:space="preserve">This only includes the sales of newspapers surveyed. 
Korea Press Foundation (2013). Newspaper Industry in Korea 2013. https://www.kpf.or.kr/front/research/realityDetail.do?miv_pageNo=3&amp;miv_pageSize=&amp;total_cnt=&amp;LISTOP=&amp;mode=W&amp;seq=6206&amp;link_g_topmenu_id=&amp;link_g_submenu_id=&amp;link_g_homepage=F&amp;reg_stadt=&amp;reg_enddt=&amp;searchkey=all1&amp;searchtxt=
</t>
  </si>
  <si>
    <t xml:space="preserve">This only includes the sales of newspapers surveyed. 
Korea Press Foundation (2014). Newspaper Industry in Korea 2014. https://www.kpf.or.kr/front/research/realityDetail.do?miv_pageNo=2&amp;miv_pageSize=&amp;total_cnt=&amp;LISTOP=&amp;mode=W&amp;seq=7075&amp;link_g_topmenu_id=&amp;link_g_submenu_id=&amp;link_g_homepage=F&amp;reg_stadt=&amp;reg_enddt=&amp;searchkey=all1&amp;searchtxt=
</t>
  </si>
  <si>
    <t xml:space="preserve">This only includes the sales of newspapers surveyed. 
Korea Press Foundation (2015). Newspaper Industry in Korea 2015. https://www.kpf.or.kr/front/research/realityDetail.do?miv_pageNo=2&amp;miv_pageSize=&amp;total_cnt=&amp;LISTOP=&amp;mode=W&amp;seq=7630&amp;link_g_topmenu_id=&amp;link_g_submenu_id=&amp;link_g_homepage=F&amp;reg_stadt=&amp;reg_enddt=&amp;searchkey=all1&amp;searchtxt=
</t>
  </si>
  <si>
    <t>This only includes the sales of newspapers surveyed. 
Korea Press Foundation (2016). Newspaper Industry in Korea 2016. https://www.kpf.or.kr/front/research/realityDetail.do?miv_pageNo=2&amp;miv_pageSize=&amp;total_cnt=&amp;LISTOP=&amp;mode=W&amp;seq=574032&amp;link_g_topmenu_id=&amp;link_g_submenu_id=&amp;link_g_homepage=F&amp;reg_stadt=&amp;reg_enddt=&amp;searchkey=all1&amp;searchtxt=</t>
  </si>
  <si>
    <t>This only includes the sales of newspapers surveyed. 
Korea Press Foundation (2017). Newspaper Industry in Korea 2017. https://www.kpf.or.kr/front/research/realityDetail.do?miv_pageNo=2&amp;miv_pageSize=&amp;total_cnt=&amp;LISTOP=&amp;mode=W&amp;seq=574438&amp;link_g_topmenu_id=&amp;link_g_submenu_id=&amp;link_g_homepage=F&amp;reg_stadt=&amp;reg_enddt=&amp;searchkey=all1&amp;searchtxt=</t>
  </si>
  <si>
    <t>Korea Press Foundation (2020). Newspaper Industry in Korea 2020. https://www.kpf.or.kr/front/research/realityDetail.do?miv_pageNo=&amp;miv_pageSize=&amp;total_cnt=&amp;LISTOP=&amp;mode=W&amp;seq=591512&amp;link_g_topmenu_id=&amp;link_g_submenu_id=&amp;link_g_homepage=F&amp;reg_stadt=&amp;reg_enddt=&amp;searchkey=all1&amp;searchtxt=</t>
  </si>
  <si>
    <t>Korea Press Foundation (2021). Newspaper Industry in Korea 2021. https://www.kpf.or.kr/front/research/realityDetail.do?miv_pageNo=&amp;miv_pageSize=&amp;total_cnt=&amp;LISTOP=&amp;mode=W&amp;seq=592350&amp;link_g_topmenu_id=&amp;link_g_submenu_id=&amp;link_g_homepage=F&amp;reg_stadt=&amp;reg_enddt=&amp;searchkey=all1&amp;searchtxt=</t>
  </si>
  <si>
    <t>Korea Press Foundation (2022). Newspaper Industry in Korea 2022. https://www.kpf.or.kr/front/research/realityDetail.do?miv_pageNo=&amp;miv_pageSize=&amp;total_cnt=&amp;LISTOP=&amp;mode=W&amp;seq=593062&amp;link_g_topmenu_id=&amp;link_g_submenu_id=&amp;link_g_homepage=F&amp;reg_stadt=&amp;reg_enddt=&amp;searchkey=all1&amp;searchtxt=</t>
  </si>
  <si>
    <t>Korea Press Foundation (2011). Newspaper Industry in Korea 2011. https://www.kpf.or.kr/front/research/realityDetail.do?miv_pageNo=3&amp;miv_pageSize=&amp;total_cnt=&amp;LISTOP=&amp;mode=W&amp;seq=5344&amp;link_g_topmenu_id=&amp;link_g_submenu_id=&amp;link_g_homepage=F&amp;reg_stadt=&amp;reg_enddt=&amp;searchkey=all1&amp;searchtxt=</t>
  </si>
  <si>
    <t>Korea Press Foundation (2012). Newspaper Industry in Korea 2012. https://www.kpf.or.kr/front/research/realityDetail.do?miv_pageNo=3&amp;miv_pageSize=&amp;total_cnt=&amp;LISTOP=&amp;mode=W&amp;seq=5294&amp;link_g_topmenu_id=&amp;link_g_submenu_id=&amp;link_g_homepage=F&amp;reg_stadt=&amp;reg_enddt=&amp;searc</t>
  </si>
  <si>
    <t>Korea Press Foundation (2013). Newspaper Industry in Korea 2013. https://www.kpf.or.kr/front/research/realityDetail.do?miv_pageNo=3&amp;miv_pageSize=&amp;total_cnt=&amp;LISTOP=&amp;mode=W&amp;seq=6206&amp;link_g_topmenu_id=&amp;link_g_submenu_id=&amp;link_g_homepage=F&amp;reg_stadt=&amp;reg_enddt=&amp;searchkey=all1&amp;searchtxt=</t>
  </si>
  <si>
    <t>Korea Press Foundation (2014). Newspaper Industry in Korea 2014. https://www.kpf.or.kr/front/research/realityDetail.do?miv_pageNo=2&amp;miv_pageSize=&amp;total_cnt=&amp;LISTOP=&amp;mode=W&amp;seq=7075&amp;link_g_topmenu_id=&amp;link_g_submenu_id=&amp;link_g_homepage=F&amp;reg_stadt=&amp;reg_enddt=&amp;searchkey=all1&amp;searchtxt=</t>
  </si>
  <si>
    <t>Korea Press Foundation (2015). Newspaper Industry in Korea 2015. https://www.kpf.or.kr/front/research/realityDetail.do?miv_pageNo=2&amp;miv_pageSize=&amp;total_cnt=&amp;LISTOP=&amp;mode=W&amp;seq=7630&amp;link_g_topmenu_id=&amp;link_g_submenu_id=&amp;link_g_homepage=F&amp;reg_stadt=&amp;reg_enddt=&amp;searchkey=all1&amp;searchtxt=</t>
  </si>
  <si>
    <t>Korea Press Foundation (2016). Newspaper Industry in Korea 2016. https://www.kpf.or.kr/front/research/realityDetail.do?miv_pageNo=2&amp;miv_pageSize=&amp;total_cnt=&amp;LISTOP=&amp;mode=W&amp;seq=574032&amp;link_g_topmenu_id=&amp;link_g_submenu_id=&amp;link_g_homepage=F&amp;reg_stadt=&amp;reg_enddt=&amp;searchkey=all1&amp;searchtxt=</t>
  </si>
  <si>
    <t>Korea Press Foundation (2017). Newspaper Industry in Korea 2017. https://www.kpf.or.kr/front/research/realityDetail.do?miv_pageNo=2&amp;miv_pageSize=&amp;total_cnt=&amp;LISTOP=&amp;mode=W&amp;seq=574438&amp;link_g_topmenu_id=&amp;link_g_submenu_id=&amp;link_g_homepage=F&amp;reg_stadt=&amp;reg_enddt=&amp;searchkey=all1&amp;searchtxt=</t>
  </si>
  <si>
    <t>Korea Press Foundation (2018). Newspaper Industry in Korea 2018. https://www.kpf.or.kr/front/research/realityDetail.do?miv_pageNo=1&amp;miv_pageSize=&amp;total_cnt=&amp;LISTOP=&amp;mode=W&amp;seq=574870&amp;link_g_topmenu_id=&amp;link_g_submenu_id=&amp;link_g_homepage=F&amp;reg_stadt=&amp;reg_enddt=&amp;searchkey=all1&amp;searchtxt=</t>
  </si>
  <si>
    <t>Korea Press Foundation (2019). Newspaper Industry in Korea 2019. https://www.kpf.or.kr/front/research/realityDetail.do?miv_pageNo=1&amp;miv_pageSize=&amp;total_cnt=&amp;LISTOP=&amp;mode=W&amp;seq=575442&amp;link_g_topmenu_id=&amp;link_g_submenu_id=&amp;link_g_homepage=F&amp;reg_stadt=&amp;reg_enddt=&amp;searchkey=all1&amp;searchtxt=</t>
  </si>
  <si>
    <t>Korea Press Foundation (2020). Newspaper Industry in Korea 2020. https://www.kpf.or.kr/front/research/realityDetail.do?miv_pageNo=1&amp;miv_pageSize=&amp;total_cnt=&amp;LISTOP=&amp;mode=W&amp;seq=591512&amp;link_g_topmenu_id=&amp;link_g_submenu_id=&amp;link_g_homepage=F&amp;reg_stadt=&amp;reg_enddt=&amp;searchkey=all1&amp;searchtxt=</t>
  </si>
  <si>
    <t>Korea Press Foundation (2021). Newspaper Industry in Korea 2021. https://www.kpf.or.kr/front/research/realityDetail.do?seq=592350</t>
    <phoneticPr fontId="11" type="noConversion"/>
  </si>
  <si>
    <t>Korea Press Foundation (2022). Newspaper Industry in Korea 2022. https://www.kpf.or.kr/front/research/realityDetail.do?miv_pageNo=1&amp;miv_pageSize=&amp;total_cnt=&amp;LISTOP=&amp;mode=W&amp;seq=593062&amp;link_g_topmenu_id=&amp;link_g_submenu_id=&amp;link_g_homepage=F&amp;reg_stadt=&amp;reg_enddt=&amp;searchkey=all1&amp;searchtxt=</t>
  </si>
  <si>
    <t>Korea Press Foundation (2011). Magazine Industry in Korea 2011. https://www.kpf.or.kr/front/research/realityDetail.do?miv_pageNo=&amp;miv_pageSize=&amp;total_cnt=&amp;LISTOP=&amp;mode=W&amp;seq=5340&amp;link_g_topmenu_id=&amp;link_g_submenu_id=&amp;link_g_homepage=F&amp;reg_stadt=&amp;reg_enddt=&amp;searchkey=all1&amp;searchtxt=%EC%9E%A1%EC%A7%80%EC%82%B0%EC%97%85</t>
  </si>
  <si>
    <t>Korea Press Foundation (2013). Magazine Industry in Korea 2013. https://www.kpf.or.kr/front/research/realityDetail.do?miv_pageNo=&amp;miv_pageSize=&amp;total_cnt=&amp;LISTOP=&amp;mode=W&amp;seq=6212&amp;link_g_topmenu_id=&amp;link_g_submenu_id=&amp;link_g_homepage=F&amp;reg_stadt=&amp;reg_enddt=&amp;searchkey=all1&amp;searchtxt=%EC%9E%A1%EC%A7%80%EC%82%B0%EC%97%85</t>
  </si>
  <si>
    <t>Korea Press Foundation (2015). Magazine Industry in Korea 2015. https://www.kpf.or.kr/front/research/realityDetail.do?miv_pageNo=&amp;miv_pageSize=&amp;total_cnt=&amp;LISTOP=&amp;mode=W&amp;seq=7638&amp;link_g_topmenu_id=&amp;link_g_submenu_id=&amp;link_g_homepage=F&amp;reg_stadt=&amp;reg_enddt=&amp;searchkey=all1&amp;searchtxt=%EC%9E%A1%EC%A7%80%EC%82%B0%EC%97%85</t>
  </si>
  <si>
    <t>Korea Press Foundation (2018). Magazine Industry in Korea 2018. https://www.kpf.or.kr/front/research/realityDetail.do?miv_pageNo=&amp;miv_pageSize=&amp;total_cnt=&amp;LISTOP=&amp;mode=W&amp;seq=574873&amp;link_g_topmenu_id=&amp;link_g_submenu_id=&amp;link_g_homepage=F&amp;reg_stadt=&amp;reg_enddt=&amp;searchkey=all1&amp;searchtxt=%EC%9E%A1%EC%A7%80%EC%82%B0%EC%97%85</t>
  </si>
  <si>
    <t>Korea Press Foundation (2020). Magazine Industry in Korea 2020. https://www.kpf.or.kr/front/research/realityDetail.do?miv_pageNo=&amp;miv_pageSize=&amp;total_cnt=&amp;LISTOP=&amp;mode=W&amp;seq=574873&amp;link_g_topmenu_id=&amp;link_g_submenu_id=&amp;link_g_homepage=F&amp;reg_stadt=&amp;reg_enddt=&amp;searchkey=all1&amp;searchtxt=%EC%9E%A1%EC%A7%80%EC%82%B0%EC%97%85</t>
  </si>
  <si>
    <t xml:space="preserve">Data is the average of sales in 2019 and 2021. </t>
    <phoneticPr fontId="11" type="noConversion"/>
  </si>
  <si>
    <t>Korea Press Foundation (2022). Magazine Industry in Korea 2022. https://www.kpf.or.kr/front/research/realityListPage.do</t>
    <phoneticPr fontId="11" type="noConversion"/>
  </si>
  <si>
    <t>Korean Publishers Association (2014). 2013 Publication Market Statistics. http://member.kpa21.or.kr/kpa_bbs/2013-%ec%b6%9c%ed%8c%90%ec%8b%9c%ec%9e%a5-%ed%86%b5%ea%b3%84-%ec%97%b0%ea%b5%ac%eb%b3%b4%ea%b3%a0%ec%84%128c/</t>
  </si>
  <si>
    <t>Korean Publishers Association (2014). 2013 Publication Market Statistics. http://member.kpa21.or.kr/kpa_bbs/2013-%ec%b6%9c%ed%8c%90%ec%8b%9c%ec%9e%a5-%ed%86%b5%ea%b3%84-%ec%97%b0%ea%b5%ac%eb%b3%b4%ea%b3%a0%ec%84%129c/</t>
  </si>
  <si>
    <t>Korean Publishers Association (2014). 2013 Publication Market Statistics. http://member.kpa21.or.kr/kpa_bbs/2013-%ec%b6%9c%ed%8c%90%ec%8b%9c%ec%9e%a5-%ed%86%b5%ea%b3%84-%ec%97%b0%ea%b5%ac%eb%b3%b4%ea%b3%a0%ec%84%130c/</t>
  </si>
  <si>
    <t>Korean Publishers Association (2014). 2013 Publication Market Statistics. http://member.kpa21.or.kr/kpa_bbs/2013-%ec%b6%9c%ed%8c%90%ec%8b%9c%ec%9e%a5-%ed%86%b5%ea%b3%84-%ec%97%b0%ea%b5%ac%eb%b3%b4%ea%b3%a0%ec%84%131c/</t>
  </si>
  <si>
    <t>Korean Publishers Association (2015). 2014 Publication Market Statistics.http://member.kpa21.or.kr/kpa_bbs/2014-%ec%b6%9c%ed%8c%90%ec%8b%9c%ec%9e%a5-%ed%86%b5%ea%b3%84-%ec%97%b0%ea%b5%ac%eb%b3%b4%ea%b3%a0%ec%84%9c/?ckattempt=1</t>
  </si>
  <si>
    <t>Korean Publishers Association (2018). 2017 Publication Market Statistics.http://member.kpa21.or.kr/kpa_bbs/2017-%ec%b6%9c%ed%8c%90%ec%8b%9c%ec%9e%a5-%ed%86%b5%ea%b3%84-%ec%97%b0%ea%b5%ac%eb%b3%b4%ea%b3%a0%ec%84%9c/</t>
  </si>
  <si>
    <t>Korean Publishers Association (2018). 2017 Publication Market Statistics.http://member.kpa21.or.kr/kpa_bbs/2017-%ec%b6%9c%ed%8c%90%ec%8b%9c%ec%9e%a5-%ed%86%b5%ea%b3%84-%ec%97%b0%ea%b5%ac%eb%b3%b4%ea%b3%a0%ec%84%10c/</t>
  </si>
  <si>
    <t>Korean Publishers Association (2018). 2017 Publication Market Statistics.http://member.kpa21.or.kr/kpa_bbs/2017-%ec%b6%9c%ed%8c%90%ec%8b%9c%ec%9e%a5-%ed%86%b5%ea%b3%84-%ec%97%b0%ea%b5%ac%eb%b3%b4%ea%b3%a0%ec%84%11c/</t>
  </si>
  <si>
    <t>Korean Publishers Association (2021). 2020 Publication Market Statistics. http://member.kpa21.or.kr/kpa_bbs/2020%eb%85%84-%ec%b6%9c%ed%8c%90%ec%8b%9c%ec%9e%a5-%ed%86%b5%ea%b3%84/</t>
    <phoneticPr fontId="11" type="noConversion"/>
  </si>
  <si>
    <t>Korean Publishers Association (2022). 2021 Publication Market Statistics. http://member.kpa21.or.kr/kpa_bbs/2021%eb%85%84-%ec%b6%9c%ed%8c%90%ec%8b%9c%ec%9e%a5-%ed%86%b5%ea%b3%84-%ec%97%b0%ea%b5%ac%eb%b3%b4%ea%b3%a0%ec%84%9c22-05-02-%ea%b2%8c%ec%8b%9c/</t>
    <phoneticPr fontId="11" type="noConversion"/>
  </si>
  <si>
    <t>Ministry of Culture, Sports and Tourism (2021). Advertising Industry Survey 2020. http://index.go.kr/potal/main/EachDtlPageDetail.do?idx_cd=1649</t>
    <phoneticPr fontId="11" type="noConversion"/>
  </si>
  <si>
    <t>Ministry of Culture, Sports and Tourism (2022). Advertising Industry Survey 2021. http://index.go.kr/potal/main/EachDtlPageDetail.do?idx_cd=1649</t>
    <phoneticPr fontId="11" type="noConversion"/>
  </si>
  <si>
    <t>Ministry of Culture, Sports and Tourism (2022). Advertising Industry Survey 2021. http://index.go.kr/potal/main/EachDtlPageDetail.do?idx_cd=1650</t>
  </si>
  <si>
    <t>Korea Mobile Internet Business Association (2021). Report on the current status of companies and countermeasures according to the change in Google's service fee policy. http://www.moiba.or.kr/main/bbs/info. The data is the total commission fees paid to the three major app markets in South Korea by 246 companies surveyed by the Korea Mobile Internet Business Association in 2020.</t>
  </si>
  <si>
    <t xml:space="preserve">Korea Mobile Internet Business Association (2021). Report on the current status of companies and countermeasures according to the change in Google's service fee policy. http://www.moiba.or.kr/main/bbs/info. </t>
  </si>
  <si>
    <t>CR4</t>
  </si>
  <si>
    <t>HHI</t>
  </si>
  <si>
    <t>Noam Index</t>
  </si>
  <si>
    <r>
      <rPr>
        <b/>
        <sz val="12"/>
        <color theme="1"/>
        <rFont val="Times New Roman"/>
        <family val="1"/>
      </rPr>
      <t>Concentration Metrics</t>
    </r>
    <r>
      <rPr>
        <sz val="12"/>
        <color theme="1"/>
        <rFont val="Times New Roman"/>
        <family val="1"/>
      </rPr>
      <t xml:space="preserve">: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
</t>
    </r>
  </si>
  <si>
    <t>Parent Ownership Group</t>
  </si>
  <si>
    <t>Operating Division/Company</t>
  </si>
  <si>
    <t>Operating Brand/Title</t>
  </si>
  <si>
    <t>Market Shares by Revenue (%)</t>
  </si>
  <si>
    <t>Subscribers (000s)</t>
  </si>
  <si>
    <t>Market Shares by Subscriber (%)</t>
  </si>
  <si>
    <t>Average Revenue Per User</t>
  </si>
  <si>
    <t>Operator Type</t>
  </si>
  <si>
    <t>SK Group</t>
  </si>
  <si>
    <t>SK Telecom</t>
  </si>
  <si>
    <t>SK Telecom (2012). 2011 Earnings Release. https://www.sktelecom.com/investor/lib/announce.do?currentPage=1&amp;type=2012</t>
  </si>
  <si>
    <t>KT</t>
  </si>
  <si>
    <t>KT Corporation (2011). 2010 Earnings Release.https://corp.kt.com/html/investors/resources/earnings.html 
KT has no parent ownership group</t>
  </si>
  <si>
    <t>LG Corporation</t>
  </si>
  <si>
    <t>LG Uplus</t>
  </si>
  <si>
    <t>LG Uplus (2011). 4Q 2010 Earnings Release.https://www.lguplus.com/about/ko/investing/ir-resources/performance-data</t>
  </si>
  <si>
    <t>KT Corporation (2013). 2012 Earnings Release. https://corp.kt.com/html/investors/resources/earnings.html</t>
  </si>
  <si>
    <t>LG Uplus (2012). 4Q 2011 Earnings Release.https://www.lguplus.com/about/ko/investing/ir-resources/performance-data</t>
  </si>
  <si>
    <t>SK Telecom (2013). 2012 Earnings Release. https://www.sktelecom.com/investor/lib/announce.do?currentPage=1&amp;type=2012</t>
  </si>
  <si>
    <t>LG Uplus (2013). 4Q 2012 Earnings Release.https://www.lguplus.com/about/ko/investing/ir-resources/performance-data</t>
  </si>
  <si>
    <t>SK Telecom (2014). 2013 Earnings Release. https://www.sktelecom.com/investor/lib/announce.do?currentPage=1&amp;type=2013</t>
  </si>
  <si>
    <t>KT Corporation (2014). 2013 Earnings Release. https://corp.kt.com/html/investors/resources/earnings.html</t>
  </si>
  <si>
    <t>LG Uplus (2014). 4Q 2013 Earnings Release.https://www.lguplus.com/about/ko/investing/ir-resources/performance-data</t>
  </si>
  <si>
    <t>SK Telecom (2015). 2016 Earnings Release. https://www.sktelecom.com/investor/lib/announce.do?currentPage=1&amp;type=2014</t>
  </si>
  <si>
    <t>KT Corporation (2015). 2014 Earnings Release. https://corp.kt.com/html/investors/resources/earnings.html</t>
  </si>
  <si>
    <t>LG Uplus (2015). 4Q 2014 Earnings Release.https://www.lguplus.com/about/ko/investing/ir-resources/performance-data</t>
  </si>
  <si>
    <t>SK Telecom (2016). 2015 Earnings Release. https://www.sktelecom.com/investor/lib/announce.do?currentPage=1&amp;type=2015</t>
  </si>
  <si>
    <t>KT Corporation (2016). 2015 Earnings Release. https://corp.kt.com/html/investors/resources/earnings.html</t>
  </si>
  <si>
    <t>LG Uplus (2016). 4Q 2015 Earnings Release.https://www.lguplus.com/about/ko/investing/ir-resources/performance-data</t>
  </si>
  <si>
    <t>SK Telecom (2017). 2016 Earnings Release. https://www.sktelecom.com/investor/lib/announce.do?currentPage=1&amp;type=2016</t>
  </si>
  <si>
    <t>KT Corporation (2017). 2016 Earnings Release. https://corp.kt.com/html/investors/resources/earnings.html</t>
  </si>
  <si>
    <t>LG Uplus (2017). 4Q 2016 Earnings Release.https://www.lguplus.com/about/ko/investing/ir-resources/performance-data</t>
  </si>
  <si>
    <t>SK Telecom (2018). 2017 Earnings Release. https://www.sktelecom.com/investor/lib/announce.do?currentPage=1&amp;type=2017</t>
  </si>
  <si>
    <t>KT Corporation (2018). 2017 Earnings Release. https://corp.kt.com/html/investors/resources/earnings.html</t>
  </si>
  <si>
    <t>LG Uplus (2018). 4Q 2017 Earnings Release.https://www.lguplus.com/about/ko/investing/ir-resources/performance-data</t>
  </si>
  <si>
    <t>SK Telecom (2019). 2018 Earnings Release. https://www.sktelecom.com/investor/lib/announce.do?currentPage=1&amp;type=2018</t>
  </si>
  <si>
    <t>KT Corporation (2019). 2018 Earnings Release. https://corp.kt.com/html/investors/resources/earnings.html</t>
  </si>
  <si>
    <t>LG Uplus (2019). 4Q 2018 Earnings Release.https://www.lguplus.com/about/ko/investing/ir-resources/performance-data</t>
  </si>
  <si>
    <t>SK Telecom (2020). 2019 Earnings Release. https://www.sktelecom.com/investor/lib/announce.do?page.page=1&amp;page.type=2019 
Ministry of Science and ICT (2022). 2021 Information &amp; Communication Technology Survey. https://iitp.kr/kr/1/knowledge/statisticsView.it</t>
  </si>
  <si>
    <t>KT Corporation (2020). 2019 Earnings Release. https://corp.kt.com/eng/html/investors/resources/earnings.html 
Ministry of Science and ICT (2022). 2021 Information &amp; Communication Technology Survey. https://iitp.kr/kr/1/knowledge/statisticsView.it</t>
  </si>
  <si>
    <t>LG Uplus (2020). 2019 Earnings Release. https://www.lguplus.com/about/ko/investing/ir-resources/performance-data 
Ministry of Science and ICT (2022). 2021 Information &amp; Communication Technology Survey. https://iitp.kr/kr/1/knowledge/statisticsView.it</t>
  </si>
  <si>
    <t>SK Telecom (2021). 2020 Earnings Release. https://www.sktelecom.com/investor/lib/announce.do?page.page=1&amp;page.type=2020. 
Ministry of Science and ICT (2022). 2021 Information &amp; Communication Technology Survey. https://iitp.kr/kr/1/knowledge/statisticsView.it</t>
  </si>
  <si>
    <t>KT Corporation (2021). 2020 Earnings Release. https://corp.kt.com/eng/html/investors/resources/earnings.html. 
Ministry of Science and ICT (2022). 2021 Information &amp; Communication Technology Survey. https://iitp.kr/kr/1/knowledge/statisticsView.it</t>
  </si>
  <si>
    <t>LG Uplus (2021). 2020 Earnings Release. https://www.lguplus.com/about/ko/investing/ir-resources/performance-data. 
Ministry of Science and ICT (2022). 2021 Information &amp; Communication Technology Survey. https://iitp.kr/kr/1/knowledge/statisticsView.it</t>
  </si>
  <si>
    <t>SK Telecom (2022). 2021 Earnings Release. https://www.sktelecom.com/investor/lib/announce.do?page.page=1&amp;page.type=2021. 
Ministry of Science and ICT (2022). 2021 Information &amp; Communication Technology Survey. https://iitp.kr/kr/1/knowledge/statisticsView.it</t>
  </si>
  <si>
    <t>KT Corporation (2022). 2021 Earnings Release. https://corp.kt.com/eng/html/investors/resources/earnings.html.  
Ministry of Science and ICT (2022). 2021 Information &amp; Communication Technology Survey. https://iitp.kr/kr/1/knowledge/statisticsView.it</t>
  </si>
  <si>
    <t xml:space="preserve">LG Uplus </t>
  </si>
  <si>
    <t>LG Uplus (2022). 2021 Earnings Release. https://www.lguplus.com/about/ko/investing/ir-resources/performance-data. 
Ministry of Science and ICT (2022). 2021 Information &amp; Communication Technology Survey. https://iitp.kr/kr/1/knowledge/statisticsView.it</t>
  </si>
  <si>
    <t>SK Telecom (2023). 2022 Earnings Release. https://www.sktelecom.com/investor/lib/announce.do?currentPage=1&amp;type=2022</t>
  </si>
  <si>
    <t>KT Corporation (2023). 2022 Earnings Release. https://corp.kt.com/eng/html/investors/resources/earnings.html.  
Ministry of Science and ICT (2022). 2021 Information &amp; Communication Technology Survey. https://iitp.kr/kr/1/knowledge/statisticsView.it</t>
  </si>
  <si>
    <t>LG Uplus (2023). 2022 Earnings Release. https://www.lguplus.com/about/ko/investing/ir-resources/performance-data</t>
  </si>
  <si>
    <t xml:space="preserve">KT </t>
  </si>
  <si>
    <t>Estimated based on the company's market share based on the number of VoIP and POTS lines and the total revenue of the wireline industry
Ministry of Science and ICT (2022). Wireline service subscription status in January 2022. https://www.msit.go.kr/bbs/view.do?sCode=user&amp;mId=99&amp;mPid=74&amp;pageIndex=7&amp;bbsSeqNo=79&amp;nttSeqNo=3173452&amp;searchOpt=ALL&amp;searchTxt=
The revenue of SK Broadband is estimated based on the sales of KT and LG, and the three companies' market share by the number of lines. SK Broadband's market share by users is 16.8% in 2019, 16.8% in 2020, and 17.5% in 2021.</t>
    <phoneticPr fontId="4" type="noConversion"/>
  </si>
  <si>
    <t xml:space="preserve">SK Broadband </t>
  </si>
  <si>
    <t>KT Corporation (2022). 2021 Earnings Release. https://corp.kt.com/eng/html/investors/resources/earnings.html</t>
  </si>
  <si>
    <t xml:space="preserve">SK Telecom </t>
  </si>
  <si>
    <t>Estimated based on the company's market share based on the number of VoIP and POTS lines and the total revenue of the wireline industry
Ministry of Science and ICT (2022). Wireline service subscription status in January 2022. https://www.msit.go.kr/bbs/view.do?sCode=user&amp;mId=99&amp;mPid=74&amp;pageIndex=7&amp;bbsSeqNo=79&amp;nttSeqNo=3173452&amp;searchOpt=ALL&amp;searchTxt=
The revenue of SK Broadband is estimated based on the sales of KT and LG, and the three companies' market share by the number of lines. SK Broadband's market share by users is 16.8% in 2019, 16.8% in 2020, and 17.5% in 2021.</t>
  </si>
  <si>
    <t>Sub-sector</t>
  </si>
  <si>
    <t xml:space="preserve">KT Corporation (2013). 2012 Earnings Release. https://corp.kt.com/html/investors/resources/earnings.html. KT does not have parent ownership company. </t>
  </si>
  <si>
    <t>SK Broadband Co., Ltd. (2014). 2013 Audit Report. https://dart.fss.or.kr/dsaf001/main.do?rcpNo=20140321000913</t>
  </si>
  <si>
    <t>Others</t>
  </si>
  <si>
    <t xml:space="preserve">Ministry of Science and ICT (2023). Current Status of Subscribers to Wired Communication Services (as of the end of February 2023). https://www.msit.go.kr/bbs/view.do?sCode=user&amp;mId=99&amp;mPid=74&amp;pageIndex=&amp;bbsSeqNo=79&amp;nttSeqNo=3173541&amp;searchOpt=ALL&amp;searchTxt=
 The estimate is calculated based on the total sales of the top three companies and their percentage of the number of high-speed internet lines.  </t>
  </si>
  <si>
    <t>LG  Corp.</t>
  </si>
  <si>
    <t xml:space="preserve">Ministry of Science and ICT (2023). Current Status of Subscribers to Wired Communication Services (as of the end of February 2023). https://www.msit.go.kr/bbs/view.do?sCode=user&amp;mId=99&amp;mPid=74&amp;pageIndex=&amp;bbsSeqNo=79&amp;nttSeqNo=3173541&amp;searchOpt=ALL&amp;searchTxt=
The estimate is calculated based on the total sales of the top three companies and their percentage of the number of high-speed internet lines.  </t>
  </si>
  <si>
    <t>SK Broadband</t>
  </si>
  <si>
    <t>SK Broadband Co., Ltd. (2015). 2014 Audit Report. https://dart.fss.or.kr/dsaf001/main.do?rcpNo=20150320000929
Korea Communications Commission (2016).</t>
  </si>
  <si>
    <t>Ministry of Science and ICT (2023). Current Status of Subscribers to Wired Communication Services (as of the end of February 2023). https://www.msit.go.kr/bbs/view.do?sCode=user&amp;mId=99&amp;mPid=74&amp;pageIndex=&amp;bbsSeqNo=79&amp;nttSeqNo=3173541&amp;searchOpt=ALL&amp;searchTxt=</t>
  </si>
  <si>
    <t>SK Broadband Co., Ltd. (2018). 2017 Audit Report.https://dart.fss.or.kr/dsaf001/main.do?rcpNo=20180402003789</t>
  </si>
  <si>
    <t>SK Broadband Co., Ltd. (2019). 2018 Audit Report. https://dart.fss.or.kr/dsaf001/main.do?rcpNo=20190401003248</t>
  </si>
  <si>
    <t>KT Corporation (2020). 2019 Earnings Release. https://corp.kt.com/html/investors/resources/earnings.html</t>
  </si>
  <si>
    <t>LG Uplus (2020). 4Q 2019 Earnings Release.https://www.lguplus.com/about/ko/investing/ir-resources/performance-data</t>
  </si>
  <si>
    <t>SK Broadband Co., Ltd. (2020). 2019 Audit Report. https://dart.fss.or.kr/dsaf001/main.do?rcpNo=20200330003426</t>
  </si>
  <si>
    <t>KT Corporation (2021). 2020 Earnings Release. https://corp.kt.com/html/investors/resources/earnings.html</t>
  </si>
  <si>
    <t>LG Uplus (2021). 4Q 2020 Earnings Release.https://www.lguplus.com/about/ko/investing/ir-resources/performance-data</t>
  </si>
  <si>
    <t>KT Corporation (2022). 2021 Earnings Release. https://corp.kt.com/html/investors/resources/earnings.html</t>
  </si>
  <si>
    <t>LG Uplus (2022). 4Q 2021 Earnings Release.https://www.lguplus.com/about/ko/investing/ir-resources/performance-data</t>
  </si>
  <si>
    <t>Taekwang Group</t>
  </si>
  <si>
    <t>T-broad</t>
  </si>
  <si>
    <t>CJ Group</t>
  </si>
  <si>
    <t>CJ HelloVision</t>
  </si>
  <si>
    <t>KT Corporation</t>
  </si>
  <si>
    <t>KT Skylife</t>
  </si>
  <si>
    <t>C&amp;M</t>
  </si>
  <si>
    <t>Hyundai Department Store Group</t>
  </si>
  <si>
    <t>Hyundai HCN</t>
  </si>
  <si>
    <t>CMB</t>
  </si>
  <si>
    <t>Cable</t>
  </si>
  <si>
    <t>DBS</t>
  </si>
  <si>
    <t>Others include small cable companies, each of which accounts for less than 2 % of the total market size. 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https://www.kcc.go.kr/user.do?mode=view&amp;page=A02060100&amp;dc=60100&amp;boardId=1027&amp;cp=2&amp;searchKey=ALL&amp;searchVal=%EB%B0%A9%EC%86%A1%EC%82%AC%EC%97%85%EC%9E%90+%EC%9E%AC%EC%82%B0&amp;boardSeq=45865</t>
  </si>
  <si>
    <t>olleh tv</t>
  </si>
  <si>
    <t>IPTV</t>
  </si>
  <si>
    <t>SK B tv</t>
  </si>
  <si>
    <t>LG Corp.</t>
  </si>
  <si>
    <t>LG U+tv</t>
  </si>
  <si>
    <t xml:space="preserve">D'LIVE </t>
  </si>
  <si>
    <t>C&amp;M changed its name to D'LIVE. Korea Communications Commission (2017).2016년도 방송사업자 재산상황 공표집[Announcement of Broadcasting Business Property Status 2016].https://www.kcc.go.kr/user.do?mode=view&amp;page=A02060100&amp;dc=60100&amp;boardId=1027&amp;cp=1&amp;searchKey=ALL&amp;searchVal=%EB%B0%A9%EC%86%A1%EC%82%AC%EC%97%85%EC%9E%90+%EC%9E%AC%EC%82%B0&amp;boardSeq=45863</t>
  </si>
  <si>
    <t>D'LIVE</t>
  </si>
  <si>
    <t>Korea Communications Commission (2021). Announcement of Broadcasting Business Property Status 2020. https://kcc.go.kr/user.do?mode=view&amp;page=A05030000&amp;dc=K05030000&amp;boardId=1113&amp;cp=1&amp;ctx=ALL&amp;searchKey=TITLE&amp;searchVal=%EB%B0%A9%EC%86%A1%EC%82%AC%EC%97%85%EC%9E%90+%EC%9E%AC%EC%82%B0%EC%83%81%ED%99%A9&amp;boardSeq=51443
Ministry of Science and ICT (2021). 2021 Broadcasting Industry Survey Report. https://www.kisdi.re.kr/report/view.do?key=m2101113024973&amp;masterId=3934581&amp;arrMasterId=3934581&amp;artId=650616</t>
  </si>
  <si>
    <t>LG HelloVision</t>
  </si>
  <si>
    <t>LG acquired CJ HelloVision And changed its name to LG HelloVision. Korea Communications Commission (2021). Announcement of Broadcasting Business Property Status 2020. https://kcc.go.kr/user.do?mode=view&amp;page=A05030000&amp;dc=K05030000&amp;boardId=1113&amp;cp=1&amp;ctx=ALL&amp;searchKey=TITLE&amp;searchVal=%EB%B0%A9%EC%86%A1%EC%82%AC%EC%97%85%EC%9E%90+%EC%9E%AC%EC%82%B0%EC%83%81%ED%99%A9&amp;boardSeq=51443
Ministry of Science and ICT (2021). 2021 Broadcasting Industry Survey Report. https://www.kisdi.re.kr/report/view.do?key=m2101113024973&amp;masterId=3934581&amp;arrMasterId=3934581&amp;artId=650616</t>
  </si>
  <si>
    <t xml:space="preserve">SK Btv Cable </t>
  </si>
  <si>
    <t>Korea Communications Commission (2022). Announcement of Broadcasting Business Property Status 2021. https://kcc.go.kr/user.do?mode=view&amp;page=A05030000&amp;dc=K05030000&amp;boardId=1113&amp;cp=1&amp;ctx=ALL&amp;searchKey=TITLE&amp;searchVal=%EB%B0%A9%EC%86%A1%EC%82%AC%EC%97%85%EC%9E%90+%EC%9E%AC%EC%82%B0%EC%83%81%ED%99%A9&amp;boardSeq=53244
Ministry of Science and ICT (2021). 2021 Broadcasting Industry Survey Report. https://www.kisdi.re.kr/report/view.do?key=m2101113024973&amp;masterId=3934581&amp;arrMasterId=3934581&amp;artId=650616</t>
  </si>
  <si>
    <t xml:space="preserve">LG U+tv </t>
  </si>
  <si>
    <t>SK Broadband acquired T-broad and changed its name to SK Btv cable. Korea Communications Commission (2022). Announcement of Broadcasting Business Property Status 2021. https://kcc.go.kr/user.do?mode=view&amp;page=A05030000&amp;dc=K05030000&amp;boardId=1113&amp;cp=1&amp;ctx=ALL&amp;searchKey=TITLE&amp;searchVal=%EB%B0%A9%EC%86%A1%EC%82%AC%EC%97%85%EC%9E%90+%EC%9E%AC%EC%82%B0%EC%83%81%ED%99%A9&amp;boardSeq=53244
Ministry of Science and ICT (2021). 2021 Broadcasting Industry Survey Report. https://www.kisdi.re.kr/report/view.do?key=m2101113024973&amp;masterId=3934581&amp;arrMasterId=3934581&amp;artId=650616</t>
  </si>
  <si>
    <t xml:space="preserve">HCN </t>
  </si>
  <si>
    <t>KT Skylife acquired Hyundai HCN and changed its name to HCN. Korea Communications Commission (2022). Announcement of Broadcasting Business Property Status 2021. https://kcc.go.kr/user.do?mode=view&amp;page=A05030000&amp;dc=K05030000&amp;boardId=1113&amp;cp=1&amp;ctx=ALL&amp;searchKey=TITLE&amp;searchVal=%EB%B0%A9%EC%86%A1%EC%82%AC%EC%97%85%EC%9E%90+%EC%9E%AC%EC%82%B0%EC%83%81%ED%99%A9&amp;boardSeq=53244
Ministry of Science and ICT (2021). 2021 Broadcasting Industry Survey Report. https://www.kisdi.re.kr/report/view.do?key=m2101113024973&amp;masterId=3934581&amp;arrMasterId=3934581&amp;artId=650616</t>
  </si>
  <si>
    <t>Box Office Receipts</t>
  </si>
  <si>
    <t>Advertising</t>
  </si>
  <si>
    <t>Concession Sales + Other</t>
  </si>
  <si>
    <t>Audiences (000s)</t>
  </si>
  <si>
    <t>Market Shares by Audience (%)</t>
  </si>
  <si>
    <t xml:space="preserve">Film Exhibition: Theatre and box office revenue. This sector covers theatrical exhibition with a focus on box office/ticket sales receipts. Revenue from advertising as well as “Concession Sales + Other", respectively, are included in separate columns where possible.  </t>
  </si>
  <si>
    <t xml:space="preserve">CJ CGV </t>
  </si>
  <si>
    <t>CGV</t>
  </si>
  <si>
    <t>CJ CGV (2013). 2012 Annual Audit Report. https://dart.fss.or.kr/dsaf001/main.do?rcpNo=20130401001371</t>
  </si>
  <si>
    <t>Lotte Group</t>
  </si>
  <si>
    <t>LOTTE Shopping</t>
  </si>
  <si>
    <t>LOTTE CINEMA</t>
  </si>
  <si>
    <t>Lotte Shopping (2012). 2011 Annual Audit Report. https://dart.fss.or.kr/dsaf001/main.do?rcpNo=20120427000411
An estimate by multiplying the total reveune of the film exhibition market by Lotte Cinema's market share of the number or viewers</t>
  </si>
  <si>
    <t>J Contentree</t>
  </si>
  <si>
    <t>Megabox</t>
  </si>
  <si>
    <t>Contentree Joongang (2015). 2014 Annual Audit Report. https://dart.fss.or.kr/dsaf001/main.do?rcpNo=20150331004337</t>
  </si>
  <si>
    <t>MegaBox Cinus</t>
  </si>
  <si>
    <t>Lotte Shopping (2015). 2014 Annual Audit Report. https://dart.fss.or.kr/dsaf001/main.do?rcpNo=20150603000177
An estimate by multiplying the total reveune of the film exhibition market by Lotte Cinema's market share of the number or viewers</t>
  </si>
  <si>
    <t>CJ CGV (2014). 2013 Annual Audit Report. https://dart.fss.or.kr/dsaf001/main.do?rcpNo=20140530001410</t>
  </si>
  <si>
    <t>CJ CGV (2015). 2014 Annual Audit Report. https://dart.fss.or.kr/dsaf001/main.do?rcpNo=20150331004218</t>
  </si>
  <si>
    <t>CJ CGV (2021). 2020 Annual Audit Report.https://dart.fss.or.kr/dsaf001/main.do?rcpNo=20180330003675</t>
  </si>
  <si>
    <t>Lotte Shopping (2018). 2017 Annual Audit Report. https://dart.fss.or.kr/dsaf001/main.do?rcpNo=20180402005083
An estimate by multiplying the total reveune of the film exhibition market by Lotte Cinema's market share of the number or viewers</t>
  </si>
  <si>
    <t>Contentree Joongang (2019). 2018 Annual Audit Report. https://dart.fss.or.kr/dsaf001/main.do?rcpNo=20190716000323</t>
  </si>
  <si>
    <t>CJ CGV (2021). 2020 Annual Audit Report. https://dart.fss.or.kr/dsaf001/main.do?rcpNo=20210319001272</t>
  </si>
  <si>
    <t xml:space="preserve">Megabox Joongang </t>
  </si>
  <si>
    <t xml:space="preserve">Lotte Cultureworks </t>
  </si>
  <si>
    <t>Lotte Cultureworks (2020). 2019 Annual Audit Report. https://dart.fss.or.kr/dsaf001/main.do?rcpNo=20200814001368</t>
  </si>
  <si>
    <t>CJ CGV</t>
  </si>
  <si>
    <t>Contentree Joongang (2020). 2019 Annual Audit Report. https://dart.fss.or.kr/dsaf001/main.do?rcpNo=20200330002955</t>
  </si>
  <si>
    <t>Lotte Cultureworks (2022). 2021 Annual Audit Report. https://dart.fss.or.kr/dsaf001/main.do?rcpNo=20220324000577</t>
  </si>
  <si>
    <t>MegaboxJoongang</t>
  </si>
  <si>
    <t>Contentree Joongang (2023). 2022 Annual Audit Report. https://dart.fss.or.kr/dsaf001/main.do?rcpNo=20230321001329</t>
  </si>
  <si>
    <t>CJ CGV (2022). 2021 Annual Audit Report. https://dart.fss.or.kr/dsaf001/main.do?rcpNo=20220321001182</t>
  </si>
  <si>
    <t>CJ CGV (2023). 2022 Annual Audit Report. https://dart.fss.or.kr/dsaf001/main.do?rcpNo=20230320001054</t>
  </si>
  <si>
    <t>Lotte Cultureworks (2023). 2022 Annual Audit Report. https://dart.fss.or.kr/dsaf001/main.do?rcpNo=20230323000563</t>
  </si>
  <si>
    <t xml:space="preserve">Contentree Joongang </t>
  </si>
  <si>
    <t>Market Share by Revenue (%)</t>
  </si>
  <si>
    <t>Korean Broadcasting System</t>
  </si>
  <si>
    <t>Munhwa Broadcasting Corporation</t>
  </si>
  <si>
    <t xml:space="preserve">SBS Media Holdings </t>
  </si>
  <si>
    <t>Seoul Broadcasting System</t>
  </si>
  <si>
    <t>local Munhwa Broadcasting Corporation</t>
  </si>
  <si>
    <t>local commercial broadcasters</t>
  </si>
  <si>
    <t>Korea Educational Broadcasting System</t>
  </si>
  <si>
    <t xml:space="preserve">local MBC </t>
  </si>
  <si>
    <t>GS Group</t>
  </si>
  <si>
    <t>GS Home Shopping</t>
  </si>
  <si>
    <t>CJ O Shopping</t>
  </si>
  <si>
    <t>CJ subsidiaries</t>
  </si>
  <si>
    <t>Hyundai Home Shopping Network Corporation</t>
  </si>
  <si>
    <t>Other CPs</t>
  </si>
  <si>
    <t>Lotte Corporation</t>
  </si>
  <si>
    <t>Lotte Home Shopping</t>
  </si>
  <si>
    <t>SBS subsidiaries</t>
  </si>
  <si>
    <t xml:space="preserve">HARIM </t>
  </si>
  <si>
    <t>NS Shopping</t>
  </si>
  <si>
    <t>MBC subsidiaries</t>
  </si>
  <si>
    <t>KBS N</t>
  </si>
  <si>
    <t>YTN</t>
  </si>
  <si>
    <t>T-broad subsidiaries</t>
  </si>
  <si>
    <t>Maeil Business TV</t>
  </si>
  <si>
    <t>MBS</t>
  </si>
  <si>
    <t>C&amp;M subsidiaries</t>
  </si>
  <si>
    <t>HCN subsidiaries</t>
  </si>
  <si>
    <t>CMB subsidiaries</t>
  </si>
  <si>
    <t>Other CPs include about 130 small content providers, each of which accounts for less than 1% of the total market size. 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https://www.kcc.go.kr/user.do?mode=view&amp;page=A02060100&amp;dc=60100&amp;boardId=1027&amp;cp=2&amp;searchKey=ALL&amp;searchVal=%EB%B0%A9%EC%86%A1%EC%82%AC%EC%97%85%EC%9E%90+%EC%9E%AC%EC%82%B0&amp;boardSeq=45865</t>
  </si>
  <si>
    <t>Maekyung Media Group</t>
  </si>
  <si>
    <t>Maeil Broadcasting Network</t>
  </si>
  <si>
    <t>Joongang Group</t>
  </si>
  <si>
    <t>JTBC</t>
  </si>
  <si>
    <t>Dong-a Media Group</t>
  </si>
  <si>
    <t>Channel A</t>
  </si>
  <si>
    <t>Chosun Media Group</t>
  </si>
  <si>
    <t>TV Chosun</t>
  </si>
  <si>
    <t>Home &amp; Shopping</t>
  </si>
  <si>
    <t>YONHAP NEWS AGENCY</t>
  </si>
  <si>
    <t>YONHAP NEWS TV</t>
  </si>
  <si>
    <t>KT Skylife subsidiaries</t>
  </si>
  <si>
    <t>KTHitel</t>
  </si>
  <si>
    <t>Public Home Shopping</t>
  </si>
  <si>
    <t>JTBC subsidiaries</t>
  </si>
  <si>
    <t>MBN subsidiaries</t>
  </si>
  <si>
    <t>D'LIVE subsidiaries</t>
  </si>
  <si>
    <t>Shinsegae Group</t>
  </si>
  <si>
    <t>Shinsegae Live Shopping</t>
  </si>
  <si>
    <t>Shoppingnt</t>
  </si>
  <si>
    <t>W Shopping</t>
  </si>
  <si>
    <t>Sk Stoa</t>
  </si>
  <si>
    <t>CJ ENM</t>
  </si>
  <si>
    <t xml:space="preserve">TRN </t>
  </si>
  <si>
    <t>Korea Communications Commission (2020).2019년도 방송사업자 재산상황 공표집[Announcement of Broadcasting Business Property Status 2019].https://www.kcc.go.kr/user.do?mode=view&amp;page=A02060100&amp;dc=60100&amp;boardId=1027&amp;cp=1&amp;searchKey=ALL&amp;searchVal=%EC%9E%AC%EC%82%B0%EC%83%81%ED%99%A9+%EA%B3%B5%ED%91%9C&amp;boardSeq=49626</t>
  </si>
  <si>
    <t>TRN Shoppingnt</t>
  </si>
  <si>
    <t>Korea Communications Commission (2021).2020년도 방송사업자 재산상황 공표집[Announcement of Broadcasting Business Property Status 2020].https://www.kcc.go.kr/user.do?mode=view&amp;page=A02060100&amp;dc=60100&amp;boardId=1027&amp;cp=1&amp;searchKey=ALL&amp;searchVal=%EC%9E%AC%EC%82%B0%EC%83%81%ED%99%A9+%EA%B3%B5%ED%91%9C&amp;boardSeq=51455</t>
  </si>
  <si>
    <t>KBS subsidaries</t>
  </si>
  <si>
    <t>SK Broadband subsidaries</t>
  </si>
  <si>
    <t>Korea Communications Commission (2022).2021년도 방송사업자 재산상황 공표집[Announcement of Broadcasting Business Property Status 2021].https://www.kcc.go.kr/user.do?mode=view&amp;page=A02060100&amp;dc=60100&amp;boardId=1027&amp;cp=1&amp;searchKey=ALL&amp;searchVal=%EC%9E%AC%EC%82%B0%EC%83%81%ED%99%A9+%EA%B3%B5%ED%91%9C&amp;boardSeq=53251</t>
  </si>
  <si>
    <t xml:space="preserve">Tcast </t>
  </si>
  <si>
    <r>
      <t>Digital Sales/Download (Millions KRW</t>
    </r>
    <r>
      <rPr>
        <b/>
        <sz val="12"/>
        <color theme="1"/>
        <rFont val="Times"/>
        <family val="1"/>
      </rPr>
      <t>₩</t>
    </r>
    <r>
      <rPr>
        <b/>
        <sz val="12"/>
        <color theme="1"/>
        <rFont val="Times New Roman"/>
        <family val="1"/>
      </rPr>
      <t>)</t>
    </r>
  </si>
  <si>
    <t>Netflix</t>
  </si>
  <si>
    <t>Netflix Services Korea</t>
  </si>
  <si>
    <t>Netflix Services Korea (2021). 2020 Annual Audit Report. https://dart.fss.or.kr/dsaf001/main.do?rcpNo=20210412002747</t>
  </si>
  <si>
    <t xml:space="preserve">LG </t>
  </si>
  <si>
    <t>Uplus Mobile TV</t>
  </si>
  <si>
    <t xml:space="preserve">The data is an estimate calculated by multiplying 2.22M (average MAU in 2019) by 5,500 KRW (monthly subscription fee) and by 12 months. </t>
  </si>
  <si>
    <t>SK Telecom, KBS, MBC, SBS</t>
  </si>
  <si>
    <t xml:space="preserve">Content Wavve </t>
  </si>
  <si>
    <t>Wavve</t>
  </si>
  <si>
    <t>Content Wavve (2021) 2020 Annual Audit Report. https://dart.fss.or.kr/dsaf001/main.do?rcpNo=20210329000423</t>
  </si>
  <si>
    <t xml:space="preserve">SPOTV </t>
  </si>
  <si>
    <t>SPOTV NOW</t>
  </si>
  <si>
    <t>SPOTV (2020). 2019 Annual Audit Report. https://dart.fss.or.kr/dsaf001/main.do?rcpNo=20200408001968</t>
  </si>
  <si>
    <t>Watcha</t>
  </si>
  <si>
    <t>Watcha Play</t>
  </si>
  <si>
    <t>Watcha (2021). 2020 Annual Audit Report. https://dart.fss.or.kr/dsaf001/main.do?rcpNo=20210408001888</t>
  </si>
  <si>
    <t>Netflix Services Korea (2022). 2021 Annual Audit Report. https://dart.fss.or.kr/dsaf001/main.do?rcpNo=20220414001887</t>
  </si>
  <si>
    <t>Content Wavve</t>
  </si>
  <si>
    <t>Content Wavve (2022). 2021 Annual Audit Report. https://dart.fss.or.kr/dsaf001/main.do?rcpNo=20220405002502</t>
  </si>
  <si>
    <t>Seezn</t>
  </si>
  <si>
    <t>The data is an estimate calculated by multiplying 2.06M (average MAU in 2020) by 5000 KRW (monthly subscription fee) and by 12 months.</t>
  </si>
  <si>
    <t xml:space="preserve">The data is an estimate calculated by multiplying 1.84M (average MAU in 2020) by 5,500 KRW (monthly subscription fee) and by 12 months. </t>
  </si>
  <si>
    <t>SPOTV (2021). 2020 Annual Audit Report. https://dart.fss.or.kr/dsaf001/main.do?rcpNo=20210326000976</t>
  </si>
  <si>
    <t xml:space="preserve">Watcha </t>
  </si>
  <si>
    <t>WATCHA</t>
  </si>
  <si>
    <t>Watcha (2022). 2021 Annual Audit Report. https://dart.fss.or.kr/dsaf001/main.do?rcpNo=20220705000384</t>
  </si>
  <si>
    <t xml:space="preserve">CJ ENM </t>
  </si>
  <si>
    <t xml:space="preserve">TVING </t>
  </si>
  <si>
    <t>TVING</t>
  </si>
  <si>
    <t>TVING (2022). 2021 Annual Audit Report. https://dart.fss.or.kr/dsaf001/main.do?rcpNo=20220331002805</t>
  </si>
  <si>
    <t xml:space="preserve">The data is an estimate calculated by multiplying 1.84M (average MAU for the first 4 months in 2021) by 5,500 KRW (monthly subscription fee) and by 12 months. </t>
  </si>
  <si>
    <t>The data is an estimate calculated by multiplying 1.76M (average MAU for the first 4 months in 2021) by 5000 KRW (monthly subscription fee) and by 12 months.</t>
  </si>
  <si>
    <t>SPOTV (2022). 2021 Annual Audit Report. https://dart.fss.or.kr/dsaf001/main.do?rcpNo=20220405000051</t>
  </si>
  <si>
    <t>Coupang</t>
  </si>
  <si>
    <t>Coupang Play</t>
  </si>
  <si>
    <t>The data is an estimate calculated by multiplying 1.71M (average MAU in 2021) by 2,900 KRW (monthly subscription fee) and by 12 months. https://m.news1.kr/articles/?4531703#_enliple</t>
  </si>
  <si>
    <t>Netflix Services Korea (2023). 2022 Annual Audit Report. https://dart.fss.or.kr/dsaf001/main.do?rcpNo=20230414002445</t>
  </si>
  <si>
    <t>Content Wavve (2023). 2022 Annual Audit Report. https://dart.fss.or.kr/dsaf001/main.do?rcpNo=20230414002445</t>
  </si>
  <si>
    <t>TVING (2023). 2022 Annual Audit Report. https://dart.fss.or.kr/dsaf001/main.do?rcpNo=20230331003849</t>
  </si>
  <si>
    <t>Disney</t>
  </si>
  <si>
    <t>Disney Plus</t>
  </si>
  <si>
    <t>The data is an estimate calculated by multiplying 1.92M (average MAU in 2022) by 9,900 KRW (monthly subscription fee) and by 12 months.</t>
  </si>
  <si>
    <t xml:space="preserve">Coupang: </t>
  </si>
  <si>
    <t>The data is an estimate calculated by multiplying 4.03M (average MAU in 2022) by 3,900 KRW (average monthly subscription fee) and by 12 months. https://m.news1.kr/articles/?4531703#_enliple</t>
  </si>
  <si>
    <t>The data is an estimate calculated by multiplying 1.070M (average MAU in 2022) by 5,500 KRW (average monthly subscription fee) and by 12 months. https://m.news1.kr/articles/?4531703#_enliple</t>
  </si>
  <si>
    <t>SPOTV (2023). 2022 Annual Audit Report. https://dart.fss.or.kr/dsaf001/main.do?rcpNo=20230403003329</t>
  </si>
  <si>
    <t>Watcha (2023). 2022 Annual Audit Report. https://dart.fss.or.kr/dsaf001/main.do?rcpNo=20230412000418</t>
  </si>
  <si>
    <t xml:space="preserve">KT Seezn </t>
  </si>
  <si>
    <t>　</t>
  </si>
  <si>
    <t>CBS</t>
  </si>
  <si>
    <t>Arirang TV</t>
  </si>
  <si>
    <t>Arirang Radio</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</si>
  <si>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https://kcc.go.kr/user.do;jsessionid=64N7p3TfxhX1kc0luU6vez4F14cQrD7sr752QbQi.servlet-aihgcldhome20?mode=view&amp;page=A02060100&amp;dc=60100&amp;boardId=1027&amp;cp=15&amp;boardSeq=45865
The data includes revenues from terrestrial broadcasting companies only operating radio channels.</t>
  </si>
  <si>
    <t>Catholic Peace Broadcasting Corporation</t>
  </si>
  <si>
    <t>CPBC</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</si>
  <si>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https://kcc.go.kr/user.do;jsessionid=64N7p3TfxhX1kc0luU6vez4F14cQrD7sr752QbQi.servlet-aihgcldhome20?mode=view&amp;page=A02060100&amp;dc=60100&amp;boardId=1027&amp;cp=15&amp;boardSeq=45866
The data includes revenues from terrestrial broadcasting companies only operating radio channels.</t>
  </si>
  <si>
    <t>Buddhist Broadcasting System</t>
  </si>
  <si>
    <t>BBS</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</si>
  <si>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https://kcc.go.kr/user.do;jsessionid=64N7p3TfxhX1kc0luU6vez4F14cQrD7sr752QbQi.servlet-aihgcldhome20?mode=view&amp;page=A02060100&amp;dc=60100&amp;boardId=1027&amp;cp=15&amp;boardSeq=45867
The data includes revenues from terrestrial broadcasting companies only operating radio channels.</t>
  </si>
  <si>
    <t>Traffic Broadcasting System</t>
  </si>
  <si>
    <t>TBS</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</si>
  <si>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https://kcc.go.kr/user.do;jsessionid=64N7p3TfxhX1kc0luU6vez4F14cQrD7sr752QbQi.servlet-aihgcldhome20?mode=view&amp;page=A02060100&amp;dc=60100&amp;boardId=1027&amp;cp=15&amp;boardSeq=45868
The data includes revenues from terrestrial broadcasting companies only operating radio channels.</t>
  </si>
  <si>
    <t>Gugak Broadcasting Foundation</t>
  </si>
  <si>
    <t>Gugak FM</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</si>
  <si>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https://kcc.go.kr/user.do;jsessionid=64N7p3TfxhX1kc0luU6vez4F14cQrD7sr752QbQi.servlet-aihgcldhome20?mode=view&amp;page=A02060100&amp;dc=60100&amp;boardId=1027&amp;cp=15&amp;boardSeq=45869
The data includes revenues from terrestrial broadcasting companies only operating radio channels.</t>
  </si>
  <si>
    <t>Far East Broadcasting Company</t>
  </si>
  <si>
    <t>FEBC</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</si>
  <si>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https://kcc.go.kr/user.do;jsessionid=64N7p3TfxhX1kc0luU6vez4F14cQrD7sr752QbQi.servlet-aihgcldhome20?mode=view&amp;page=A02060100&amp;dc=60100&amp;boardId=1027&amp;cp=15&amp;boardSeq=45870
The data includes revenues from terrestrial broadcasting companies only operating radio channels.</t>
  </si>
  <si>
    <t>Won Buddhism Broadcasting System</t>
  </si>
  <si>
    <t>WBS</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</si>
  <si>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https://kcc.go.kr/user.do;jsessionid=64N7p3TfxhX1kc0luU6vez4F14cQrD7sr752QbQi.servlet-aihgcldhome20?mode=view&amp;page=A02060100&amp;dc=60100&amp;boardId=1027&amp;cp=15&amp;boardSeq=45871
The data includes revenues from terrestrial broadcasting companies only operating radio channels.</t>
  </si>
  <si>
    <t>KoROAD</t>
  </si>
  <si>
    <t>TBN</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</si>
  <si>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https://kcc.go.kr/user.do;jsessionid=64N7p3TfxhX1kc0luU6vez4F14cQrD7sr752QbQi.servlet-aihgcldhome20?mode=view&amp;page=A02060100&amp;dc=60100&amp;boardId=1027&amp;cp=15&amp;boardSeq=45872
The data includes revenues from terrestrial broadcasting companies only operating radio channels.</t>
  </si>
  <si>
    <t>YTN Radio</t>
  </si>
  <si>
    <t>YTN FM</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</si>
  <si>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https://kcc.go.kr/user.do;jsessionid=64N7p3TfxhX1kc0luU6vez4F14cQrD7sr752QbQi.servlet-aihgcldhome20?mode=view&amp;page=A02060100&amp;dc=60100&amp;boardId=1027&amp;cp=15&amp;boardSeq=45873
The data includes revenues from terrestrial broadcasting companies only operating radio channels.</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</si>
  <si>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https://kcc.go.kr/user.do;jsessionid=64N7p3TfxhX1kc0luU6vez4F14cQrD7sr752QbQi.servlet-aihgcldhome20?mode=view&amp;page=A02060100&amp;dc=60100&amp;boardId=1027&amp;cp=15&amp;boardSeq=45874
The data includes revenues from terrestrial broadcasting companies only operating radio channels.</t>
  </si>
  <si>
    <t>Gwangju Foreign language Network</t>
  </si>
  <si>
    <t>GFN</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</si>
  <si>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https://kcc.go.kr/user.do;jsessionid=64N7p3TfxhX1kc0luU6vez4F14cQrD7sr752QbQi.servlet-aihgcldhome20?mode=view&amp;page=A02060100&amp;dc=60100&amp;boardId=1027&amp;cp=15&amp;boardSeq=45875
The data includes revenues from terrestrial broadcasting companies only operating radio channels.</t>
  </si>
  <si>
    <t>Busan English Broadcasting</t>
  </si>
  <si>
    <t>BeFM</t>
  </si>
  <si>
    <t>Korea Communications Commission (2011).2010년도 방송사업자 재산상황 공표집[Announcement of Broadcasting Business Property Status 2010]. https://kcc.go.kr/user.do;jsessionid=64N7p3TfxhX1kc0luU6vez4F14cQrD7sr752QbQi.servlet-aihgcldhome20?mode=view&amp;page=A02060100&amp;dc=60100&amp;boardId=1027&amp;cp=15&amp;boardSeq=45876
The data includes revenues from terrestrial broadcasting companies only operating radio channels.</t>
  </si>
  <si>
    <t>The data includes revenues from terrestrial broadcasting companies only operating radio channels.  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https://www.kcc.go.kr/user.do?mode=view&amp;page=A02060100&amp;dc=60100&amp;boardId=1027&amp;cp=2&amp;searchKey=ALL&amp;searchVal=%EB%B0%A9%EC%86%A1%EC%82%AC%EC%97%85%EC%9E%90+%EC%9E%AC%EC%82%B0&amp;boardSeq=45865</t>
  </si>
  <si>
    <t xml:space="preserve"> 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https://www.kcc.go.kr/user.do?mode=view&amp;page=A02060100&amp;dc=60100&amp;boardId=1027&amp;cp=2&amp;searchKey=ALL&amp;searchVal=%EB%B0%A9%EC%86%A1%EC%82%AC%EC%97%85%EC%9E%90+%EC%9E%AC%EC%82%B0&amp;boardSeq=45865</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</si>
  <si>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https://www.kcc.go.kr/user.do?mode=view&amp;page=A02060100&amp;dc=60100&amp;boardId=1027&amp;cp=2&amp;searchKey=ALL&amp;searchVal=%EB%B0%A9%EC%86%A1%EC%82%AC%EC%97%85%EC%9E%90+%EC%9E%AC%EC%82%B0&amp;boardSeq=45866</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</si>
  <si>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https://www.kcc.go.kr/user.do?mode=view&amp;page=A02060100&amp;dc=60100&amp;boardId=1027&amp;cp=2&amp;searchKey=ALL&amp;searchVal=%EB%B0%A9%EC%86%A1%EC%82%AC%EC%97%85%EC%9E%90+%EC%9E%AC%EC%82%B0&amp;boardSeq=45867</t>
  </si>
  <si>
    <t>Gyeonggi Broadcasting</t>
  </si>
  <si>
    <t>KFM</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</si>
  <si>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https://www.kcc.go.kr/user.do?mode=view&amp;page=A02060100&amp;dc=60100&amp;boardId=1027&amp;cp=2&amp;searchKey=ALL&amp;searchVal=%EB%B0%A9%EC%86%A1%EC%82%AC%EC%97%85%EC%9E%90+%EC%9E%AC%EC%82%B0&amp;boardSeq=45868</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</si>
  <si>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https://www.kcc.go.kr/user.do?mode=view&amp;page=A02060100&amp;dc=60100&amp;boardId=1027&amp;cp=2&amp;searchKey=ALL&amp;searchVal=%EB%B0%A9%EC%86%A1%EC%82%AC%EC%97%85%EC%9E%90+%EC%9E%AC%EC%82%B0&amp;boardSeq=45869</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</si>
  <si>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https://www.kcc.go.kr/user.do?mode=view&amp;page=A02060100&amp;dc=60100&amp;boardId=1027&amp;cp=2&amp;searchKey=ALL&amp;searchVal=%EB%B0%A9%EC%86%A1%EC%82%AC%EC%97%85%EC%9E%90+%EC%9E%AC%EC%82%B0&amp;boardSeq=45870</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</si>
  <si>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https://www.kcc.go.kr/user.do?mode=view&amp;page=A02060100&amp;dc=60100&amp;boardId=1027&amp;cp=2&amp;searchKey=ALL&amp;searchVal=%EB%B0%A9%EC%86%A1%EC%82%AC%EC%97%85%EC%9E%90+%EC%9E%AC%EC%82%B0&amp;boardSeq=45871</t>
  </si>
  <si>
    <t>Kyung-In Broadcasting</t>
  </si>
  <si>
    <t> iFM</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</si>
  <si>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https://www.kcc.go.kr/user.do?mode=view&amp;page=A02060100&amp;dc=60100&amp;boardId=1027&amp;cp=2&amp;searchKey=ALL&amp;searchVal=%EB%B0%A9%EC%86%A1%EC%82%AC%EC%97%85%EC%9E%90+%EC%9E%AC%EC%82%B0&amp;boardSeq=45872</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</si>
  <si>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https://www.kcc.go.kr/user.do?mode=view&amp;page=A02060100&amp;dc=60100&amp;boardId=1027&amp;cp=2&amp;searchKey=ALL&amp;searchVal=%EB%B0%A9%EC%86%A1%EC%82%AC%EC%97%85%EC%9E%90+%EC%9E%AC%EC%82%B0&amp;boardSeq=45873</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</si>
  <si>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https://www.kcc.go.kr/user.do?mode=view&amp;page=A02060100&amp;dc=60100&amp;boardId=1027&amp;cp=2&amp;searchKey=ALL&amp;searchVal=%EB%B0%A9%EC%86%A1%EC%82%AC%EC%97%85%EC%9E%90+%EC%9E%AC%EC%82%B0&amp;boardSeq=45874</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</si>
  <si>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https://www.kcc.go.kr/user.do?mode=view&amp;page=A02060100&amp;dc=60100&amp;boardId=1027&amp;cp=2&amp;searchKey=ALL&amp;searchVal=%EB%B0%A9%EC%86%A1%EC%82%AC%EC%97%85%EC%9E%90+%EC%9E%AC%EC%82%B0&amp;boardSeq=45875</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</si>
  <si>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https://www.kcc.go.kr/user.do?mode=view&amp;page=A02060100&amp;dc=60100&amp;boardId=1027&amp;cp=2&amp;searchKey=ALL&amp;searchVal=%EB%B0%A9%EC%86%A1%EC%82%AC%EC%97%85%EC%9E%90+%EC%9E%AC%EC%82%B0&amp;boardSeq=45876</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</si>
  <si>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https://www.kcc.go.kr/user.do?mode=view&amp;page=A02060100&amp;dc=60100&amp;boardId=1027&amp;cp=2&amp;searchKey=ALL&amp;searchVal=%EB%B0%A9%EC%86%A1%EC%82%AC%EC%97%85%EC%9E%90+%EC%9E%AC%EC%82%B0&amp;boardSeq=45877</t>
  </si>
  <si>
    <t>Korea Communications Commission (2012).2011년도 방송사업자 재산상황 공표집[Announcement of Broadcasting Business Property Status 2011]. https://www.kcc.go.kr/user.do?mode=view&amp;page=A02060100&amp;dc=60100&amp;boardId=1027&amp;cp=2&amp;searchKey=ALL&amp;searchVal=%EB%B0%A9%EC%86%A1%EC%82%AC%EC%97%85%EC%9E%90+%EC%9E%AC%EC%82%B0&amp;boardSeq=45878</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</si>
  <si>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https://www.kcc.go.kr/user.do?mode=view&amp;page=A02060100&amp;dc=60100&amp;boardId=1027&amp;cp=2&amp;searchKey=ALL&amp;searchVal=%EB%B0%A9%EC%86%A1%EC%82%AC%EC%97%85%EC%9E%90+%EC%9E%AC%EC%82%B0&amp;boardSeq=45861</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</si>
  <si>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https://www.kcc.go.kr/user.do?mode=view&amp;page=A02060100&amp;dc=60100&amp;boardId=1027&amp;cp=2&amp;searchKey=ALL&amp;searchVal=%EB%B0%A9%EC%86%A1%EC%82%AC%EC%97%85%EC%9E%90+%EC%9E%AC%EC%82%B0&amp;boardSeq=45862</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</si>
  <si>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https://www.kcc.go.kr/user.do?mode=view&amp;page=A02060100&amp;dc=60100&amp;boardId=1027&amp;cp=2&amp;searchKey=ALL&amp;searchVal=%EB%B0%A9%EC%86%A1%EC%82%AC%EC%97%85%EC%9E%90+%EC%9E%AC%EC%82%B0&amp;boardSeq=45863</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</si>
  <si>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https://www.kcc.go.kr/user.do?mode=view&amp;page=A02060100&amp;dc=60100&amp;boardId=1027&amp;cp=2&amp;searchKey=ALL&amp;searchVal=%EB%B0%A9%EC%86%A1%EC%82%AC%EC%97%85%EC%9E%90+%EC%9E%AC%EC%82%B0&amp;boardSeq=45864</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</si>
  <si>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https://www.kcc.go.kr/user.do?mode=view&amp;page=A02060100&amp;dc=60100&amp;boardId=1027&amp;cp=2&amp;searchKey=ALL&amp;searchVal=%EB%B0%A9%EC%86%A1%EC%82%AC%EC%97%85%EC%9E%90+%EC%9E%AC%EC%82%B0&amp;boardSeq=45865</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</si>
  <si>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https://www.kcc.go.kr/user.do?mode=view&amp;page=A02060100&amp;dc=60100&amp;boardId=1027&amp;cp=2&amp;searchKey=ALL&amp;searchVal=%EB%B0%A9%EC%86%A1%EC%82%AC%EC%97%85%EC%9E%90+%EC%9E%AC%EC%82%B0&amp;boardSeq=45866</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</si>
  <si>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https://www.kcc.go.kr/user.do?mode=view&amp;page=A02060100&amp;dc=60100&amp;boardId=1027&amp;cp=2&amp;searchKey=ALL&amp;searchVal=%EB%B0%A9%EC%86%A1%EC%82%AC%EC%97%85%EC%9E%90+%EC%9E%AC%EC%82%B0&amp;boardSeq=45867</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</si>
  <si>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https://www.kcc.go.kr/user.do?mode=view&amp;page=A02060100&amp;dc=60100&amp;boardId=1027&amp;cp=2&amp;searchKey=ALL&amp;searchVal=%EB%B0%A9%EC%86%A1%EC%82%AC%EC%97%85%EC%9E%90+%EC%9E%AC%EC%82%B0&amp;boardSeq=45868</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</si>
  <si>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https://www.kcc.go.kr/user.do?mode=view&amp;page=A02060100&amp;dc=60100&amp;boardId=1027&amp;cp=2&amp;searchKey=ALL&amp;searchVal=%EB%B0%A9%EC%86%A1%EC%82%AC%EC%97%85%EC%9E%90+%EC%9E%AC%EC%82%B0&amp;boardSeq=45869</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</si>
  <si>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https://www.kcc.go.kr/user.do?mode=view&amp;page=A02060100&amp;dc=60100&amp;boardId=1027&amp;cp=2&amp;searchKey=ALL&amp;searchVal=%EB%B0%A9%EC%86%A1%EC%82%AC%EC%97%85%EC%9E%90+%EC%9E%AC%EC%82%B0&amp;boardSeq=45870</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</si>
  <si>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https://www.kcc.go.kr/user.do?mode=view&amp;page=A02060100&amp;dc=60100&amp;boardId=1027&amp;cp=2&amp;searchKey=ALL&amp;searchVal=%EB%B0%A9%EC%86%A1%EC%82%AC%EC%97%85%EC%9E%90+%EC%9E%AC%EC%82%B0&amp;boardSeq=45871</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</si>
  <si>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https://www.kcc.go.kr/user.do?mode=view&amp;page=A02060100&amp;dc=60100&amp;boardId=1027&amp;cp=2&amp;searchKey=ALL&amp;searchVal=%EB%B0%A9%EC%86%A1%EC%82%AC%EC%97%85%EC%9E%90+%EC%9E%AC%EC%82%B0&amp;boardSeq=45872</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</si>
  <si>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https://www.kcc.go.kr/user.do?mode=view&amp;page=A02060100&amp;dc=60100&amp;boardId=1027&amp;cp=2&amp;searchKey=ALL&amp;searchVal=%EB%B0%A9%EC%86%A1%EC%82%AC%EC%97%85%EC%9E%90+%EC%9E%AC%EC%82%B0&amp;boardSeq=45873</t>
  </si>
  <si>
    <t>Korea Communications Commission (2013).2012년도 방송사업자 재산상황 공표집[Announcement of Broadcasting Business Property Status 2012]. https://www.kcc.go.kr/user.do?mode=view&amp;page=A02060100&amp;dc=60100&amp;boardId=1027&amp;cp=2&amp;searchKey=ALL&amp;searchVal=%EB%B0%A9%EC%86%A1%EC%82%AC%EC%97%85%EC%9E%90+%EC%9E%AC%EC%82%B0&amp;boardSeq=45874</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</si>
  <si>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2013].https://www.kcc.go.kr/user.do?mode=view&amp;page=A02060100&amp;dc=60100&amp;boardId=1027&amp;cp=2&amp;searchKey=ALL&amp;searchVal=%EB%B0%A9%EC%86%A1%EC%82%AC%EC%97%85%EC%9E%90+%EC%9E%AC%EC%82%B0&amp;boardSeq=45862</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</si>
  <si>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2013].https://www.kcc.go.kr/user.do?mode=view&amp;page=A02060100&amp;dc=60100&amp;boardId=1027&amp;cp=2&amp;searchKey=ALL&amp;searchVal=%EB%B0%A9%EC%86%A1%EC%82%AC%EC%97%85%EC%9E%90+%EC%9E%AC%EC%82%B0&amp;boardSeq=45863</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</si>
  <si>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2013].https://www.kcc.go.kr/user.do?mode=view&amp;page=A02060100&amp;dc=60100&amp;boardId=1027&amp;cp=2&amp;searchKey=ALL&amp;searchVal=%EB%B0%A9%EC%86%A1%EC%82%AC%EC%97%85%EC%9E%90+%EC%9E%AC%EC%82%B0&amp;boardSeq=45864</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</si>
  <si>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2013].https://www.kcc.go.kr/user.do?mode=view&amp;page=A02060100&amp;dc=60100&amp;boardId=1027&amp;cp=2&amp;searchKey=ALL&amp;searchVal=%EB%B0%A9%EC%86%A1%EC%82%AC%EC%97%85%EC%9E%90+%EC%9E%AC%EC%82%B0&amp;boardSeq=45865</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</si>
  <si>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2013].https://www.kcc.go.kr/user.do?mode=view&amp;page=A02060100&amp;dc=60100&amp;boardId=1027&amp;cp=2&amp;searchKey=ALL&amp;searchVal=%EB%B0%A9%EC%86%A1%EC%82%AC%EC%97%85%EC%9E%90+%EC%9E%AC%EC%82%B0&amp;boardSeq=45866</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</si>
  <si>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2013].https://www.kcc.go.kr/user.do?mode=view&amp;page=A02060100&amp;dc=60100&amp;boardId=1027&amp;cp=2&amp;searchKey=ALL&amp;searchVal=%EB%B0%A9%EC%86%A1%EC%82%AC%EC%97%85%EC%9E%90+%EC%9E%AC%EC%82%B0&amp;boardSeq=45867</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</si>
  <si>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2013].https://www.kcc.go.kr/user.do?mode=view&amp;page=A02060100&amp;dc=60100&amp;boardId=1027&amp;cp=2&amp;searchKey=ALL&amp;searchVal=%EB%B0%A9%EC%86%A1%EC%82%AC%EC%97%85%EC%9E%90+%EC%9E%AC%EC%82%B0&amp;boardSeq=45868</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</si>
  <si>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2013].https://www.kcc.go.kr/user.do?mode=view&amp;page=A02060100&amp;dc=60100&amp;boardId=1027&amp;cp=2&amp;searchKey=ALL&amp;searchVal=%EB%B0%A9%EC%86%A1%EC%82%AC%EC%97%85%EC%9E%90+%EC%9E%AC%EC%82%B0&amp;boardSeq=45869</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</si>
  <si>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2013].https://www.kcc.go.kr/user.do?mode=view&amp;page=A02060100&amp;dc=60100&amp;boardId=1027&amp;cp=2&amp;searchKey=ALL&amp;searchVal=%EB%B0%A9%EC%86%A1%EC%82%AC%EC%97%85%EC%9E%90+%EC%9E%AC%EC%82%B0&amp;boardSeq=45870</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</si>
  <si>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2013].https://www.kcc.go.kr/user.do?mode=view&amp;page=A02060100&amp;dc=60100&amp;boardId=1027&amp;cp=2&amp;searchKey=ALL&amp;searchVal=%EB%B0%A9%EC%86%A1%EC%82%AC%EC%97%85%EC%9E%90+%EC%9E%AC%EC%82%B0&amp;boardSeq=45871</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</si>
  <si>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2013].https://www.kcc.go.kr/user.do?mode=view&amp;page=A02060100&amp;dc=60100&amp;boardId=1027&amp;cp=2&amp;searchKey=ALL&amp;searchVal=%EB%B0%A9%EC%86%A1%EC%82%AC%EC%97%85%EC%9E%90+%EC%9E%AC%EC%82%B0&amp;boardSeq=45872</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</si>
  <si>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2013].https://www.kcc.go.kr/user.do?mode=view&amp;page=A02060100&amp;dc=60100&amp;boardId=1027&amp;cp=2&amp;searchKey=ALL&amp;searchVal=%EB%B0%A9%EC%86%A1%EC%82%AC%EC%97%85%EC%9E%90+%EC%9E%AC%EC%82%B0&amp;boardSeq=45873</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</si>
  <si>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2013].https://www.kcc.go.kr/user.do?mode=view&amp;page=A02060100&amp;dc=60100&amp;boardId=1027&amp;cp=2&amp;searchKey=ALL&amp;searchVal=%EB%B0%A9%EC%86%A1%EC%82%AC%EC%97%85%EC%9E%90+%EC%9E%AC%EC%82%B0&amp;boardSeq=45874</t>
  </si>
  <si>
    <t>Korea Communications Commission (2014).2013년도 방송사업자 재산상황 공표집[Announcement of Broadcasting Business Property Status 2013].https://www.kcc.go.kr/user.do?mode=view&amp;page=A02060100&amp;dc=60100&amp;boardId=1027&amp;cp=2&amp;searchKey=ALL&amp;searchVal=%EB%B0%A9%EC%86%A1%EC%82%AC%EC%97%85%EC%9E%90+%EC%9E%AC%EC%82%B0&amp;boardSeq=45875</t>
  </si>
  <si>
    <t xml:space="preserve">Korea Communications Commission (2020). Announcement of Broadcasting Business Property Status 2019. The data includes revenues from terrestrial broadcasting companies only operating radio channels. </t>
  </si>
  <si>
    <t xml:space="preserve">Korea Communications Commission (2020). Announcement of Broadcasting Business Property Status 2019. https://www.kcc.go.kr/user.do;jsessionid=X9BUTqYzybf2r15L2hJUcM5Pl9etCSVmb30PWRZC.servlet-aihgcldhome20?mode=view&amp;page=A05030000&amp;dc=K05030000&amp;boardId=1113&amp;cp=1&amp;ctx=ALL&amp;searchKey=TITLE&amp;searchVal=%EB%B0%A9%EC%86%A1%EC%82%AC%EC%97%85%EC%9E%90+%EC%9E%AC%EC%82%B0%EC%83%81%ED%99%A9&amp;boardSeq=49620 </t>
  </si>
  <si>
    <t>Korea Communications Commission (2021). Announcement of Broadcasting Business Property Status 2020. https://kcc.go.kr/user.do?mode=view&amp;page=A05030000&amp;dc=K05030000&amp;boardId=1113&amp;cp=1&amp;ctx=ALL&amp;searchKey=TITLE&amp;searchVal=%EB%B0%A9%EC%86%A1%EC%82%AC%EC%97%85%EC%9E%90+%EC%9E%AC%EC%82%B0%EC%83%81%ED%99%A9&amp;boardSeq=51443</t>
  </si>
  <si>
    <t>세로 막대형1</t>
  </si>
  <si>
    <t>Total Revenue (Million US$)</t>
  </si>
  <si>
    <t>세로 막대형2</t>
  </si>
  <si>
    <t>Circulation (000s)</t>
  </si>
  <si>
    <t>Market Shares by Circulation (%)</t>
  </si>
  <si>
    <t>The Chosun Ilbo</t>
  </si>
  <si>
    <t>JoongAng Ilbo</t>
  </si>
  <si>
    <t>The Dong-a Ilbo</t>
  </si>
  <si>
    <t>Maeil Business Newspaper</t>
  </si>
  <si>
    <t>Korea Economic Daily Media Group</t>
  </si>
  <si>
    <t>Korea Economic Daily</t>
  </si>
  <si>
    <t>The Seoul Shinmun</t>
  </si>
  <si>
    <t>Hankook Ilbo</t>
  </si>
  <si>
    <t>The Hankyoreh</t>
  </si>
  <si>
    <t>Kyunghyang Shinmun</t>
  </si>
  <si>
    <t>Munhwa Ilbo</t>
  </si>
  <si>
    <t>Herald Corporation</t>
  </si>
  <si>
    <t>Herald Business</t>
  </si>
  <si>
    <t>Kukmin Ilbo</t>
  </si>
  <si>
    <t>The Naeil News</t>
  </si>
  <si>
    <t>Busan Ilbo</t>
  </si>
  <si>
    <t>Sedaily</t>
  </si>
  <si>
    <t>MoneyToday</t>
  </si>
  <si>
    <t>Segye Ilbo</t>
  </si>
  <si>
    <t>The Asia Business Daily</t>
  </si>
  <si>
    <t>Korea Press Foundation (2012). Newspaper Industry in Korea 2012. https://www.kpf.or.kr/front/research/realityDetail.do?miv_pageNo=3&amp;miv_pageSize=&amp;total_cnt=&amp;LISTOP=&amp;mode=W&amp;seq=5294&amp;link_g_topmenu_id=&amp;link_g_submenu_id=&amp;link_g_homepage=F&amp;reg_stadt=&amp;reg_enddt=&amp;searchkey=all1&amp;searchtxt=</t>
  </si>
  <si>
    <t>The Financial News</t>
  </si>
  <si>
    <t>KG Group</t>
  </si>
  <si>
    <t>EDAILY</t>
  </si>
  <si>
    <t>Korea Press Foundation (2018). Newspaper Industry in Korea 2018. https://www.kpf.or.kr/front/research/realityDetail.do?miv_pageNo=&amp;miv_pageSize=&amp;total_cnt=&amp;LISTOP=&amp;mode=W&amp;seq=574870&amp;link_g_topmenu_id=&amp;link_g_submenu_id=&amp;link_g_homepage=F&amp;reg_stadt=&amp;reg_enddt=&amp;searchkey=all1&amp;searchtxt=</t>
  </si>
  <si>
    <t>Korea Press Foundation (2019). Newspaper Industry in Korea 2019. https://www.kpf.or.kr/front/research/realityDetail.do?miv_pageNo=&amp;miv_pageSize=&amp;total_cnt=&amp;LISTOP=&amp;mode=W&amp;seq=575442&amp;link_g_topmenu_id=&amp;link_g_submenu_id=&amp;link_g_homepage=F&amp;reg_stadt=&amp;reg_enddt=&amp;searchkey=all1&amp;searchtxt=</t>
  </si>
  <si>
    <t xml:space="preserve"> </t>
  </si>
  <si>
    <r>
      <rPr>
        <b/>
        <sz val="12"/>
        <color rgb="FF000000"/>
        <rFont val="Times New Roman"/>
        <family val="1"/>
      </rPr>
      <t>Magazines</t>
    </r>
    <r>
      <rPr>
        <sz val="12"/>
        <color rgb="FF000000"/>
        <rFont val="Times New Roman"/>
        <family val="1"/>
      </rPr>
      <t xml:space="preserve">: periodicals, mostly consumer oriented, retail magazines rather than professional journals. 
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t>
    </r>
    <phoneticPr fontId="4" type="noConversion"/>
  </si>
  <si>
    <t>South Korea</t>
    <phoneticPr fontId="4" type="noConversion"/>
  </si>
  <si>
    <t>JoongAng Group</t>
  </si>
  <si>
    <t>JoongAng M&amp;B</t>
  </si>
  <si>
    <t>The data on the Korean magazine industry only includes companies liable to report annual accounting audit data.
Korea Press Foundation (2015). Magazine Industry in Korea 2015. https://www.kpf.or.kr/front/research/realityDetail.do?miv_pageNo=&amp;miv_pageSize=&amp;total_cnt=&amp;LISTOP=&amp;mode=W&amp;seq=7638&amp;link_g_topmenu_id=&amp;link_g_submenu_id=&amp;link_g_homepage=F&amp;reg_stadt=&amp;reg_enddt=&amp;searchkey=all1&amp;searchtxt=%EC%9E%A1%EC%A7%80%EC%82%B0%EC%97%85</t>
  </si>
  <si>
    <t>Seoul Cultural Publishers</t>
  </si>
  <si>
    <t>Sigongsa</t>
  </si>
  <si>
    <t>Jihak Publishing</t>
  </si>
  <si>
    <t xml:space="preserve">Designhouse </t>
  </si>
  <si>
    <t>HEM Korea</t>
  </si>
  <si>
    <t>KAYA Media</t>
  </si>
  <si>
    <t>The Book Company</t>
  </si>
  <si>
    <t>Hakwon</t>
  </si>
  <si>
    <t>Chomdan</t>
  </si>
  <si>
    <t xml:space="preserve">Korea Press Foundation (2022). Magazine Industry in Korea 2022. https://www.kpf.or.kr/front/research/realityListPage.do
</t>
  </si>
  <si>
    <t xml:space="preserve">ORICOM </t>
  </si>
  <si>
    <t>ORICOM INC. (2022). 2021 Annual Audit Report. https://dart.fss.or.kr/dsaf001/main.do?rcpNo=20220321000959</t>
  </si>
  <si>
    <t>Korea Press Foundation (2022). Magazine Industry in Korea 2022. https://www.kpf.or.kr/front/research/realityListPage.do</t>
  </si>
  <si>
    <t>ORICOM</t>
  </si>
  <si>
    <t>Downloads (000s)</t>
  </si>
  <si>
    <t>Market Shares by Download (%)</t>
  </si>
  <si>
    <r>
      <rPr>
        <b/>
        <sz val="12"/>
        <color theme="1"/>
        <rFont val="Times New Roman"/>
        <family val="1"/>
      </rPr>
      <t>Digital Games</t>
    </r>
    <r>
      <rPr>
        <sz val="12"/>
        <color theme="1"/>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theme="1"/>
        <rFont val="Times New Roman"/>
        <family val="1"/>
      </rPr>
      <t>Desktop</t>
    </r>
    <r>
      <rPr>
        <sz val="12"/>
        <color theme="1"/>
        <rFont val="Times New Roman"/>
        <family val="1"/>
      </rPr>
      <t xml:space="preserve"> (Microsoft, Steam, MacOS, browsers, massively multiplayer online games (MMOGs), 2. </t>
    </r>
    <r>
      <rPr>
        <b/>
        <sz val="12"/>
        <color theme="1"/>
        <rFont val="Times New Roman"/>
        <family val="1"/>
      </rPr>
      <t>Consoles</t>
    </r>
    <r>
      <rPr>
        <sz val="12"/>
        <color theme="1"/>
        <rFont val="Times New Roman"/>
        <family val="1"/>
      </rPr>
      <t xml:space="preserve"> (Sony, Microsoft, Nintendo, including handhelds), 3. </t>
    </r>
    <r>
      <rPr>
        <b/>
        <sz val="12"/>
        <color theme="1"/>
        <rFont val="Times New Roman"/>
        <family val="1"/>
      </rPr>
      <t>Mobile</t>
    </r>
    <r>
      <rPr>
        <sz val="12"/>
        <color theme="1"/>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</si>
  <si>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 xml:space="preserve">NEXON </t>
  </si>
  <si>
    <t>NEXON (2011). Consolidated Financial Results for the Fiscal Year Ended December 31, 2010. https://ir.nexon.co.jp/en/library/result.html</t>
  </si>
  <si>
    <t>NCSoft</t>
  </si>
  <si>
    <t>NCSoft (2013). 2012 Annual Audit Report. https://dart.fss.or.kr/dsaf001/main.do?rcpNo=20130329001700</t>
  </si>
  <si>
    <t>NAVER</t>
  </si>
  <si>
    <t>NHN (Hangame)</t>
  </si>
  <si>
    <t>NAVER (2012). 2011 Annual Audit Report. https://dart.fss.or.kr/dsaf001/main.do?rcpNo=20120329001010</t>
  </si>
  <si>
    <t>NEOWIZ Holdings</t>
  </si>
  <si>
    <t xml:space="preserve">NEOWIZ </t>
  </si>
  <si>
    <t>NEOWIZ (2012). 2011 Annual Audit Report. https://dart.fss.or.kr/dsaf001/main.do?rcpNo=20120330002339</t>
  </si>
  <si>
    <t>Wemade</t>
  </si>
  <si>
    <t>Wemade (2013). 2012 Annual Audit Report. https://dart.fss.or.kr/dsaf001/main.do?rcpNo=20130329002576</t>
  </si>
  <si>
    <t xml:space="preserve">Smilegate </t>
  </si>
  <si>
    <t>Smilegate (2012). 2011 Annual Audit Report. https://dart.fss.or.kr/dsaf001/main.do?rcpNo=20120410001951</t>
  </si>
  <si>
    <t>GungHo Online Entertainment</t>
  </si>
  <si>
    <t xml:space="preserve">GRAVITY </t>
  </si>
  <si>
    <t>GRAVITY (2012) 2011 Annual Audit Report. https://dart.fss.or.kr/dsaf001/main.do?rcpNo=20120427000452</t>
  </si>
  <si>
    <t xml:space="preserve">WEBZEN </t>
  </si>
  <si>
    <t>WEBZEN (2011). 2010 Annual Audit Report. https://dart.fss.or.kr/dsaf001/main.do?rcpNo=20110330001274</t>
  </si>
  <si>
    <t xml:space="preserve">Com2us Holdings </t>
  </si>
  <si>
    <t xml:space="preserve">Com2uS </t>
  </si>
  <si>
    <t>Com2uS (2013). 2012 Annual Audit Report. https://dart.fss.or.kr/dsaf001/main.do?rcpNo=20130401002776</t>
  </si>
  <si>
    <t>GAMEVIL</t>
  </si>
  <si>
    <t>Com2us Holdings (2013). 2012 Annual Audit Report. https://dart.fss.or.kr/dsaf001/main.do?rcpNo=20160330004118
Since acquiring Com2uS in 2013, the company has changed its name to Com2uS Holdings</t>
  </si>
  <si>
    <t>NEXON (2012). Consolidated Financial Results for the Fiscal Year Ended December 31, 2011. https://ir.nexon.co.jp/en/library/result.html</t>
  </si>
  <si>
    <t>NAVER (2013). 2012 Annual Audit Report. https://dart.fss.or.kr/dsaf001/main.do?rcpNo=20130401002241</t>
  </si>
  <si>
    <t>NEOWIZ (2013). 2012 Annual Audit Report. https://dart.fss.or.kr/dsaf001/main.do?rcpNo=20130401001527</t>
  </si>
  <si>
    <t>Smilegate (2013). 2012 Annual Audit Report. https://dart.fss.or.kr/dsaf001/main.do?rcpNo=20120410001951</t>
  </si>
  <si>
    <t>WEBZEN (2013). 2012 Annual Audit Report. https://dart.fss.or.kr/dsaf001/main.do?rcpNo=20120328000748</t>
  </si>
  <si>
    <t>GRAVITY (2013) 2012 Annual Audit Report. https://dart.fss.or.kr/dsaf001/main.do?rcpNo=20130404001273</t>
  </si>
  <si>
    <t>Krafton</t>
  </si>
  <si>
    <t>Krafton (2012). 2011 Annual Audit Report. https://dart.fss.or.kr/dsaf001/main.do?rcpNo=20120404000803</t>
  </si>
  <si>
    <t xml:space="preserve">Netmarble </t>
  </si>
  <si>
    <t>Netmarble (2013). 2011 Annual Audit Report. https://dart.fss.or.kr/dsaf001/main.do?rcpNo=20130328000993</t>
  </si>
  <si>
    <t>NEXON (2013). Consolidated Financial Results for the Fiscal Year Ended December 31, 2012. https://ir.nexon.co.jp/en/library/result.html</t>
  </si>
  <si>
    <t>WEBZEN (2014). 2013 Annual Audit Report. https://dart.fss.or.kr/dsaf001/main.do?rcpNo=20130329002690</t>
  </si>
  <si>
    <t>Krafton (2013). 2012 Annual Audit Report. https://dart.fss.or.kr/dsaf001/main.do?rcpNo=20130403000218</t>
  </si>
  <si>
    <t>NEXON (2014). Consolidated Financial Results for the Fiscal Year Ended December 31, 2013. https://ir.nexon.co.jp/en/library/result.html</t>
  </si>
  <si>
    <t>NCSoft (2016). 2015 Annual Audit Report. https://dart.fss.or.kr/dsaf001/main.do?rcpNo=20160330003091</t>
  </si>
  <si>
    <t>NEOWIZ (2016). 2015 Annual Audit Report. https://dart.fss.or.kr/dsaf001/main.do?rcpNo=20160330001281</t>
  </si>
  <si>
    <t>Smilegate (2020). 2015 Annual Audit Report. https://dart.fss.or.kr/dsaf001/main.do?rcpNo=20200413000195</t>
  </si>
  <si>
    <t xml:space="preserve">NHN </t>
  </si>
  <si>
    <t>NHN (2016). 2015 Annual Audit Report. https://dart.fss.or.kr/dsaf001/main.do?rcpNo=20160330002072</t>
  </si>
  <si>
    <t>Wemade (2016). 2015 Annual Audit Report.https://dart.fss.or.kr/dsaf001/main.do?rcpNo=20160513004893</t>
  </si>
  <si>
    <t>Netmarble (2016. 2015 Annual Audit Report. https://dart.fss.or.kr/dsaf001/main.do?rcpNo=20150629000502</t>
  </si>
  <si>
    <t>Com2uS (2016). 2015 Annual Audit Report. https://dart.fss.or.kr/dsaf001/main.do?rcpNo=20160516002994</t>
  </si>
  <si>
    <t>Com2us Holdings</t>
  </si>
  <si>
    <t>Com2us Holdings (2016). 2015 Annual Audit Report. https://dart.fss.or.kr/dsaf001/main.do?rcpNo=20160330004118</t>
  </si>
  <si>
    <t>WEBZEN (2015). 2014 Annual Audit Report. https://dart.fss.or.kr/dsaf001/main.do?rcpNo=20150331002567</t>
  </si>
  <si>
    <t>DoubleUGames</t>
  </si>
  <si>
    <t>DoubleUGames (2015). 2014 Annual Audit Report. https://dart.fss.or.kr/dsaf001/main.do?rcpNo=20150410000190</t>
  </si>
  <si>
    <t>Krafton (2015). 2014 Annual Audit Report. https://dart.fss.or.kr/dsaf001/main.do?rcpNo=20150410000141</t>
  </si>
  <si>
    <t>GRAVITY (2015) 2014 Annual Audit Report. https://dart.fss.or.kr/dsaf001/main.do?rcpNo=20150402002011</t>
  </si>
  <si>
    <t>NEXON (2015). Consolidated Financial Results for the Fiscal Year Ended December 31, 2014. https://ir.nexon.co.jp/en/library/result.html</t>
  </si>
  <si>
    <t>Smilegate (2020). 2016 Annual Audit Report. https://dart.fss.or.kr/dsaf001/main.do?rcpNo=20200413000217</t>
  </si>
  <si>
    <t>WEBZEN (2016). 2015 Annual Audit Report. https://dart.fss.or.kr/dsaf001/main.do?rcpNo=20160330002834</t>
  </si>
  <si>
    <t>Krafton (2016). 2015 Annual Audit Report. https://dart.fss.or.kr/dsaf001/main.do?rcpNo=20160408001909</t>
  </si>
  <si>
    <t>GRAVITY (2016) 2015 Annual Audit Report. https://dart.fss.or.kr/dsaf001/main.do?rcpNo=20160405000291</t>
  </si>
  <si>
    <t>NEXON (2016). Consolidated Financial Results for the Fiscal Year Ended December 31, 2015. https://ir.nexon.co.jp/en/library/result.html</t>
  </si>
  <si>
    <t>Netmarble (2018). 2017 Annual Audit Report. https://dart.fss.or.kr/dsaf001/main.do?rcpNo=20180403000993</t>
  </si>
  <si>
    <t>DoubleUGames (2016). 2015 Annual Audit Report. https://dart.fss.or.kr/dsaf001/main.do?rcpNo=20160520000534</t>
  </si>
  <si>
    <t>NEXON (2017). Consolidated Financial Results for the Fiscal Year Ended December 31, 2016. https://ir.nexon.co.jp/en/library/result.html</t>
  </si>
  <si>
    <t>NCSoft (2019). 2018 Annual Audit Report. https://dart.fss.or.kr/dsaf001/main.do?rcpNo=20190531002169</t>
  </si>
  <si>
    <t>NHN (2019). 2018 Annual Audit Report. https://dart.fss.or.kr/dsaf001/main.do?rcpNo=20190401004103</t>
  </si>
  <si>
    <t>Smilegate (2020). 2017 Annual Audit Report.  https://dart.fss.or.kr/dsaf001/main.do?rcpNo=20200413000243</t>
  </si>
  <si>
    <t>Com2uS (2019). 2018 Annual Audit Report. https://dart.fss.or.kr/dsaf001/main.do?rcpNo=20190401004446</t>
  </si>
  <si>
    <t>WEBZEN (2018). 2017 Annual Audit Report. https://dart.fss.or.kr/dsaf001/main.do?rcpNo=20180402002539</t>
  </si>
  <si>
    <t>NEOWIZ (2019). 2018 Annual Audit Report. https://dart.fss.or.kr/dsaf001/main.do?rcpNo=20190401003533</t>
  </si>
  <si>
    <t>Com2us Holdings (2020). 2018 Annual Audit Report.https://dart.fss.or.kr/dsaf001/main.do?rcpNo=20200320000808</t>
  </si>
  <si>
    <t>DoubleUGames (2019). 2018 Annual Audit Report. https://dart.fss.or.kr/dsaf001/main.do?rcpNo=20190329002898</t>
  </si>
  <si>
    <t>Wemade (2019). 2018 Annual Audit Report. https://dart.fss.or.kr/dsaf001/main.do?rcpNo=20190329003313</t>
  </si>
  <si>
    <t>Kakao Corp.</t>
  </si>
  <si>
    <t xml:space="preserve">Kakao Games </t>
  </si>
  <si>
    <t>Kakao Games (2017). 2016 Annual Audit Report. https://dart.fss.or.kr/dsaf001/main.do?rcpNo=20170328000013</t>
  </si>
  <si>
    <t xml:space="preserve">Pearl Abyss </t>
  </si>
  <si>
    <t>Pearl Abyss (2019). 2018 Annual Audit Report. https://dart.fss.or.kr/dsaf001/main.do?rcpNo=20190515001822</t>
  </si>
  <si>
    <t>GRAVITY (2018) 2017 Annual Audit Report. https://dart.fss.or.kr/dsaf001/main.do?rcpNo=20180405001951</t>
  </si>
  <si>
    <t>Krafton (2019). 2018 Annual Audit Report. https://dart.fss.or.kr/dsaf001/main.do?rcpNo=20200330003881</t>
  </si>
  <si>
    <t>NEXON (2018). Consolidated Financial Results for the Fiscal Year Ended December 31, 2017. https://ir.nexon.co.jp/en/library/result.html</t>
  </si>
  <si>
    <t>Kakao Games (2020). 2019 Annual Audit Report. https://dart.fss.or.kr/dsaf001/main.do?rcpNo=20200330004670</t>
  </si>
  <si>
    <t>WEBZEN (2019). 2018 Annual Audit Report. https://dart.fss.or.kr/dsaf001/main.do?rcpNo=20190401001165</t>
  </si>
  <si>
    <t>GRAVITY (2019) 2018 Annual Audit Report.https://dart.fss.or.kr/dsaf001/main.do?rcpNo=20190412002227</t>
  </si>
  <si>
    <t>NEXON (2019). Consolidated Financial Results for the Fiscal Year Ended December 31, 2018. https://ir.nexon.co.jp/en/library/result.html</t>
  </si>
  <si>
    <t>Netmarble (2019). 2018 Annual Audit Report. https://dart.fss.or.kr/dsaf001/main.do?rcpNo=20190521000353</t>
  </si>
  <si>
    <t>Smilegate (2020). 2019 Annual Audit Report.  https://dart.fss.or.kr/dsaf001/main.do?rcpNo=20200413000273</t>
  </si>
  <si>
    <t>NEXON (2021). Consolidated Financial Results for the Fiscal Year Ended December 31, 2020. https://pdf.irpocket.com/C3659/HTFv/Lthd/qMiy.pdf</t>
  </si>
  <si>
    <t>Netmarble Corporation (2022). 2021Annual Audit Report. https://dart.fss.or.kr/dsaf001/main.do?rcpNo=20220321001426</t>
  </si>
  <si>
    <t>NCSOFT Corporation(2021). 2020 Annual Audit Report.https://dart.fss.or.kr/dsaf001/main.do?rcpNo=20210316001082</t>
  </si>
  <si>
    <t xml:space="preserve">NHN Corporation (2022). 2021 Annual Audit Report. https://dart.fss.or.kr/dsaf001/main.do?rcpNo=20220321001453 </t>
  </si>
  <si>
    <t>Krafton Inc. (2022). 2021 Annual Audit Report. https://dart.fss.or.kr/dsaf001/main.do?rcpNo=20220314000894</t>
  </si>
  <si>
    <t>Pearl Abyss Corp. (2022). 2021 Annual Audit Report. https://dart.fss.or.kr/dsaf001/main.do?rcpNo=20220322001101</t>
  </si>
  <si>
    <t>Smilegate Group (2022). 2021 Annual Audit Report. https://dart.fss.or.kr/dsaf001/main.do?rcpNo=20220413000056</t>
  </si>
  <si>
    <t>DoubleUGames Co., Ltd. (2022). 2021 Annual Audit Report. https://dart.fss.or.kr/dsaf001/main.do?rcpNo=20220321000798</t>
  </si>
  <si>
    <t>Com2uS Corporation (2022). 2021 Annual Audit Report. https://dart.fss.or.kr/dsaf001/main.do?rcpNo=20220816002208</t>
  </si>
  <si>
    <t>Kakao Games Corp. (202). 2021 Annual Audit Report. https://dart.fss.or.kr/dsaf001/main.do?rcpNo=20220328000756</t>
  </si>
  <si>
    <t>GRAVITY (2023). IR Presentation 2022 4Q. https://www.gravity.co.kr/kr/ir/pds/view.asp?curSeq=164&amp;curpage=1</t>
  </si>
  <si>
    <t>Riot Games Korea</t>
  </si>
  <si>
    <t>NEOWIZ Corp. (2022). 2021 Annual Audit Report. https://dart.fss.or.kr/dsaf001/main.do?rcpNo=20220714000473</t>
  </si>
  <si>
    <t>WEBZEN Inc. (2022). 2021 Annual Audit Report. https://dart.fss.or.kr/dsaf001/main.do?rcpNo=20220316000678</t>
  </si>
  <si>
    <t>Wemade Co., Ltd. (2022). 2021 Annual Audit Report. https://dart.fss.or.kr/dsaf001/main.do?rcpNo=20220330001704</t>
  </si>
  <si>
    <t>Com2us Holdings (2022). 2021 Annual Audit Report. https://dart.fss.or.kr/dsaf001/main.do?rcpNo=20230321001399</t>
  </si>
  <si>
    <t>NEXON</t>
  </si>
  <si>
    <t>Netmarble</t>
  </si>
  <si>
    <t xml:space="preserve">Krafton </t>
  </si>
  <si>
    <t xml:space="preserve">DoubleUGames </t>
  </si>
  <si>
    <t xml:space="preserve">Wemade </t>
  </si>
  <si>
    <t>NEXON (2022). Consolidated Financial Results for the Fiscal Year Ended December 31, 2021. https://pdf.irpocket.com/C3659/dUAy/FXmk/TCPx.pdf</t>
  </si>
  <si>
    <t xml:space="preserve">NCSOFT Corporation (2022). 2021 Annual Audit Report. https://dart.fss.or.kr/dsaf001/main.do?rcpNo=20220322000959 </t>
  </si>
  <si>
    <t>NEXON (2023). Consolidated Financial Results for the Fiscal Year Ended December 31, 2022. https://pdf.irpocket.com/C3659/dUAy/FXmk/TCPx.pdf</t>
  </si>
  <si>
    <t>Netmarble (2023). 2022 Annual Audit Report. https://dart.fss.or.kr/dsaf001/main.do?rcpNo=20230321001358</t>
  </si>
  <si>
    <t>NCSoft (2023). 2022 Annual Audit Report. https://dart.fss.or.kr/dsaf001/main.do?rcpNo=20230321001334</t>
  </si>
  <si>
    <t>NHN (2023). 2022 Annual Audit Report. https://dart.fss.or.kr/dsaf001/main.do?rcpNo=20230320001095</t>
  </si>
  <si>
    <t>Krafton (2023). 2022 Annual Audit Report. https://dart.fss.or.kr/dsaf001/main.do?rcpNo=20230320000728</t>
  </si>
  <si>
    <t>Kakao Games (2023). 2022 Annual Audit Report. https://dart.fss.or.kr/dsaf001/main.do?rcpNo=20230814002919</t>
  </si>
  <si>
    <t>Com2uS (2023). 2022 Annual Audit Report. https://dart.fss.or.kr/dsaf001/main.do?rcpNo=20230322001134</t>
  </si>
  <si>
    <t>Smilegate (2023). 2022 Annual Audit Report.  https://dart.fss.or.kr/dsaf001/main.do?rcpNo=20230414000580</t>
  </si>
  <si>
    <t>DoubleUGames (2023). 2022 Annual Audit Report. https://dart.fss.or.kr/dsaf001/main.do?rcpNo=20230320000648</t>
  </si>
  <si>
    <t>Wemade (2023). 2022 Annual Audit Report. https://dart.fss.or.kr/dsaf001/main.do?rcpNo=20230403003402</t>
  </si>
  <si>
    <t>Pearl Abyss (2023). 2022 Annual Audit Report. https://dart.fss.or.kr/dsaf001/main.do?rcpNo=20230322001273</t>
  </si>
  <si>
    <t>NEOWIZ (2023). 2022 Annual Audit Report. https://dart.fss.or.kr/dsaf001/main.do?rcpNo=20230321001558</t>
  </si>
  <si>
    <t>WEBZEN (2023). 2022 Annual Audit Report. https://dart.fss.or.kr/dsaf001/main.do?rcpNo=20230321001399</t>
  </si>
  <si>
    <t>Com2us Holdings (2023). 2022 Annual Audit Report. https://dart.fss.or.kr/dsaf001/main.do?rcpNo=20230323000286</t>
  </si>
  <si>
    <t>Publishing Royalties (Millions KRW₩)</t>
  </si>
  <si>
    <r>
      <rPr>
        <b/>
        <sz val="12"/>
        <color theme="1"/>
        <rFont val="Times New Roman"/>
        <family val="1"/>
      </rPr>
      <t>Music Services</t>
    </r>
    <r>
      <rPr>
        <sz val="12"/>
        <color theme="1"/>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</si>
  <si>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 xml:space="preserve">Kakao </t>
  </si>
  <si>
    <t xml:space="preserve">Kakao Entertainment </t>
  </si>
  <si>
    <t>Melon</t>
  </si>
  <si>
    <t xml:space="preserve">Subscription-based streaming services </t>
  </si>
  <si>
    <t>Kakao Corp (2022). Q4 2021 and Annual Earnings Results. https://www.Kakao Corpcorp.com/ir/referenceRoom/earningsAnnouncement?selectedYear=2021</t>
  </si>
  <si>
    <t>SM Entertainment</t>
  </si>
  <si>
    <t>Direct retail sales/recorded music,  Live entertainment</t>
  </si>
  <si>
    <t>SM Entertainment Co., Ltd. (2022). 2021 Annual Audit Report. https://dart.fss.or.kr/dsaf001/main.do?rcpNo=20220331003351</t>
  </si>
  <si>
    <t>CJ ENM CO., Ltd. (2021). 2020 Annual Audit Report. https://dart.fss.or.kr/dsaf001/main.do?rcpNo=20210416000249</t>
  </si>
  <si>
    <t>Big Hit Entertainment</t>
  </si>
  <si>
    <t xml:space="preserve">HYBE Co., Ltd. (2022). 2021 Annual Audit Report. https://dart.fss.or.kr/dsaf001/main.do?rcpNo=20220322000653 </t>
  </si>
  <si>
    <t>KT, CJ ENM</t>
  </si>
  <si>
    <t>GENIE MUSIC CORPORATION</t>
  </si>
  <si>
    <t>Genie</t>
  </si>
  <si>
    <t>GENIE MUSIC CORPORATION (2022). 2021 Annual Audit Report. https://dart.fss.or.kr/dsaf001/main.do?rcpNo=20220321001520</t>
  </si>
  <si>
    <t>Dreamus Company</t>
  </si>
  <si>
    <t>FLO</t>
  </si>
  <si>
    <t>Dreamus Company (2022). 2021 Annual Audit Report https://dart.fss.or.kr/dsaf001/main.do?rcpNo=20220322000899</t>
  </si>
  <si>
    <t xml:space="preserve">YG Entertainment </t>
  </si>
  <si>
    <t>YG Entertainment Inc. (2022). 2021 Annual Audit Report. https://dart.fss.or.kr/dsaf001/main.do?rcpNo=20220317001082</t>
  </si>
  <si>
    <t xml:space="preserve">NHN Bugs </t>
  </si>
  <si>
    <t xml:space="preserve">Bugs </t>
  </si>
  <si>
    <t>NHN Bugs Corporation (2022). 2021 Annual Audit Report. https://dart.fss.or.kr/dsaf001/main.do?rcpNo=20220321001528</t>
  </si>
  <si>
    <t xml:space="preserve">JYP Entertainment </t>
  </si>
  <si>
    <t>JYP Entertainment Corp. (2022). 2021 Annual audit Report. https://dart.fss.or.kr/dsaf001/main.do?rcpNo=20220321001029</t>
  </si>
  <si>
    <t>Google</t>
  </si>
  <si>
    <t>YouTube Music</t>
  </si>
  <si>
    <t>The data is an estimate obtained by multiplying the average monthly users by 12 (total number of months) and by YouTube music's monthly fee (7,900 KRW). The average number of users per month was obtained based on data from a market research firm, Wiseapp (https://www.wiseapp.co.kr).  817,500 * 12 * 7,900KRW</t>
  </si>
  <si>
    <t xml:space="preserve">FNC ENTERTAINMENT </t>
  </si>
  <si>
    <t>FNC ENTERTAINMENT Co., Ltd. (2022). 2021 Annual Audit Report. https://dart.fss.or.kr/dsaf001/main.do?rcpNo=20220321001377</t>
  </si>
  <si>
    <t xml:space="preserve">SORIBADA </t>
  </si>
  <si>
    <t>Soribada</t>
  </si>
  <si>
    <t>SORIBADA INC. (2022). 2021 Annual Audit Report. https://dart.fss.or.kr/dsaf001/main.do?rcpNo=20220323000882</t>
  </si>
  <si>
    <t xml:space="preserve">CUBE ENTERTAINMENT </t>
  </si>
  <si>
    <t>CUBE ENTERTAINMENT Corp. (2022). 2021 Annual Audit Report. https://dart.fss.or.kr/dsaf001/main.do?rcpNo=20220322000648</t>
  </si>
  <si>
    <t>Kakao</t>
  </si>
  <si>
    <t xml:space="preserve">SM Entertainment </t>
  </si>
  <si>
    <t>CJ ENM CO., Ltd. (2022). 2021 Annual Audit Report. https://dart.fss.or.kr/dsaf001/main.do?rcpNo=20220321001256</t>
  </si>
  <si>
    <t>The data is an estimate calculated by multiplying the average monthly users by 12 (total number of months) and by YouTube music's monthly fee (7,900 KRW). The average number of users per month was obtained based on data from a market research firm, Wiseapp (https://www.wiseapp.co.kr). 1.59M * 12 * 7,900KRW</t>
  </si>
  <si>
    <t>JYP Entertainment</t>
  </si>
  <si>
    <t>FNC ENTERTAINMENT</t>
  </si>
  <si>
    <t>CUBE ENTERTAINMENT</t>
  </si>
  <si>
    <t>HYBE (formerly Big Hit Entertainment)</t>
  </si>
  <si>
    <t>The data is an estimate calculated by multiplying the average monthly users by 12 (total number of months) and by YouTube music's monthly fee (7,900 KRW). The average number of users per month was obtained based on data from a market research firm, Wiseapp (https://www.wiseapp.co.kr). 3.51M * 12 * 7,900KRW</t>
  </si>
  <si>
    <t xml:space="preserve">GENIE MUSIC </t>
  </si>
  <si>
    <r>
      <t>Physical Sales (Millions KRW</t>
    </r>
    <r>
      <rPr>
        <b/>
        <sz val="12"/>
        <color theme="1"/>
        <rFont val="Times"/>
        <family val="1"/>
      </rPr>
      <t>₩</t>
    </r>
    <r>
      <rPr>
        <b/>
        <sz val="12"/>
        <color theme="1"/>
        <rFont val="Times New Roman"/>
        <family val="1"/>
      </rPr>
      <t>)</t>
    </r>
  </si>
  <si>
    <r>
      <rPr>
        <b/>
        <sz val="12"/>
        <color theme="1"/>
        <rFont val="Times New Roman"/>
        <family val="1"/>
      </rPr>
      <t>Books</t>
    </r>
    <r>
      <rPr>
        <sz val="12"/>
        <color theme="1"/>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</si>
  <si>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 xml:space="preserve">Daekyo </t>
  </si>
  <si>
    <t>Korean Publishers Association (2014). 2013 Publication Market Statistics. http://member.kpa21.or.kr/kpa_bbs/2013-%ec%b6%9c%ed%8c%90%ec%8b%9c%ec%9e%a5-%ed%86%b5%ea%b3%84-%ec%97%b0%ea%b5%ac%eb%b3%b4%ea%b3%a0%ec%84%9c/</t>
  </si>
  <si>
    <t>Woongjin</t>
  </si>
  <si>
    <t xml:space="preserve">Woongjin Thinkbig </t>
  </si>
  <si>
    <t>Korean Publishers Association (2014). 2013 Publication Market Statistics. http://member.kpa21.or.kr/kpa_bbs/2013-%ec%b6%9c%ed%8c%90%ec%8b%9c%ec%9e%a5-%ed%86%b5%ea%b3%84-%ec%97%b0%ea%b5%ac%eb%b3%b4%ea%b3%a0%ec%84%10c/</t>
  </si>
  <si>
    <t xml:space="preserve">Kyowon Group </t>
  </si>
  <si>
    <t>Kyowon Kumon</t>
  </si>
  <si>
    <t>Korean Publishers Association (2014). 2013 Publication Market Statistics. http://member.kpa21.or.kr/kpa_bbs/2013-%ec%b6%9c%ed%8c%90%ec%8b%9c%ec%9e%a5-%ed%86%b5%ea%b3%84-%ec%97%b0%ea%b5%ac%eb%b3%b4%ea%b3%a0%ec%84%11c/</t>
  </si>
  <si>
    <t>Kyowon</t>
  </si>
  <si>
    <t>Korean Publishers Association (2014). 2013 Publication Market Statistics. http://member.kpa21.or.kr/kpa_bbs/2013-%ec%b6%9c%ed%8c%90%ec%8b%9c%ec%9e%a5-%ed%86%b5%ea%b3%84-%ec%97%b0%ea%b5%ac%eb%b3%b4%ea%b3%a0%ec%84%12c/</t>
  </si>
  <si>
    <t>Hansol Education</t>
  </si>
  <si>
    <t>Korean Publishers Association (2014). 2013 Publication Market Statistics. http://member.kpa21.or.kr/kpa_bbs/2013-%ec%b6%9c%ed%8c%90%ec%8b%9c%ec%9e%a5-%ed%86%b5%ea%b3%84-%ec%97%b0%ea%b5%ac%eb%b3%b4%ea%b3%a0%ec%84%13c/</t>
  </si>
  <si>
    <t>JEI Group</t>
  </si>
  <si>
    <t>JEI Corporation</t>
  </si>
  <si>
    <t>Korean Publishers Association (2014). 2013 Publication Market Statistics. http://member.kpa21.or.kr/kpa_bbs/2013-%ec%b6%9c%ed%8c%90%ec%8b%9c%ec%9e%a5-%ed%86%b5%ea%b3%84-%ec%97%b0%ea%b5%ac%eb%b3%b4%ea%b3%a0%ec%84%14c/</t>
  </si>
  <si>
    <t>Doosan</t>
  </si>
  <si>
    <t xml:space="preserve">Doosan Dong-A </t>
  </si>
  <si>
    <t>Korean Publishers Association (2014). 2013 Publication Market Statistics. http://member.kpa21.or.kr/kpa_bbs/2013-%ec%b6%9c%ed%8c%90%ec%8b%9c%ec%9e%a5-%ed%86%b5%ea%b3%84-%ec%97%b0%ea%b5%ac%eb%b3%b4%ea%b3%a0%ec%84%15c/</t>
  </si>
  <si>
    <t>Chunjae Education</t>
  </si>
  <si>
    <t>Korean Publishers Association (2014). 2013 Publication Market Statistics. http://member.kpa21.or.kr/kpa_bbs/2013-%ec%b6%9c%ed%8c%90%ec%8b%9c%ec%9e%a5-%ed%86%b5%ea%b3%84-%ec%97%b0%ea%b5%ac%eb%b3%b4%ea%b3%a0%ec%84%16c/</t>
  </si>
  <si>
    <t xml:space="preserve">YBM Holdings </t>
  </si>
  <si>
    <t>YBM</t>
  </si>
  <si>
    <t>Korean Publishers Association (2014). 2013 Publication Market Statistics. http://member.kpa21.or.kr/kpa_bbs/2013-%ec%b6%9c%ed%8c%90%ec%8b%9c%ec%9e%a5-%ed%86%b5%ea%b3%84-%ec%97%b0%ea%b5%ac%eb%b3%b4%ea%b3%a0%ec%84%17c/</t>
  </si>
  <si>
    <t>Kumsung Publishing</t>
  </si>
  <si>
    <t>Korean Publishers Association (2014). 2013 Publication Market Statistics. http://member.kpa21.or.kr/kpa_bbs/2013-%ec%b6%9c%ed%8c%90%ec%8b%9c%ec%9e%a5-%ed%86%b5%ea%b3%84-%ec%97%b0%ea%b5%ac%eb%b3%b4%ea%b3%a0%ec%84%18c/</t>
  </si>
  <si>
    <t>VISANG Education</t>
  </si>
  <si>
    <t>Korean Publishers Association (2014). 2013 Publication Market Statistics. http://member.kpa21.or.kr/kpa_bbs/2013-%ec%b6%9c%ed%8c%90%ec%8b%9c%ec%9e%a5-%ed%86%b5%ea%b3%84-%ec%97%b0%ea%b5%ac%eb%b3%b4%ea%b3%a0%ec%84%19c/</t>
  </si>
  <si>
    <t>Mirae N Culture Group</t>
  </si>
  <si>
    <t xml:space="preserve">MiraeN </t>
  </si>
  <si>
    <t>Korean Publishers Association (2014). 2013 Publication Market Statistics. http://member.kpa21.or.kr/kpa_bbs/2013-%ec%b6%9c%ed%8c%90%ec%8b%9c%ec%9e%a5-%ed%86%b5%ea%b3%84-%ec%97%b0%ea%b5%ac%eb%b3%b4%ea%b3%a0%ec%84%20c/</t>
  </si>
  <si>
    <t>YBM Sisa</t>
  </si>
  <si>
    <t>Korean Publishers Association (2014). 2013 Publication Market Statistics. http://member.kpa21.or.kr/kpa_bbs/2013-%ec%b6%9c%ed%8c%90%ec%8b%9c%ec%9e%a5-%ed%86%b5%ea%b3%84-%ec%97%b0%ea%b5%ac%eb%b3%b4%ea%b3%a0%ec%84%21c/</t>
  </si>
  <si>
    <t xml:space="preserve">Samseong Publishing </t>
  </si>
  <si>
    <t>Korean Publishers Association (2014). 2013 Publication Market Statistics. http://member.kpa21.or.kr/kpa_bbs/2013-%ec%b6%9c%ed%8c%90%ec%8b%9c%ec%9e%a5-%ed%86%b5%ea%b3%84-%ec%97%b0%ea%b5%ac%eb%b3%b4%ea%b3%a0%ec%84%22c/</t>
  </si>
  <si>
    <t>Kyohak Publishing</t>
  </si>
  <si>
    <t>Korean Publishers Association (2014). 2013 Publication Market Statistics. http://member.kpa21.or.kr/kpa_bbs/2013-%ec%b6%9c%ed%8c%90%ec%8b%9c%ec%9e%a5-%ed%86%b5%ea%b3%84-%ec%97%b0%ea%b5%ac%eb%b3%b4%ea%b3%a0%ec%84%23c/</t>
  </si>
  <si>
    <t>Hyundae English</t>
  </si>
  <si>
    <t>Korean Publishers Association (2014). 2013 Publication Market Statistics. http://member.kpa21.or.kr/kpa_bbs/2013-%ec%b6%9c%ed%8c%90%ec%8b%9c%ec%9e%a5-%ed%86%b5%ea%b3%84-%ec%97%b0%ea%b5%ac%eb%b3%b4%ea%b3%a0%ec%84%24c/</t>
  </si>
  <si>
    <t>Montessori Korea</t>
  </si>
  <si>
    <t>Korean Publishers Association (2014). 2013 Publication Market Statistics. http://member.kpa21.or.kr/kpa_bbs/2013-%ec%b6%9c%ed%8c%90%ec%8b%9c%ec%9e%a5-%ed%86%b5%ea%b3%84-%ec%97%b0%ea%b5%ac%eb%b3%b4%ea%b3%a0%ec%84%25c/</t>
  </si>
  <si>
    <t>Yearimdang Publishing</t>
  </si>
  <si>
    <t>Korean Publishers Association (2014). 2013 Publication Market Statistics. http://member.kpa21.or.kr/kpa_bbs/2013-%ec%b6%9c%ed%8c%90%ec%8b%9c%ec%9e%a5-%ed%86%b5%ea%b3%84-%ec%97%b0%ea%b5%ac%eb%b3%b4%ea%b3%a0%ec%84%26c/</t>
  </si>
  <si>
    <t>Truebook Sinsago</t>
  </si>
  <si>
    <t>Korean Publishers Association (2014). 2013 Publication Market Statistics. http://member.kpa21.or.kr/kpa_bbs/2013-%ec%b6%9c%ed%8c%90%ec%8b%9c%ec%9e%a5-%ed%86%b5%ea%b3%84-%ec%97%b0%ea%b5%ac%eb%b3%b4%ea%b3%a0%ec%84%27c/</t>
  </si>
  <si>
    <t>Seoul Cultural Publisher</t>
  </si>
  <si>
    <t>Korean Publishers Association (2014). 2013 Publication Market Statistics. http://member.kpa21.or.kr/kpa_bbs/2013-%ec%b6%9c%ed%8c%90%ec%8b%9c%ec%9e%a5-%ed%86%b5%ea%b3%84-%ec%97%b0%ea%b5%ac%eb%b3%b4%ea%b3%a0%ec%84%28c/</t>
  </si>
  <si>
    <t>Korean Publishers Association (2014). 2013 Publication Market Statistics. http://member.kpa21.or.kr/kpa_bbs/2013-%ec%b6%9c%ed%8c%90%ec%8b%9c%ec%9e%a5-%ed%86%b5%ea%b3%84-%ec%97%b0%ea%b5%ac%eb%b3%b4%ea%b3%a0%ec%84%29c/</t>
  </si>
  <si>
    <t>Fairy Land EDUCO</t>
  </si>
  <si>
    <t>Korean Publishers Association (2014). 2013 Publication Market Statistics. http://member.kpa21.or.kr/kpa_bbs/2013-%ec%b6%9c%ed%8c%90%ec%8b%9c%ec%9e%a5-%ed%86%b5%ea%b3%84-%ec%97%b0%ea%b5%ac%eb%b3%b4%ea%b3%a0%ec%84%30c/</t>
  </si>
  <si>
    <t>Neungyule Education</t>
  </si>
  <si>
    <t>Korean Publishers Association (2014). 2013 Publication Market Statistics. http://member.kpa21.or.kr/kpa_bbs/2013-%ec%b6%9c%ed%8c%90%ec%8b%9c%ec%9e%a5-%ed%86%b5%ea%b3%84-%ec%97%b0%ea%b5%ac%eb%b3%b4%ea%b3%a0%ec%84%31c/</t>
  </si>
  <si>
    <t>YBM Sisa Junior</t>
  </si>
  <si>
    <t>Korean Publishers Association (2014). 2013 Publication Market Statistics. http://member.kpa21.or.kr/kpa_bbs/2013-%ec%b6%9c%ed%8c%90%ec%8b%9c%ec%9e%a5-%ed%86%b5%ea%b3%84-%ec%97%b0%ea%b5%ac%eb%b3%b4%ea%b3%a0%ec%84%32c/</t>
  </si>
  <si>
    <t xml:space="preserve"> Benesse Korea</t>
  </si>
  <si>
    <t>Korean Publishers Association (2014). 2013 Publication Market Statistics. http://member.kpa21.or.kr/kpa_bbs/2013-%ec%b6%9c%ed%8c%90%ec%8b%9c%ec%9e%a5-%ed%86%b5%ea%b3%84-%ec%97%b0%ea%b5%ac%eb%b3%b4%ea%b3%a0%ec%84%33c/</t>
  </si>
  <si>
    <t>Jangone Education</t>
  </si>
  <si>
    <t>Korean Publishers Association (2014). 2013 Publication Market Statistics. http://member.kpa21.or.kr/kpa_bbs/2013-%ec%b6%9c%ed%8c%90%ec%8b%9c%ec%9e%a5-%ed%86%b5%ea%b3%84-%ec%97%b0%ea%b5%ac%eb%b3%b4%ea%b3%a0%ec%84%34c/</t>
  </si>
  <si>
    <t>EduSky</t>
  </si>
  <si>
    <t>Korean Publishers Association (2014). 2013 Publication Market Statistics. http://member.kpa21.or.kr/kpa_bbs/2013-%ec%b6%9c%ed%8c%90%ec%8b%9c%ec%9e%a5-%ed%86%b5%ea%b3%84-%ec%97%b0%ea%b5%ac%eb%b3%b4%ea%b3%a0%ec%84%35c/</t>
  </si>
  <si>
    <t>Korean Publishers Association (2014). 2013 Publication Market Statistics. http://member.kpa21.or.kr/kpa_bbs/2013-%ec%b6%9c%ed%8c%90%ec%8b%9c%ec%9e%a5-%ed%86%b5%ea%b3%84-%ec%97%b0%ea%b5%ac%eb%b3%b4%ea%b3%a0%ec%84%36c/</t>
  </si>
  <si>
    <t>Tuntun English</t>
  </si>
  <si>
    <t>Korean Publishers Association (2014). 2013 Publication Market Statistics. http://member.kpa21.or.kr/kpa_bbs/2013-%ec%b6%9c%ed%8c%90%ec%8b%9c%ec%9e%a5-%ed%86%b5%ea%b3%84-%ec%97%b0%ea%b5%ac%eb%b3%b4%ea%b3%a0%ec%84%37c/</t>
  </si>
  <si>
    <t>Orda Korea</t>
  </si>
  <si>
    <t>Korean Publishers Association (2014). 2013 Publication Market Statistics. http://member.kpa21.or.kr/kpa_bbs/2013-%ec%b6%9c%ed%8c%90%ec%8b%9c%ec%9e%a5-%ed%86%b5%ea%b3%84-%ec%97%b0%ea%b5%ac%eb%b3%b4%ea%b3%a0%ec%84%38c/</t>
  </si>
  <si>
    <t>Korean Publishers Association (2014). 2013 Publication Market Statistics. http://member.kpa21.or.kr/kpa_bbs/2013-%ec%b6%9c%ed%8c%90%ec%8b%9c%ec%9e%a5-%ed%86%b5%ea%b3%84-%ec%97%b0%ea%b5%ac%eb%b3%b4%ea%b3%a0%ec%84%39c/</t>
  </si>
  <si>
    <t>Korean Publishers Association (2014). 2013 Publication Market Statistics. http://member.kpa21.or.kr/kpa_bbs/2013-%ec%b6%9c%ed%8c%90%ec%8b%9c%ec%9e%a5-%ed%86%b5%ea%b3%84-%ec%97%b0%ea%b5%ac%eb%b3%b4%ea%b3%a0%ec%84%40c/</t>
  </si>
  <si>
    <t>Korean Publishers Association (2014). 2013 Publication Market Statistics. http://member.kpa21.or.kr/kpa_bbs/2013-%ec%b6%9c%ed%8c%90%ec%8b%9c%ec%9e%a5-%ed%86%b5%ea%b3%84-%ec%97%b0%ea%b5%ac%eb%b3%b4%ea%b3%a0%ec%84%41c/</t>
  </si>
  <si>
    <t>Korean Publishers Association (2014). 2013 Publication Market Statistics. http://member.kpa21.or.kr/kpa_bbs/2013-%ec%b6%9c%ed%8c%90%ec%8b%9c%ec%9e%a5-%ed%86%b5%ea%b3%84-%ec%97%b0%ea%b5%ac%eb%b3%b4%ea%b3%a0%ec%84%42c/</t>
  </si>
  <si>
    <t>Korean Publishers Association (2014). 2013 Publication Market Statistics. http://member.kpa21.or.kr/kpa_bbs/2013-%ec%b6%9c%ed%8c%90%ec%8b%9c%ec%9e%a5-%ed%86%b5%ea%b3%84-%ec%97%b0%ea%b5%ac%eb%b3%b4%ea%b3%a0%ec%84%43c/</t>
  </si>
  <si>
    <t>Korean Publishers Association (2014). 2013 Publication Market Statistics. http://member.kpa21.or.kr/kpa_bbs/2013-%ec%b6%9c%ed%8c%90%ec%8b%9c%ec%9e%a5-%ed%86%b5%ea%b3%84-%ec%97%b0%ea%b5%ac%eb%b3%b4%ea%b3%a0%ec%84%44c/</t>
  </si>
  <si>
    <t>Korean Publishers Association (2014). 2013 Publication Market Statistics. http://member.kpa21.or.kr/kpa_bbs/2013-%ec%b6%9c%ed%8c%90%ec%8b%9c%ec%9e%a5-%ed%86%b5%ea%b3%84-%ec%97%b0%ea%b5%ac%eb%b3%b4%ea%b3%a0%ec%84%45c/</t>
  </si>
  <si>
    <t>Korean Publishers Association (2014). 2013 Publication Market Statistics. http://member.kpa21.or.kr/kpa_bbs/2013-%ec%b6%9c%ed%8c%90%ec%8b%9c%ec%9e%a5-%ed%86%b5%ea%b3%84-%ec%97%b0%ea%b5%ac%eb%b3%b4%ea%b3%a0%ec%84%46c/</t>
  </si>
  <si>
    <t>Korean Publishers Association (2014). 2013 Publication Market Statistics. http://member.kpa21.or.kr/kpa_bbs/2013-%ec%b6%9c%ed%8c%90%ec%8b%9c%ec%9e%a5-%ed%86%b5%ea%b3%84-%ec%97%b0%ea%b5%ac%eb%b3%b4%ea%b3%a0%ec%84%47c/</t>
  </si>
  <si>
    <t>Korean Publishers Association (2014). 2013 Publication Market Statistics. http://member.kpa21.or.kr/kpa_bbs/2013-%ec%b6%9c%ed%8c%90%ec%8b%9c%ec%9e%a5-%ed%86%b5%ea%b3%84-%ec%97%b0%ea%b5%ac%eb%b3%b4%ea%b3%a0%ec%84%48c/</t>
  </si>
  <si>
    <t>Korean Publishers Association (2014). 2013 Publication Market Statistics. http://member.kpa21.or.kr/kpa_bbs/2013-%ec%b6%9c%ed%8c%90%ec%8b%9c%ec%9e%a5-%ed%86%b5%ea%b3%84-%ec%97%b0%ea%b5%ac%eb%b3%b4%ea%b3%a0%ec%84%49c/</t>
  </si>
  <si>
    <t>Korean Publishers Association (2014). 2013 Publication Market Statistics. http://member.kpa21.or.kr/kpa_bbs/2013-%ec%b6%9c%ed%8c%90%ec%8b%9c%ec%9e%a5-%ed%86%b5%ea%b3%84-%ec%97%b0%ea%b5%ac%eb%b3%b4%ea%b3%a0%ec%84%50c/</t>
  </si>
  <si>
    <t>Korean Publishers Association (2014). 2013 Publication Market Statistics. http://member.kpa21.or.kr/kpa_bbs/2013-%ec%b6%9c%ed%8c%90%ec%8b%9c%ec%9e%a5-%ed%86%b5%ea%b3%84-%ec%97%b0%ea%b5%ac%eb%b3%b4%ea%b3%a0%ec%84%51c/</t>
  </si>
  <si>
    <t>Korean Publishers Association (2014). 2013 Publication Market Statistics. http://member.kpa21.or.kr/kpa_bbs/2013-%ec%b6%9c%ed%8c%90%ec%8b%9c%ec%9e%a5-%ed%86%b5%ea%b3%84-%ec%97%b0%ea%b5%ac%eb%b3%b4%ea%b3%a0%ec%84%52c/</t>
  </si>
  <si>
    <t>Korean Publishers Association (2014). 2013 Publication Market Statistics. http://member.kpa21.or.kr/kpa_bbs/2013-%ec%b6%9c%ed%8c%90%ec%8b%9c%ec%9e%a5-%ed%86%b5%ea%b3%84-%ec%97%b0%ea%b5%ac%eb%b3%b4%ea%b3%a0%ec%84%53c/</t>
  </si>
  <si>
    <t>Korean Publishers Association (2014). 2013 Publication Market Statistics. http://member.kpa21.or.kr/kpa_bbs/2013-%ec%b6%9c%ed%8c%90%ec%8b%9c%ec%9e%a5-%ed%86%b5%ea%b3%84-%ec%97%b0%ea%b5%ac%eb%b3%b4%ea%b3%a0%ec%84%54c/</t>
  </si>
  <si>
    <t>Korean Publishers Association (2014). 2013 Publication Market Statistics. http://member.kpa21.or.kr/kpa_bbs/2013-%ec%b6%9c%ed%8c%90%ec%8b%9c%ec%9e%a5-%ed%86%b5%ea%b3%84-%ec%97%b0%ea%b5%ac%eb%b3%b4%ea%b3%a0%ec%84%55c/</t>
  </si>
  <si>
    <t>Korean Publishers Association (2014). 2013 Publication Market Statistics. http://member.kpa21.or.kr/kpa_bbs/2013-%ec%b6%9c%ed%8c%90%ec%8b%9c%ec%9e%a5-%ed%86%b5%ea%b3%84-%ec%97%b0%ea%b5%ac%eb%b3%b4%ea%b3%a0%ec%84%56c/</t>
  </si>
  <si>
    <t>Korean Publishers Association (2014). 2013 Publication Market Statistics. http://member.kpa21.or.kr/kpa_bbs/2013-%ec%b6%9c%ed%8c%90%ec%8b%9c%ec%9e%a5-%ed%86%b5%ea%b3%84-%ec%97%b0%ea%b5%ac%eb%b3%b4%ea%b3%a0%ec%84%57c/</t>
  </si>
  <si>
    <t>Korean Publishers Association (2014). 2013 Publication Market Statistics. http://member.kpa21.or.kr/kpa_bbs/2013-%ec%b6%9c%ed%8c%90%ec%8b%9c%ec%9e%a5-%ed%86%b5%ea%b3%84-%ec%97%b0%ea%b5%ac%eb%b3%b4%ea%b3%a0%ec%84%58c/</t>
  </si>
  <si>
    <t>Korean Publishers Association (2014). 2013 Publication Market Statistics. http://member.kpa21.or.kr/kpa_bbs/2013-%ec%b6%9c%ed%8c%90%ec%8b%9c%ec%9e%a5-%ed%86%b5%ea%b3%84-%ec%97%b0%ea%b5%ac%eb%b3%b4%ea%b3%a0%ec%84%59c/</t>
  </si>
  <si>
    <t>Korean Publishers Association (2014). 2013 Publication Market Statistics. http://member.kpa21.or.kr/kpa_bbs/2013-%ec%b6%9c%ed%8c%90%ec%8b%9c%ec%9e%a5-%ed%86%b5%ea%b3%84-%ec%97%b0%ea%b5%ac%eb%b3%b4%ea%b3%a0%ec%84%60c/</t>
  </si>
  <si>
    <t>Korean Publishers Association (2014). 2013 Publication Market Statistics. http://member.kpa21.or.kr/kpa_bbs/2013-%ec%b6%9c%ed%8c%90%ec%8b%9c%ec%9e%a5-%ed%86%b5%ea%b3%84-%ec%97%b0%ea%b5%ac%eb%b3%b4%ea%b3%a0%ec%84%61c/</t>
  </si>
  <si>
    <t>Korean Publishers Association (2014). 2013 Publication Market Statistics. http://member.kpa21.or.kr/kpa_bbs/2013-%ec%b6%9c%ed%8c%90%ec%8b%9c%ec%9e%a5-%ed%86%b5%ea%b3%84-%ec%97%b0%ea%b5%ac%eb%b3%b4%ea%b3%a0%ec%84%62c/</t>
  </si>
  <si>
    <t>Korean Publishers Association (2014). 2013 Publication Market Statistics. http://member.kpa21.or.kr/kpa_bbs/2013-%ec%b6%9c%ed%8c%90%ec%8b%9c%ec%9e%a5-%ed%86%b5%ea%b3%84-%ec%97%b0%ea%b5%ac%eb%b3%b4%ea%b3%a0%ec%84%63c/</t>
  </si>
  <si>
    <t>Korean Publishers Association (2014). 2013 Publication Market Statistics. http://member.kpa21.or.kr/kpa_bbs/2013-%ec%b6%9c%ed%8c%90%ec%8b%9c%ec%9e%a5-%ed%86%b5%ea%b3%84-%ec%97%b0%ea%b5%ac%eb%b3%b4%ea%b3%a0%ec%84%64c/</t>
  </si>
  <si>
    <t>Korean Publishers Association (2014). 2013 Publication Market Statistics. http://member.kpa21.or.kr/kpa_bbs/2013-%ec%b6%9c%ed%8c%90%ec%8b%9c%ec%9e%a5-%ed%86%b5%ea%b3%84-%ec%97%b0%ea%b5%ac%eb%b3%b4%ea%b3%a0%ec%84%65c/</t>
  </si>
  <si>
    <t>Korean Publishers Association (2014). 2013 Publication Market Statistics. http://member.kpa21.or.kr/kpa_bbs/2013-%ec%b6%9c%ed%8c%90%ec%8b%9c%ec%9e%a5-%ed%86%b5%ea%b3%84-%ec%97%b0%ea%b5%ac%eb%b3%b4%ea%b3%a0%ec%84%66c/</t>
  </si>
  <si>
    <t>Korean Publishers Association (2014). 2013 Publication Market Statistics. http://member.kpa21.or.kr/kpa_bbs/2013-%ec%b6%9c%ed%8c%90%ec%8b%9c%ec%9e%a5-%ed%86%b5%ea%b3%84-%ec%97%b0%ea%b5%ac%eb%b3%b4%ea%b3%a0%ec%84%67c/</t>
  </si>
  <si>
    <t>Korean Publishers Association (2014). 2013 Publication Market Statistics. http://member.kpa21.or.kr/kpa_bbs/2013-%ec%b6%9c%ed%8c%90%ec%8b%9c%ec%9e%a5-%ed%86%b5%ea%b3%84-%ec%97%b0%ea%b5%ac%eb%b3%b4%ea%b3%a0%ec%84%68c/</t>
  </si>
  <si>
    <t>Korean Publishers Association (2014). 2013 Publication Market Statistics. http://member.kpa21.or.kr/kpa_bbs/2013-%ec%b6%9c%ed%8c%90%ec%8b%9c%ec%9e%a5-%ed%86%b5%ea%b3%84-%ec%97%b0%ea%b5%ac%eb%b3%b4%ea%b3%a0%ec%84%69c/</t>
  </si>
  <si>
    <t>Korean Publishers Association (2014). 2013 Publication Market Statistics. http://member.kpa21.or.kr/kpa_bbs/2013-%ec%b6%9c%ed%8c%90%ec%8b%9c%ec%9e%a5-%ed%86%b5%ea%b3%84-%ec%97%b0%ea%b5%ac%eb%b3%b4%ea%b3%a0%ec%84%70c/</t>
  </si>
  <si>
    <t>Korean Publishers Association (2014). 2013 Publication Market Statistics. http://member.kpa21.or.kr/kpa_bbs/2013-%ec%b6%9c%ed%8c%90%ec%8b%9c%ec%9e%a5-%ed%86%b5%ea%b3%84-%ec%97%b0%ea%b5%ac%eb%b3%b4%ea%b3%a0%ec%84%71c/</t>
  </si>
  <si>
    <t>Korean Publishers Association (2014). 2013 Publication Market Statistics. http://member.kpa21.or.kr/kpa_bbs/2013-%ec%b6%9c%ed%8c%90%ec%8b%9c%ec%9e%a5-%ed%86%b5%ea%b3%84-%ec%97%b0%ea%b5%ac%eb%b3%b4%ea%b3%a0%ec%84%72c/</t>
  </si>
  <si>
    <t>Korean Publishers Association (2014). 2013 Publication Market Statistics. http://member.kpa21.or.kr/kpa_bbs/2013-%ec%b6%9c%ed%8c%90%ec%8b%9c%ec%9e%a5-%ed%86%b5%ea%b3%84-%ec%97%b0%ea%b5%ac%eb%b3%b4%ea%b3%a0%ec%84%73c/</t>
  </si>
  <si>
    <t>Korean Publishers Association (2014). 2013 Publication Market Statistics. http://member.kpa21.or.kr/kpa_bbs/2013-%ec%b6%9c%ed%8c%90%ec%8b%9c%ec%9e%a5-%ed%86%b5%ea%b3%84-%ec%97%b0%ea%b5%ac%eb%b3%b4%ea%b3%a0%ec%84%74c/</t>
  </si>
  <si>
    <t>Korean Publishers Association (2014). 2013 Publication Market Statistics. http://member.kpa21.or.kr/kpa_bbs/2013-%ec%b6%9c%ed%8c%90%ec%8b%9c%ec%9e%a5-%ed%86%b5%ea%b3%84-%ec%97%b0%ea%b5%ac%eb%b3%b4%ea%b3%a0%ec%84%75c/</t>
  </si>
  <si>
    <t>Korean Publishers Association (2014). 2013 Publication Market Statistics. http://member.kpa21.or.kr/kpa_bbs/2013-%ec%b6%9c%ed%8c%90%ec%8b%9c%ec%9e%a5-%ed%86%b5%ea%b3%84-%ec%97%b0%ea%b5%ac%eb%b3%b4%ea%b3%a0%ec%84%76c/</t>
  </si>
  <si>
    <t>Korean Publishers Association (2014). 2013 Publication Market Statistics. http://member.kpa21.or.kr/kpa_bbs/2013-%ec%b6%9c%ed%8c%90%ec%8b%9c%ec%9e%a5-%ed%86%b5%ea%b3%84-%ec%97%b0%ea%b5%ac%eb%b3%b4%ea%b3%a0%ec%84%77c/</t>
  </si>
  <si>
    <t>Korean Publishers Association (2014). 2013 Publication Market Statistics. http://member.kpa21.or.kr/kpa_bbs/2013-%ec%b6%9c%ed%8c%90%ec%8b%9c%ec%9e%a5-%ed%86%b5%ea%b3%84-%ec%97%b0%ea%b5%ac%eb%b3%b4%ea%b3%a0%ec%84%78c/</t>
  </si>
  <si>
    <t>Korean Publishers Association (2014). 2013 Publication Market Statistics. http://member.kpa21.or.kr/kpa_bbs/2013-%ec%b6%9c%ed%8c%90%ec%8b%9c%ec%9e%a5-%ed%86%b5%ea%b3%84-%ec%97%b0%ea%b5%ac%eb%b3%b4%ea%b3%a0%ec%84%79c/</t>
  </si>
  <si>
    <t>Korean Publishers Association (2014). 2013 Publication Market Statistics. http://member.kpa21.or.kr/kpa_bbs/2013-%ec%b6%9c%ed%8c%90%ec%8b%9c%ec%9e%a5-%ed%86%b5%ea%b3%84-%ec%97%b0%ea%b5%ac%eb%b3%b4%ea%b3%a0%ec%84%80c/</t>
  </si>
  <si>
    <t>Korean Publishers Association (2014). 2013 Publication Market Statistics. http://member.kpa21.or.kr/kpa_bbs/2013-%ec%b6%9c%ed%8c%90%ec%8b%9c%ec%9e%a5-%ed%86%b5%ea%b3%84-%ec%97%b0%ea%b5%ac%eb%b3%b4%ea%b3%a0%ec%84%81c/</t>
  </si>
  <si>
    <t>Korean Publishers Association (2014). 2013 Publication Market Statistics. http://member.kpa21.or.kr/kpa_bbs/2013-%ec%b6%9c%ed%8c%90%ec%8b%9c%ec%9e%a5-%ed%86%b5%ea%b3%84-%ec%97%b0%ea%b5%ac%eb%b3%b4%ea%b3%a0%ec%84%82c/</t>
  </si>
  <si>
    <t>Korean Publishers Association (2014). 2013 Publication Market Statistics. http://member.kpa21.or.kr/kpa_bbs/2013-%ec%b6%9c%ed%8c%90%ec%8b%9c%ec%9e%a5-%ed%86%b5%ea%b3%84-%ec%97%b0%ea%b5%ac%eb%b3%b4%ea%b3%a0%ec%84%83c/</t>
  </si>
  <si>
    <t>Korean Publishers Association (2014). 2013 Publication Market Statistics. http://member.kpa21.or.kr/kpa_bbs/2013-%ec%b6%9c%ed%8c%90%ec%8b%9c%ec%9e%a5-%ed%86%b5%ea%b3%84-%ec%97%b0%ea%b5%ac%eb%b3%b4%ea%b3%a0%ec%84%84c/</t>
  </si>
  <si>
    <t>Korean Publishers Association (2014). 2013 Publication Market Statistics. http://member.kpa21.or.kr/kpa_bbs/2013-%ec%b6%9c%ed%8c%90%ec%8b%9c%ec%9e%a5-%ed%86%b5%ea%b3%84-%ec%97%b0%ea%b5%ac%eb%b3%b4%ea%b3%a0%ec%84%85c/</t>
  </si>
  <si>
    <t>Korean Publishers Association (2014). 2013 Publication Market Statistics. http://member.kpa21.or.kr/kpa_bbs/2013-%ec%b6%9c%ed%8c%90%ec%8b%9c%ec%9e%a5-%ed%86%b5%ea%b3%84-%ec%97%b0%ea%b5%ac%eb%b3%b4%ea%b3%a0%ec%84%86c/</t>
  </si>
  <si>
    <t>Korean Publishers Association (2014). 2013 Publication Market Statistics. http://member.kpa21.or.kr/kpa_bbs/2013-%ec%b6%9c%ed%8c%90%ec%8b%9c%ec%9e%a5-%ed%86%b5%ea%b3%84-%ec%97%b0%ea%b5%ac%eb%b3%b4%ea%b3%a0%ec%84%87c/</t>
  </si>
  <si>
    <t>Korean Publishers Association (2014). 2013 Publication Market Statistics. http://member.kpa21.or.kr/kpa_bbs/2013-%ec%b6%9c%ed%8c%90%ec%8b%9c%ec%9e%a5-%ed%86%b5%ea%b3%84-%ec%97%b0%ea%b5%ac%eb%b3%b4%ea%b3%a0%ec%84%88c/</t>
  </si>
  <si>
    <t>Korean Publishers Association (2014). 2013 Publication Market Statistics. http://member.kpa21.or.kr/kpa_bbs/2013-%ec%b6%9c%ed%8c%90%ec%8b%9c%ec%9e%a5-%ed%86%b5%ea%b3%84-%ec%97%b0%ea%b5%ac%eb%b3%b4%ea%b3%a0%ec%84%89c/</t>
  </si>
  <si>
    <t>Korean Publishers Association (2014). 2013 Publication Market Statistics. http://member.kpa21.or.kr/kpa_bbs/2013-%ec%b6%9c%ed%8c%90%ec%8b%9c%ec%9e%a5-%ed%86%b5%ea%b3%84-%ec%97%b0%ea%b5%ac%eb%b3%b4%ea%b3%a0%ec%84%90c/</t>
  </si>
  <si>
    <t>Korean Publishers Association (2014). 2013 Publication Market Statistics. http://member.kpa21.or.kr/kpa_bbs/2013-%ec%b6%9c%ed%8c%90%ec%8b%9c%ec%9e%a5-%ed%86%b5%ea%b3%84-%ec%97%b0%ea%b5%ac%eb%b3%b4%ea%b3%a0%ec%84%91c/</t>
  </si>
  <si>
    <t>Korean Publishers Association (2014). 2013 Publication Market Statistics. http://member.kpa21.or.kr/kpa_bbs/2013-%ec%b6%9c%ed%8c%90%ec%8b%9c%ec%9e%a5-%ed%86%b5%ea%b3%84-%ec%97%b0%ea%b5%ac%eb%b3%b4%ea%b3%a0%ec%84%92c/</t>
  </si>
  <si>
    <t>Korean Publishers Association (2014). 2013 Publication Market Statistics. http://member.kpa21.or.kr/kpa_bbs/2013-%ec%b6%9c%ed%8c%90%ec%8b%9c%ec%9e%a5-%ed%86%b5%ea%b3%84-%ec%97%b0%ea%b5%ac%eb%b3%b4%ea%b3%a0%ec%84%93c/</t>
  </si>
  <si>
    <t>Korean Publishers Association (2014). 2013 Publication Market Statistics. http://member.kpa21.or.kr/kpa_bbs/2013-%ec%b6%9c%ed%8c%90%ec%8b%9c%ec%9e%a5-%ed%86%b5%ea%b3%84-%ec%97%b0%ea%b5%ac%eb%b3%b4%ea%b3%a0%ec%84%94c/</t>
  </si>
  <si>
    <t>Korean Publishers Association (2014). 2013 Publication Market Statistics. http://member.kpa21.or.kr/kpa_bbs/2013-%ec%b6%9c%ed%8c%90%ec%8b%9c%ec%9e%a5-%ed%86%b5%ea%b3%84-%ec%97%b0%ea%b5%ac%eb%b3%b4%ea%b3%a0%ec%84%95c/</t>
  </si>
  <si>
    <t>Korean Publishers Association (2014). 2013 Publication Market Statistics. http://member.kpa21.or.kr/kpa_bbs/2013-%ec%b6%9c%ed%8c%90%ec%8b%9c%ec%9e%a5-%ed%86%b5%ea%b3%84-%ec%97%b0%ea%b5%ac%eb%b3%b4%ea%b3%a0%ec%84%96c/</t>
  </si>
  <si>
    <t>Korean Publishers Association (2014). 2013 Publication Market Statistics. http://member.kpa21.or.kr/kpa_bbs/2013-%ec%b6%9c%ed%8c%90%ec%8b%9c%ec%9e%a5-%ed%86%b5%ea%b3%84-%ec%97%b0%ea%b5%ac%eb%b3%b4%ea%b3%a0%ec%84%97c/</t>
  </si>
  <si>
    <t>Korean Publishers Association (2014). 2013 Publication Market Statistics. http://member.kpa21.or.kr/kpa_bbs/2013-%ec%b6%9c%ed%8c%90%ec%8b%9c%ec%9e%a5-%ed%86%b5%ea%b3%84-%ec%97%b0%ea%b5%ac%eb%b3%b4%ea%b3%a0%ec%84%98c/</t>
  </si>
  <si>
    <t>Korean Publishers Association (2014). 2013 Publication Market Statistics. http://member.kpa21.or.kr/kpa_bbs/2013-%ec%b6%9c%ed%8c%90%ec%8b%9c%ec%9e%a5-%ed%86%b5%ea%b3%84-%ec%97%b0%ea%b5%ac%eb%b3%b4%ea%b3%a0%ec%84%99c/</t>
  </si>
  <si>
    <t>Korean Publishers Association (2014). 2013 Publication Market Statistics. http://member.kpa21.or.kr/kpa_bbs/2013-%ec%b6%9c%ed%8c%90%ec%8b%9c%ec%9e%a5-%ed%86%b5%ea%b3%84-%ec%97%b0%ea%b5%ac%eb%b3%b4%ea%b3%a0%ec%84%100c/</t>
  </si>
  <si>
    <t>Korean Publishers Association (2014). 2013 Publication Market Statistics. http://member.kpa21.or.kr/kpa_bbs/2013-%ec%b6%9c%ed%8c%90%ec%8b%9c%ec%9e%a5-%ed%86%b5%ea%b3%84-%ec%97%b0%ea%b5%ac%eb%b3%b4%ea%b3%a0%ec%84%101c/</t>
  </si>
  <si>
    <t>Korean Publishers Association (2014). 2013 Publication Market Statistics. http://member.kpa21.or.kr/kpa_bbs/2013-%ec%b6%9c%ed%8c%90%ec%8b%9c%ec%9e%a5-%ed%86%b5%ea%b3%84-%ec%97%b0%ea%b5%ac%eb%b3%b4%ea%b3%a0%ec%84%102c/</t>
  </si>
  <si>
    <t>Korean Publishers Association (2014). 2013 Publication Market Statistics. http://member.kpa21.or.kr/kpa_bbs/2013-%ec%b6%9c%ed%8c%90%ec%8b%9c%ec%9e%a5-%ed%86%b5%ea%b3%84-%ec%97%b0%ea%b5%ac%eb%b3%b4%ea%b3%a0%ec%84%103c/</t>
  </si>
  <si>
    <t>Korean Publishers Association (2014). 2013 Publication Market Statistics. http://member.kpa21.or.kr/kpa_bbs/2013-%ec%b6%9c%ed%8c%90%ec%8b%9c%ec%9e%a5-%ed%86%b5%ea%b3%84-%ec%97%b0%ea%b5%ac%eb%b3%b4%ea%b3%a0%ec%84%104c/</t>
  </si>
  <si>
    <t>Korean Publishers Association (2014). 2013 Publication Market Statistics. http://member.kpa21.or.kr/kpa_bbs/2013-%ec%b6%9c%ed%8c%90%ec%8b%9c%ec%9e%a5-%ed%86%b5%ea%b3%84-%ec%97%b0%ea%b5%ac%eb%b3%b4%ea%b3%a0%ec%84%105c/</t>
  </si>
  <si>
    <t>Korean Publishers Association (2014). 2013 Publication Market Statistics. http://member.kpa21.or.kr/kpa_bbs/2013-%ec%b6%9c%ed%8c%90%ec%8b%9c%ec%9e%a5-%ed%86%b5%ea%b3%84-%ec%97%b0%ea%b5%ac%eb%b3%b4%ea%b3%a0%ec%84%106c/</t>
  </si>
  <si>
    <t>Korean Publishers Association (2014). 2013 Publication Market Statistics. http://member.kpa21.or.kr/kpa_bbs/2013-%ec%b6%9c%ed%8c%90%ec%8b%9c%ec%9e%a5-%ed%86%b5%ea%b3%84-%ec%97%b0%ea%b5%ac%eb%b3%b4%ea%b3%a0%ec%84%107c/</t>
  </si>
  <si>
    <t>Korean Publishers Association (2014). 2013 Publication Market Statistics. http://member.kpa21.or.kr/kpa_bbs/2013-%ec%b6%9c%ed%8c%90%ec%8b%9c%ec%9e%a5-%ed%86%b5%ea%b3%84-%ec%97%b0%ea%b5%ac%eb%b3%b4%ea%b3%a0%ec%84%108c/</t>
  </si>
  <si>
    <t>Korean Publishers Association (2014). 2013 Publication Market Statistics. http://member.kpa21.or.kr/kpa_bbs/2013-%ec%b6%9c%ed%8c%90%ec%8b%9c%ec%9e%a5-%ed%86%b5%ea%b3%84-%ec%97%b0%ea%b5%ac%eb%b3%b4%ea%b3%a0%ec%84%109c/</t>
  </si>
  <si>
    <t>Korean Publishers Association (2014). 2013 Publication Market Statistics. http://member.kpa21.or.kr/kpa_bbs/2013-%ec%b6%9c%ed%8c%90%ec%8b%9c%ec%9e%a5-%ed%86%b5%ea%b3%84-%ec%97%b0%ea%b5%ac%eb%b3%b4%ea%b3%a0%ec%84%110c/</t>
  </si>
  <si>
    <t>Korean Publishers Association (2014). 2013 Publication Market Statistics. http://member.kpa21.or.kr/kpa_bbs/2013-%ec%b6%9c%ed%8c%90%ec%8b%9c%ec%9e%a5-%ed%86%b5%ea%b3%84-%ec%97%b0%ea%b5%ac%eb%b3%b4%ea%b3%a0%ec%84%111c/</t>
  </si>
  <si>
    <t>Korean Publishers Association (2014). 2013 Publication Market Statistics. http://member.kpa21.or.kr/kpa_bbs/2013-%ec%b6%9c%ed%8c%90%ec%8b%9c%ec%9e%a5-%ed%86%b5%ea%b3%84-%ec%97%b0%ea%b5%ac%eb%b3%b4%ea%b3%a0%ec%84%112c/</t>
  </si>
  <si>
    <t>Korean Publishers Association (2014). 2013 Publication Market Statistics. http://member.kpa21.or.kr/kpa_bbs/2013-%ec%b6%9c%ed%8c%90%ec%8b%9c%ec%9e%a5-%ed%86%b5%ea%b3%84-%ec%97%b0%ea%b5%ac%eb%b3%b4%ea%b3%a0%ec%84%113c/</t>
  </si>
  <si>
    <t>Korean Publishers Association (2014). 2013 Publication Market Statistics. http://member.kpa21.or.kr/kpa_bbs/2013-%ec%b6%9c%ed%8c%90%ec%8b%9c%ec%9e%a5-%ed%86%b5%ea%b3%84-%ec%97%b0%ea%b5%ac%eb%b3%b4%ea%b3%a0%ec%84%114c/</t>
  </si>
  <si>
    <t>Korean Publishers Association (2014). 2013 Publication Market Statistics. http://member.kpa21.or.kr/kpa_bbs/2013-%ec%b6%9c%ed%8c%90%ec%8b%9c%ec%9e%a5-%ed%86%b5%ea%b3%84-%ec%97%b0%ea%b5%ac%eb%b3%b4%ea%b3%a0%ec%84%115c/</t>
  </si>
  <si>
    <t>Korean Publishers Association (2014). 2013 Publication Market Statistics. http://member.kpa21.or.kr/kpa_bbs/2013-%ec%b6%9c%ed%8c%90%ec%8b%9c%ec%9e%a5-%ed%86%b5%ea%b3%84-%ec%97%b0%ea%b5%ac%eb%b3%b4%ea%b3%a0%ec%84%116c/</t>
  </si>
  <si>
    <t>Korean Publishers Association (2014). 2013 Publication Market Statistics. http://member.kpa21.or.kr/kpa_bbs/2013-%ec%b6%9c%ed%8c%90%ec%8b%9c%ec%9e%a5-%ed%86%b5%ea%b3%84-%ec%97%b0%ea%b5%ac%eb%b3%b4%ea%b3%a0%ec%84%117c/</t>
  </si>
  <si>
    <t>Korean Publishers Association (2014). 2013 Publication Market Statistics. http://member.kpa21.or.kr/kpa_bbs/2013-%ec%b6%9c%ed%8c%90%ec%8b%9c%ec%9e%a5-%ed%86%b5%ea%b3%84-%ec%97%b0%ea%b5%ac%eb%b3%b4%ea%b3%a0%ec%84%118c/</t>
  </si>
  <si>
    <t>Korean Publishers Association (2014). 2013 Publication Market Statistics. http://member.kpa21.or.kr/kpa_bbs/2013-%ec%b6%9c%ed%8c%90%ec%8b%9c%ec%9e%a5-%ed%86%b5%ea%b3%84-%ec%97%b0%ea%b5%ac%eb%b3%b4%ea%b3%a0%ec%84%119c/</t>
  </si>
  <si>
    <t>Korean Publishers Association (2014). 2013 Publication Market Statistics. http://member.kpa21.or.kr/kpa_bbs/2013-%ec%b6%9c%ed%8c%90%ec%8b%9c%ec%9e%a5-%ed%86%b5%ea%b3%84-%ec%97%b0%ea%b5%ac%eb%b3%b4%ea%b3%a0%ec%84%120c/</t>
  </si>
  <si>
    <t>Korean Publishers Association (2014). 2013 Publication Market Statistics. http://member.kpa21.or.kr/kpa_bbs/2013-%ec%b6%9c%ed%8c%90%ec%8b%9c%ec%9e%a5-%ed%86%b5%ea%b3%84-%ec%97%b0%ea%b5%ac%eb%b3%b4%ea%b3%a0%ec%84%121c/</t>
  </si>
  <si>
    <t>Korean Publishers Association (2014). 2013 Publication Market Statistics. http://member.kpa21.or.kr/kpa_bbs/2013-%ec%b6%9c%ed%8c%90%ec%8b%9c%ec%9e%a5-%ed%86%b5%ea%b3%84-%ec%97%b0%ea%b5%ac%eb%b3%b4%ea%b3%a0%ec%84%122c/</t>
  </si>
  <si>
    <t>Korean Publishers Association (2014). 2013 Publication Market Statistics. http://member.kpa21.or.kr/kpa_bbs/2013-%ec%b6%9c%ed%8c%90%ec%8b%9c%ec%9e%a5-%ed%86%b5%ea%b3%84-%ec%97%b0%ea%b5%ac%eb%b3%b4%ea%b3%a0%ec%84%123c/</t>
  </si>
  <si>
    <t>Korean Publishers Association (2014). 2013 Publication Market Statistics. http://member.kpa21.or.kr/kpa_bbs/2013-%ec%b6%9c%ed%8c%90%ec%8b%9c%ec%9e%a5-%ed%86%b5%ea%b3%84-%ec%97%b0%ea%b5%ac%eb%b3%b4%ea%b3%a0%ec%84%124c/</t>
  </si>
  <si>
    <t>Korean Publishers Association (2014). 2013 Publication Market Statistics. http://member.kpa21.or.kr/kpa_bbs/2013-%ec%b6%9c%ed%8c%90%ec%8b%9c%ec%9e%a5-%ed%86%b5%ea%b3%84-%ec%97%b0%ea%b5%ac%eb%b3%b4%ea%b3%a0%ec%84%125c/</t>
  </si>
  <si>
    <t>Korean Publishers Association (2014). 2013 Publication Market Statistics. http://member.kpa21.or.kr/kpa_bbs/2013-%ec%b6%9c%ed%8c%90%ec%8b%9c%ec%9e%a5-%ed%86%b5%ea%b3%84-%ec%97%b0%ea%b5%ac%eb%b3%b4%ea%b3%a0%ec%84%126c/</t>
  </si>
  <si>
    <t>Korean Publishers Association (2014). 2013 Publication Market Statistics. http://member.kpa21.or.kr/kpa_bbs/2013-%ec%b6%9c%ed%8c%90%ec%8b%9c%ec%9e%a5-%ed%86%b5%ea%b3%84-%ec%97%b0%ea%b5%ac%eb%b3%b4%ea%b3%a0%ec%84%127c/</t>
  </si>
  <si>
    <t>Daekyo</t>
  </si>
  <si>
    <t>Hansol Education*</t>
  </si>
  <si>
    <t>Dong-A publishing</t>
  </si>
  <si>
    <t>Froebelhouse</t>
  </si>
  <si>
    <t>Sigongsa*</t>
  </si>
  <si>
    <t>YBM Education</t>
  </si>
  <si>
    <t>Hanuribook</t>
  </si>
  <si>
    <t>Munhakdongne</t>
  </si>
  <si>
    <t>Didimdol Education</t>
  </si>
  <si>
    <t>Haksan Publishing</t>
  </si>
  <si>
    <t>Chunjae Education*</t>
  </si>
  <si>
    <t>Chunjae Textbook*</t>
  </si>
  <si>
    <t>Kyohak Publishing*</t>
  </si>
  <si>
    <t>Wisdomhouse</t>
  </si>
  <si>
    <t>Daekyo Holdings</t>
  </si>
  <si>
    <t>Korean Publishers Association (2021). 2020 Publication Market Statistics. The Korean publishing industry includes the publication and distribution of educational books, general fiction or nonfiction books, ebooks, and web-based content such as webtoons and web novels. 
The data is from an annual survey of companies operating book publishing, cartoon publishing, and e-book publishing ( e-book, webtoons, web novels) related companies among the companies that declare audit reports to the electronic disclosure system of the Financial Supervisory Service.</t>
    <phoneticPr fontId="4" type="noConversion"/>
  </si>
  <si>
    <t>Korean Publishers Association (2021). 2020 Publication Market Statistics. http://member.kpa21.or.kr/kpa_bbs/2020%eb%85%84-%ec%b6%9c%ed%8c%90%ec%8b%9c%ec%9e%a5-%ed%86%b5%ea%b3%84/</t>
  </si>
  <si>
    <t xml:space="preserve">KYOWN Creative </t>
  </si>
  <si>
    <t xml:space="preserve">
YBM</t>
  </si>
  <si>
    <t xml:space="preserve">YES24 </t>
  </si>
  <si>
    <t>Chunjae Education.</t>
  </si>
  <si>
    <t>Chunjae Textbook</t>
  </si>
  <si>
    <t>NE Neungyule</t>
  </si>
  <si>
    <t>RIDI</t>
  </si>
  <si>
    <t xml:space="preserve"> TOPCO </t>
  </si>
  <si>
    <t>Kakao Entertainment</t>
  </si>
  <si>
    <t>YBM Holdings</t>
  </si>
  <si>
    <t>RIDI Corporation</t>
  </si>
  <si>
    <t xml:space="preserve"> TOPCO</t>
  </si>
  <si>
    <t>Samseong Publishing</t>
  </si>
  <si>
    <t xml:space="preserve">D&amp;C MEDIA </t>
  </si>
  <si>
    <t>KYOWN Creative</t>
  </si>
  <si>
    <t xml:space="preserve">NAVER WEBTOON </t>
  </si>
  <si>
    <t>YES24</t>
  </si>
  <si>
    <t xml:space="preserve">Kyowon </t>
  </si>
  <si>
    <t>Korean Publishers Association (2022). 2021 Publication Market Statistics. http://member.kpa21.or.kr/kpa_bbs/2021%eb%85%84-%ec%b6%9c%ed%8c%90%ec%8b%9c%ec%9e%a5-%ed%86%b5%ea%b3%84-%ec%97%b0%ea%b5%ac%eb%b3%b4%ea%b3%a0%ec%84%9c22-05-02-%ea%b2%8c%ec%8b%10c/</t>
  </si>
  <si>
    <t>Korean Publishers Association (2022). 2021 Publication Market Statistics. http://member.kpa21.or.kr/kpa_bbs/2021%eb%85%84-%ec%b6%9c%ed%8c%90%ec%8b%9c%ec%9e%a5-%ed%86%b5%ea%b3%84-%ec%97%b0%ea%b5%ac%eb%b3%b4%ea%b3%a0%ec%84%9c22-05-02-%ea%b2%8c%ec%8b%9c/</t>
  </si>
  <si>
    <t>Korean Publishers Association (2022). 2021 Publication Market Statistics. http://member.kpa21.or.kr/kpa_bbs/2021%eb%85%84-%ec%b6%9c%ed%8c%90%ec%8b%9c%ec%9e%a5-%ed%86%b5%ea%b3%84-%ec%97%b0%ea%b5%ac%eb%b3%b4%ea%b3%a0%ec%84%9c22-05-02-%ea%b2%8c%ec%8b%8c/</t>
  </si>
  <si>
    <t>Korean Publishers Association (2022). 2021 Publication Market Statistics. http://member.kpa21.or.kr/kpa_bbs/2021%eb%85%84-%ec%b6%9c%ed%8c%90%ec%8b%9c%ec%9e%a5-%ed%86%b5%ea%b3%84-%ec%97%b0%ea%b5%ac%eb%b3%b4%ea%b3%a0%ec%84%9c22-05-02-%ea%b2%8c%ec%8b%7c/</t>
  </si>
  <si>
    <t>Korean Publishers Association (2022). 2021 Publication Market Statistics. http://member.kpa21.or.kr/kpa_bbs/2021%eb%85%84-%ec%b6%9c%ed%8c%90%ec%8b%9c%ec%9e%a5-%ed%86%b5%ea%b3%84-%ec%97%b0%ea%b5%ac%eb%b3%b4%ea%b3%a0%ec%84%9c22-05-02-%ea%b2%8c%ec%8b%6c/</t>
  </si>
  <si>
    <t xml:space="preserve">NAVER </t>
  </si>
  <si>
    <t>NAVER WEBTOON</t>
  </si>
  <si>
    <t>Korean Publishers Association (2022). 2021 Publication Market Statistics. http://member.kpa21.or.kr/kpa_bbs/2021%eb%85%84-%ec%b6%9c%ed%8c%90%ec%8b%9c%ec%9e%a5-%ed%86%b5%ea%b3%84-%ec%97%b0%ea%b5%ac%eb%b3%b4%ea%b3%a0%ec%84%9c22-05-02-%ea%b2%8c%ec%8b%5c/</t>
  </si>
  <si>
    <t>Korean Publishers Association (2022). 2021 Publication Market Statistics. http://member.kpa21.or.kr/kpa_bbs/2021%eb%85%84-%ec%b6%9c%ed%8c%90%ec%8b%9c%ec%9e%a5-%ed%86%b5%ea%b3%84-%ec%97%b0%ea%b5%ac%eb%b3%b4%ea%b3%a0%ec%84%9c22-05-02-%ea%b2%8c%ec%8b%4c/</t>
  </si>
  <si>
    <t>Korean Publishers Association (2022). 2021 Publication Market Statistics. http://member.kpa21.or.kr/kpa_bbs/2021%eb%85%84-%ec%b6%9c%ed%8c%90%ec%8b%9c%ec%9e%a5-%ed%86%b5%ea%b3%84-%ec%97%b0%ea%b5%ac%eb%b3%b4%ea%b3%a0%ec%84%9c22-05-02-%ea%b2%8c%ec%8b%3c/</t>
  </si>
  <si>
    <t>Korean Publishers Association (2022). 2021 Publication Market Statistics. http://member.kpa21.or.kr/kpa_bbs/2021%eb%85%84-%ec%b6%9c%ed%8c%90%ec%8b%9c%ec%9e%a5-%ed%86%b5%ea%b3%84-%ec%97%b0%ea%b5%ac%eb%b3%b4%ea%b3%a0%ec%84%9c22-05-02-%ea%b2%8c%ec%8b%2c/</t>
  </si>
  <si>
    <t>Korean Publishers Association (2022). 2021 Publication Market Statistics. http://member.kpa21.or.kr/kpa_bbs/2021%eb%85%84-%ec%b6%9c%ed%8c%90%ec%8b%9c%ec%9e%a5-%ed%86%b5%ea%b3%84-%ec%97%b0%ea%b5%ac%eb%b3%b4%ea%b3%a0%ec%84%9c22-05-02-%ea%b2%8c%ec%8b%1c/</t>
  </si>
  <si>
    <t>Korean Publishers Association (2022). 2021 Publication Market Statistics. http://member.kpa21.or.kr/kpa_bbs/2021%eb%85%84-%ec%b6%9c%ed%8c%90%ec%8b%9c%ec%9e%a5-%ed%86%b5%ea%b3%84-%ec%97%b0%ea%b5%ac%eb%b3%b4%ea%b3%a0%ec%84%9c22-05-02-%ea%b2%8c%ec%8b%0c/</t>
  </si>
  <si>
    <t>EBS</t>
  </si>
  <si>
    <t>KidariStudio</t>
  </si>
  <si>
    <t>Lezhin Entertainment</t>
  </si>
  <si>
    <t>Korean Publishers Association (2022). 2021 Publication Market Statistics</t>
  </si>
  <si>
    <t>Public Funding (Million CDN$)</t>
  </si>
  <si>
    <t xml:space="preserve">Primary Production Activity </t>
  </si>
  <si>
    <t>Film TV OVS Distribution</t>
  </si>
  <si>
    <t>film</t>
  </si>
  <si>
    <t>20th Century Fox Korea</t>
  </si>
  <si>
    <t>Lotte Shopping</t>
  </si>
  <si>
    <t>Lotte Entertainment</t>
  </si>
  <si>
    <t xml:space="preserve">Warner Bros. Korea </t>
  </si>
  <si>
    <t>Sony Pictures Korea</t>
  </si>
  <si>
    <t>NEW</t>
  </si>
  <si>
    <t>SHOWBOX</t>
  </si>
  <si>
    <t>Cinergy</t>
  </si>
  <si>
    <t>Sidus FNH</t>
  </si>
  <si>
    <t>Universal Pictures Korea</t>
  </si>
  <si>
    <t>others</t>
  </si>
  <si>
    <t>Next Entertainment World</t>
  </si>
  <si>
    <t>Hwa&amp;Dam Ent.</t>
  </si>
  <si>
    <t>Filament Pictures</t>
  </si>
  <si>
    <t>SBS Contents Hub</t>
  </si>
  <si>
    <t>Korean Fillm Council (2014). 2013 Korean Film Industry Report. https://www.kofic.or.kr/kofic/business/board/selectBoardDetail.do?boardNumber=3</t>
  </si>
  <si>
    <t>Korean Fillm Council (2014). 2013 Korean Film Industry Report. https://www.kofic.or.kr/kofic/business/board/selectBoardDetail.do?boardNumber=4</t>
  </si>
  <si>
    <t>Korean Fillm Council (2014). 2013 Korean Film Industry Report. https://www.kofic.or.kr/kofic/business/board/selectBoardDetail.do?boardNumber=5</t>
  </si>
  <si>
    <t>Korean Fillm Council (2014). 2013 Korean Film Industry Report. https://www.kofic.or.kr/kofic/business/board/selectBoardDetail.do?boardNumber=6</t>
  </si>
  <si>
    <t>Korean Fillm Council (2014). 2013 Korean Film Industry Report. https://www.kofic.or.kr/kofic/business/board/selectBoardDetail.do?boardNumber=7</t>
  </si>
  <si>
    <t>Korean Fillm Council (2014). 2013 Korean Film Industry Report. https://www.kofic.or.kr/kofic/business/board/selectBoardDetail.do?boardNumber=8</t>
  </si>
  <si>
    <t>Korean Fillm Council (2014). 2013 Korean Film Industry Report. https://www.kofic.or.kr/kofic/business/board/selectBoardDetail.do?boardNumber=9</t>
  </si>
  <si>
    <t>i Love Cinema</t>
  </si>
  <si>
    <t>Korean Fillm Council (2014). 2013 Korean Film Industry Report. https://www.kofic.or.kr/kofic/business/board/selectBoardDetail.do?boardNumber=10</t>
  </si>
  <si>
    <t>Megabox Plus M</t>
  </si>
  <si>
    <t>Korean Fillm Council (2014). 2013 Korean Film Industry Report. https://www.kofic.or.kr/kofic/business/board/selectBoardDetail.do?boardNumber=11</t>
  </si>
  <si>
    <t>Korean Fillm Council (2014). 2013 Korean Film Industry Report. https://www.kofic.or.kr/kofic/business/board/selectBoardDetail.do?boardNumber=12</t>
  </si>
  <si>
    <t>Pan Cinema</t>
  </si>
  <si>
    <t>The Walt Disney Company Korea</t>
  </si>
  <si>
    <t>CGV Art House</t>
  </si>
  <si>
    <t>WAW Pictures</t>
  </si>
  <si>
    <t xml:space="preserve">Universal Pictures Korea </t>
  </si>
  <si>
    <t>Acemaker Movieworks</t>
  </si>
  <si>
    <t>Waterhole Company</t>
  </si>
  <si>
    <t> </t>
  </si>
  <si>
    <t>Contentree Joongang corp.</t>
  </si>
  <si>
    <t>Jcontentree corp. (2021). 2020 Annual Audit Report. https://dart.fss.or.kr/dsaf001/main.do?rcpNo=20210317000814
The data is all production-related revenues from the video production company.</t>
  </si>
  <si>
    <t>CJ ENM CO., Ltd.</t>
  </si>
  <si>
    <t>StudioDragon Corporation</t>
  </si>
  <si>
    <t>StudioDragon Corporation (2022). 2021 Annual Audit Report. https://dart.fss.or.kr/dsaf001/main.do?rcpNo=20220321000889
The data is all production-related revenues from the video production company.</t>
  </si>
  <si>
    <t xml:space="preserve">Kakao Corp. </t>
  </si>
  <si>
    <t>Kakao Entertainment Corp.</t>
  </si>
  <si>
    <t>Kakao (2022). Q4 2021 and Annual Earnings Results. https://www.kakaocorp.com/ir/referenceRoom/earningsAnnouncement?selectedYear=2021
The data is all production-related revenues from the video production company.</t>
  </si>
  <si>
    <t>IHQ, INC</t>
  </si>
  <si>
    <t>IHQ, INC (2021). 2020 Annual Audit Report. https://dart.fss.or.kr/dsaf001/main.do?rcpNo=20210318000845
The data is all production-related revenues from the video production company.</t>
  </si>
  <si>
    <t>SHOWBOX Corp.</t>
  </si>
  <si>
    <t>SHOWBOX Corp. (2022). 2021 Annual Audit Report. https://dart.fss.or.kr/dsaf001/main.do?rcpNo=20220315001143
The data is all production-related revenues from the video production company.</t>
  </si>
  <si>
    <t>Next Entertainment World Co., Ltd.</t>
  </si>
  <si>
    <t>Next Entertainment World Co., Ltd. (2022). 2021 Annual Audit Report. https://dart.fss.or.kr/dsaf001/main.do?rcpNo=20220317001168
The data is all production-related revenues from the video production company.</t>
  </si>
  <si>
    <t>SAMHWA NETWORKS Co., Ltd.</t>
  </si>
  <si>
    <t>SAMHWA NETWORKS Co., Ltd. (2022). 2021 Annual Audit Report. https://dart.fss.or.kr/dsaf001/main.do?rcpNo=20220322000295
The data is all production-related revenues from the video production company.</t>
  </si>
  <si>
    <t>CHOROKBAEM MEDIA  CO., LTD.</t>
  </si>
  <si>
    <t xml:space="preserve">CHOROKBAEM MEDIA  CO., LTD. (2022). 2021 Annual Audit Report. https://dart.fss.or.kr/dsaf001/main.do?rcpNo=20220322001073
The data is all production-related revenues from video production companies </t>
  </si>
  <si>
    <t>WYSIWYG STUDIOS CO., Ltd.</t>
  </si>
  <si>
    <t>WYSIWYG STUDIOS CO., Ltd. (2022). 2021 Annual Audit Report. https://dart.fss.or.kr/dsaf001/main.do?rcpNo=20220812001301
The data is all production-related revenues from the video production company.</t>
  </si>
  <si>
    <t>RaemongRaein Co., Ltd.</t>
  </si>
  <si>
    <t>RaemongRaein Co., Ltd. (2022). 2021 Annual Audit Report. https://dart.fss.or.kr/dsaf001/main.do?rcpNo=20220317000645
The data is all production-related revenues from the video production company.</t>
  </si>
  <si>
    <t>KEYEAST.Co.,Ltd.</t>
  </si>
  <si>
    <t>KEYEAST.Co.,Ltd. (2022). 2021 Annual Audit Report. https://dart.fss.or.kr/dsaf001/main.do?rcpNo=20221021000322
The data is all production-related revenues from the video production company.</t>
  </si>
  <si>
    <t>Ascendio Co., Ltd.</t>
  </si>
  <si>
    <t>Ascendio Co., Ltd. (2022). 2021 Annual Audit Report https://dart.fss.or.kr/dsaf001/main.do?rcpNo=20220816002550
The data is all production-related revenues from the video production company.</t>
  </si>
  <si>
    <t>ASTORY Co., Ltd.</t>
  </si>
  <si>
    <t>ASTORY Co., Ltd. (2022). 2021 Annual Audit Report. https://dart.fss.or.kr/dsaf001/main.do?rcpNo=20220321000998
The data is all production-related revenues from the video production company.</t>
  </si>
  <si>
    <t>IOKCOMPANY CO., LTD.</t>
  </si>
  <si>
    <t>IOKCOMPANY CO., LTD. (2021). 2020 Annual Audit Report https://dart.fss.or.kr/dsaf001/main.do?rcpNo=20210323000661
The data is all production-related revenues from the video production company.</t>
  </si>
  <si>
    <t>BUCKET STUDIO Co.,Ltd.</t>
  </si>
  <si>
    <t>BUCKET STUDIO Co.,Ltd. (2022). 2021 Annual Audit Report. https://dart.fss.or.kr/dsaf001/main.do?rcpNo=20220321001036
The data is all production-related revenues from the video production company.</t>
  </si>
  <si>
    <t>Pan Entertainment</t>
  </si>
  <si>
    <t>Pan Entertainment (2021). 2020 Annual Audit Report. https://dart.fss.or.kr/dsaf001/main.do?rcpNo=20210331002406
The data is all production-related revenues from the video production company.</t>
  </si>
  <si>
    <t>Jcontentree corp. (2022). 2021 Annual Audit Report. https://dart.fss.or.kr/dsaf001/main.do?rcpNo=20220323001342
The data is all production-related revenues from the video production company.</t>
  </si>
  <si>
    <t>CHOROKBAEM MEDIA  CO., LTD. (2022). 2021 Annual Audit Report. https://dart.fss.or.kr/dsaf001/main.do?rcpNo=20220322001073
The data is all production-related revenues from the video production company.</t>
  </si>
  <si>
    <t xml:space="preserve">Contentree Joongang corp.
</t>
  </si>
  <si>
    <t xml:space="preserve">Kakao (2022). Q4 2021 and Annual Earnings Results. https://www.kakaocorp.com/ir/referenceRoom/earningsAnnouncement?selectedYear=2021
The data is all production-related revenues from the video production company. </t>
  </si>
  <si>
    <t>WYSIWYG STUDIOS CO., Ltd. (2022). 2021 Annual Audit Report. https://dart.fss.or.kr/dsaf001/main.do?rcpNo=20220812001301
ThThe data is all production-related revenues from the video production company.</t>
  </si>
  <si>
    <t>IHQ, INC (2022). 2021 Annual Audit Report. https://dart.fss.or.kr/dsaf001/main.do?rcpNo=20220816000701
The data is all production-related revenues from the video production company.</t>
  </si>
  <si>
    <t>IOKCOMPANY CO., LTD. (2022). 2021 Annual Audit Report https://dart.fss.or.kr/dsaf001/main.do?rcpNo=20220812000714
The data is all production-related revenues from the video production company.</t>
  </si>
  <si>
    <t>Market Shares by Users/Downloads (%)</t>
  </si>
  <si>
    <r>
      <rPr>
        <b/>
        <sz val="12"/>
        <color theme="1"/>
        <rFont val="Times New Roman"/>
        <family val="1"/>
      </rPr>
      <t>App Distribution</t>
    </r>
    <r>
      <rPr>
        <sz val="12"/>
        <color theme="1"/>
        <rFont val="Times New Roman"/>
        <family val="1"/>
      </rPr>
      <t>: generally refers to Apple’s App Store and the Google Play Store but also the app stores of mobile device makers such as Samsung. One leading source for data on the App Distribution market is App Annie which can be found here.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</si>
  <si>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 xml:space="preserve">Alphabet </t>
  </si>
  <si>
    <t>Google Play</t>
  </si>
  <si>
    <t>Korea Mobile Internet Business Association (2021). Report on the current status of companies and countermeasures according to the change in Google's service fee policy. http://www.moiba.or.kr/main/bbs/info. The data is the total commission fees paid to the three major app markets in South Korea by 246 companies surveyed by the Korea Mobile Internet Business Association in 2020. Data for 2021 is an estimate.</t>
  </si>
  <si>
    <t>Apple</t>
  </si>
  <si>
    <t>Apple App Store</t>
  </si>
  <si>
    <t>Korea Mobile Internet Business Association (2021). Report on the current status of companies and countermeasures according to the change in Google's service fee policy. http://www.moiba.or.kr/main/bbs/info.</t>
  </si>
  <si>
    <t xml:space="preserve">SK Telecom, KT, LG Uplus, NAVER </t>
  </si>
  <si>
    <t xml:space="preserve">ONE store </t>
  </si>
  <si>
    <t>Onestore</t>
  </si>
  <si>
    <t>ONE store is jointly owned by SK Telecom, KT, LG Uplus and Naver. Korea Mobile Internet Business Association (2021). Report on the current status of companies and countermeasures according to the change in Google's service fee policy. http://www.moiba.or.kr/main/bbs/info.</t>
  </si>
  <si>
    <t xml:space="preserve">Apple </t>
  </si>
  <si>
    <r>
      <rPr>
        <b/>
        <sz val="12"/>
        <color theme="1"/>
        <rFont val="Times New Roman"/>
        <family val="1"/>
      </rPr>
      <t>Internet Advertising</t>
    </r>
    <r>
      <rPr>
        <sz val="12"/>
        <color theme="1"/>
        <rFont val="Times New Roman"/>
        <family val="1"/>
      </rPr>
      <t xml:space="preserve">: includes companies whose revenue comes from advertising campaigns and advertising placed on the Internet. </t>
    </r>
  </si>
  <si>
    <t>NAVER Corp. (2020). 2019 Annual Audit Report. https://dart.fss.or.kr/dsaf001/main.do?rcpNo=20200330004603</t>
  </si>
  <si>
    <t>Kakao Corp. (2020). 2019 Annual Audit Report. https://dart.fss.or.kr/dsaf001/main.do?rcpNo=20200330004659</t>
  </si>
  <si>
    <t xml:space="preserve">Google Korea </t>
  </si>
  <si>
    <t>The figure reflects only Google Korea's data, and in fact, Google's revenue in Korea is estimated to exceed Naver's advertising revenue. Google Korea LLC (2021). 2020 Annual Audit Report. https://dart.fss.or.kr/dsaf001/main.do?rcpNo=20220414000104</t>
  </si>
  <si>
    <t>SK Communications</t>
  </si>
  <si>
    <t>NATE</t>
  </si>
  <si>
    <t>SK Communications Co.,Ltd. (2020). 2019 Annual Audit Report. https://dart.fss.or.kr/dsaf001/main.do?rcpNo=20200409000948</t>
  </si>
  <si>
    <t xml:space="preserve">AfreecaTV </t>
  </si>
  <si>
    <t>AfreecaTV Co., Ltd. (2022). 2021 Annual Audit Report. https://dart.fss.or.kr/dsaf001/main.do?rcpNo=20220321000925</t>
  </si>
  <si>
    <t xml:space="preserve">ESTsoft </t>
  </si>
  <si>
    <t xml:space="preserve">ZUM </t>
  </si>
  <si>
    <t>ZUM</t>
  </si>
  <si>
    <t>ESTsoft Corp. (2022). 2021 Annual Audit Report. https://dart.fss.or.kr/dsaf001/main.do?rcpNo=20220324000878</t>
  </si>
  <si>
    <t>Facebook</t>
  </si>
  <si>
    <t xml:space="preserve">Facebook Korea </t>
  </si>
  <si>
    <t>The figure only reflects data from Facebook Korea. Facebook Korea LLC. (2021). 2020 Annual Audit Report. https://dart.fss.or.kr/dsaf001/main.do?rcpNo=20210405003118</t>
  </si>
  <si>
    <t>NAVER Corp. (2022). 2021 Annual Audit Report. https://dart.fss.or.kr/dsaf001/main.do?rcpNo=20220304000687</t>
  </si>
  <si>
    <t>Kakao Corp. (2022). 2021 Annual Audit Report. https://dart.fss.or.kr/dsaf001/main.do?rcpNo=20220321001331</t>
  </si>
  <si>
    <t>Google Korea LLC (2022). 2021 Annual Audit Report. https://dart.fss.or.kr/dsaf001/main.do?rcpNo=20220414000104</t>
  </si>
  <si>
    <t>SK Communications Co.,Ltd. (2022). 2021 Annual Audit Report. https://dart.fss.or.kr/dsaf001/main.do?rcpNo=20220405002450</t>
  </si>
  <si>
    <t>Facebook Korea LLC.(2022). 2021 Annual Audit Report. https://dart.fss.or.kr/dsaf001/main.do?rcpNo=20220411002397</t>
  </si>
  <si>
    <t>Meta</t>
  </si>
  <si>
    <t>Facebook Korea</t>
  </si>
  <si>
    <t>Facebook Korea LLC. (2022). 2021 Annual Audit Report. https://dart.fss.or.kr/dsaf001/main.do?rcpNo=20220411002397</t>
  </si>
  <si>
    <t>ESTsoft Corp.(2022). 2021 Annual Audit Report. https://dart.fss.or.kr/dsaf001/main.do?rcpNo=20220324000878</t>
  </si>
  <si>
    <t>Users (000s)</t>
  </si>
  <si>
    <r>
      <rPr>
        <b/>
        <sz val="12"/>
        <color theme="1"/>
        <rFont val="Times New Roman"/>
        <family val="1"/>
      </rPr>
      <t>Desktop Browsers</t>
    </r>
    <r>
      <rPr>
        <sz val="12"/>
        <color theme="1"/>
        <rFont val="Times New Roman"/>
        <family val="1"/>
      </rPr>
      <t>: A desktop browser is application software used to access the World Wide Web. A good source for national and international data desktop browser market share is StatCounter.</t>
    </r>
  </si>
  <si>
    <t>Microsoft</t>
  </si>
  <si>
    <t>Internet Explorer</t>
  </si>
  <si>
    <t>Statcounter. Desktop Browser Market Share Republic Of Korea 2011 - 2018. https://gs.statcounter.com/browser-market-share/desktop/south-korea/#yearly-2011-2018</t>
  </si>
  <si>
    <t xml:space="preserve">Google </t>
  </si>
  <si>
    <t>Chrome</t>
  </si>
  <si>
    <t>Firefox</t>
  </si>
  <si>
    <t>Safari</t>
  </si>
  <si>
    <t xml:space="preserve">Alpabet </t>
  </si>
  <si>
    <t>Microsoft Edge Legacy</t>
  </si>
  <si>
    <t>Statcounter. Desktop Browser Market Share Republic Of Korea Jan - Dec 2018. https://gs.statcounter.com/browser-market-share/desktop/south-korea/#monthly-201801-201812-bar</t>
    <phoneticPr fontId="4" type="noConversion"/>
  </si>
  <si>
    <t>FIrefox</t>
  </si>
  <si>
    <t>NAVER Whale</t>
  </si>
  <si>
    <t>Statcounter. Desktop Browser Market Share Republic Of Korea Jan - Dec 2019. https://gs.statcounter.com/browser-market-share/desktop/south-korea/#monthly-201901-201912-bar</t>
    <phoneticPr fontId="4" type="noConversion"/>
  </si>
  <si>
    <t>Statcounter. Desktop Browser Market Share Republic Of Korea Jan - Dec 2019. https://gs.statcounter.com/browser-market-share/desktop/south-korea/#monthly-201901-201913-bar</t>
  </si>
  <si>
    <t>Statcounter. Desktop Browser Market Share Republic Of Korea Jan - Dec 2020. https://gs.statcounter.com/browser-market-share/desktop/south-korea/#monthly-202001-202012-bar</t>
    <phoneticPr fontId="4" type="noConversion"/>
  </si>
  <si>
    <t>Statcounter. Desktop Browser Market Share Republic Of Korea Jan - Dec 2020. https://gs.statcounter.com/browser-market-share/desktop/south-korea/#monthly-202001-202013-bar</t>
  </si>
  <si>
    <t>Microsoft Edge</t>
  </si>
  <si>
    <t>Statcounter. Desktop Browser Market Share Republic Of Korea Jan - Dec 2020. https://gs.statcounter.com/browser-market-share/desktop/south-korea/#monthly-202001-202014-bar</t>
  </si>
  <si>
    <t>Statcounter. Desktop Browser Market Share Republic Of Korea Jan - Dec 2020. https://gs.statcounter.com/browser-market-share/desktop/south-korea/#monthly-202001-202015-bar</t>
  </si>
  <si>
    <t>Statcounter. Desktop Browser Market Share Republic Of Korea Jan - Dec 2020. https://gs.statcounter.com/browser-market-share/desktop/south-korea/#monthly-202001-202016-bar</t>
  </si>
  <si>
    <t>Statcounter. Desktop Browser Market Share Republic Of Korea Jan - Dec 2021. https://gs.statcounter.com/browser-market-share/desktop/south-korea/#monthly-202101-202112-bar</t>
    <phoneticPr fontId="4" type="noConversion"/>
  </si>
  <si>
    <t>Statcounter. Desktop Browser Market Share Republic Of Korea Jan - Dec 2021. https://gs.statcounter.com/browser-market-share/desktop/south-korea/#monthly-202101-202113-bar</t>
  </si>
  <si>
    <r>
      <rPr>
        <b/>
        <sz val="12"/>
        <color theme="1"/>
        <rFont val="Times New Roman"/>
        <family val="1"/>
      </rPr>
      <t>Mobile Browsers</t>
    </r>
    <r>
      <rPr>
        <sz val="12"/>
        <color theme="1"/>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t>
    </r>
  </si>
  <si>
    <t>Android</t>
  </si>
  <si>
    <t>Statcounter. Mobile, Tablet &amp; Console Browser Market Share Republic Of Korea 2012 - 2018. https://gs.statcounter.com/browser-market-share/mobile-tablet-console/south-korea/#yearly-2012-2018</t>
  </si>
  <si>
    <t>Alpabet</t>
  </si>
  <si>
    <t>Samsung</t>
  </si>
  <si>
    <t xml:space="preserve">Samsung Electronics </t>
  </si>
  <si>
    <t>Samsung Internet</t>
  </si>
  <si>
    <t>Statcounter. Mobile, Tablet &amp; Console Browser Market Share Republic Of Korea Jan - Dec 2018. https://gs.statcounter.com/browser-market-share/mobile-tablet-console/south-korea/#monthly-201801-201812-bar</t>
    <phoneticPr fontId="4" type="noConversion"/>
  </si>
  <si>
    <t>Statcounter. Mobile, Tablet &amp; Console Browser Market Share Republic Of Korea Jan - Dec 2019. https://gs.statcounter.com/browser-market-share/mobile-tablet-console/south-korea/#monthly-201901-201912-bar</t>
    <phoneticPr fontId="4" type="noConversion"/>
  </si>
  <si>
    <t>CloudMosa</t>
  </si>
  <si>
    <t>Puffin Browser</t>
  </si>
  <si>
    <t>Statcounter. Mobile, Tablet &amp; Console Browser Market Share Republic Of Korea Jan - Dec 2020. https://gs.statcounter.com/browser-market-share/mobile-tablet-console/south-korea/#monthly-202001-202012-bar</t>
    <phoneticPr fontId="4" type="noConversion"/>
  </si>
  <si>
    <t>Statcounter. Mobile, Tablet &amp; Console Browser Market Share Republic Of Korea Jan - Dec 2021. https://gs.statcounter.com/browser-market-share/mobile-tablet-console/south-korea/#monthly-202101-202112-bar</t>
    <phoneticPr fontId="4" type="noConversion"/>
  </si>
  <si>
    <r>
      <rPr>
        <b/>
        <sz val="12"/>
        <color rgb="FF000000"/>
        <rFont val="Times New Roman"/>
        <family val="1"/>
      </rP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t>
    </r>
  </si>
  <si>
    <t>Microsoft Windows</t>
  </si>
  <si>
    <t>Statcounter. Desktop Operating System Market Share Republic Of Korea 2012 - 2018. https://gs.statcounter.com/os-market-share/desktop/south-korea/#yearly-2012-2018</t>
  </si>
  <si>
    <t>Mac OS</t>
  </si>
  <si>
    <t>Unknown</t>
  </si>
  <si>
    <t>unknown</t>
  </si>
  <si>
    <t>Linux</t>
  </si>
  <si>
    <t>Statcounter. Desktop Operating System Market Share Republic Of Korea Jan - Dec 2018. https://gs.statcounter.com/os-market-share/desktop/south-korea/#monthly-201801-201812-bar</t>
  </si>
  <si>
    <t>Unknwon</t>
  </si>
  <si>
    <t>Statcounter. Desktop Operating System Market Share Republic Of Korea Jan - Dec 2018. https://gs.statcounter.com/os-market-share/desktop/south-korea/#monthly-201801-201812-bar</t>
    <phoneticPr fontId="4" type="noConversion"/>
  </si>
  <si>
    <t>Statcounter. Desktop Operating System Market Share Republic Of Korea Jan - Dec 2019. https://gs.statcounter.com/os-market-share/desktop/south-korea/#monthly-201901-201912-bar</t>
    <phoneticPr fontId="4" type="noConversion"/>
  </si>
  <si>
    <t>Statcounter. Desktop Operating System Market Share Republic Of Korea Jan - Dec 2020. https://gs.statcounter.com/os-market-share/desktop/south-korea/#monthly-202001-202012-bar</t>
    <phoneticPr fontId="4" type="noConversion"/>
  </si>
  <si>
    <t>Apple Inc.</t>
  </si>
  <si>
    <t>Statcounter. Desktop Operating System Market Share Republic Of Korea Jan - Dec 2021. https://gs.statcounter.com/os-market-share/desktop/south-korea/#monthly-202101-202112-bar</t>
  </si>
  <si>
    <t>Statcounter. Desktop Operating System Market Share Republic Of Korea Jan - Dec 2021. https://gs.statcounter.com/os-market-share/desktop/south-korea/#monthly-202101-202112-bar</t>
    <phoneticPr fontId="4" type="noConversion"/>
  </si>
  <si>
    <r>
      <rPr>
        <b/>
        <sz val="12"/>
        <color theme="1"/>
        <rFont val="Times New Roman"/>
        <family val="1"/>
      </rPr>
      <t>Mobile OS</t>
    </r>
    <r>
      <rPr>
        <sz val="12"/>
        <color theme="1"/>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</si>
  <si>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 xml:space="preserve">Android </t>
  </si>
  <si>
    <t xml:space="preserve">Statcounter. Mobile, Tablet &amp; Console Operating System Market Share Republic Of Korea 2012 - 2018. https://gs.statcounter.com/os-market-share/mobile-tablet-console/south-korea/#yearly-2012-2018
</t>
  </si>
  <si>
    <t xml:space="preserve">iOS </t>
  </si>
  <si>
    <t>Windows</t>
  </si>
  <si>
    <t>Statcounter. Mobile, Tablet &amp; Console Operating System Market Share Republic Of Korea Jan - Dec 2018. https://gs.statcounter.com/os-market-share/mobile-tablet-console/south-korea/#monthly-201801-201812-bar</t>
  </si>
  <si>
    <t>Statcounter. Mobile, Tablet &amp; Console Operating System Market Share Republic Of Korea Jan - Dec 2019. https://gs.statcounter.com/os-market-share/mobile-tablet-console/south-korea/#monthly-201901-201912-bar</t>
    <phoneticPr fontId="4" type="noConversion"/>
  </si>
  <si>
    <t>Statcounter. Mobile, Tablet &amp; Console Operating System Market Share Republic Of Korea Jan - Dec 2020. https://gs.statcounter.com/os-market-share/mobile-tablet-console/south-korea/#monthly-202001-202012-bar</t>
    <phoneticPr fontId="4" type="noConversion"/>
  </si>
  <si>
    <t>Statcounter. Mobile, Tablet &amp; Console Operating System Market Share Republic Of Korea Jan - Dec 2021. https://gs.statcounter.com/os-market-share/mobile-tablet-console/south-korea/#monthly-202101-202112-bar</t>
    <phoneticPr fontId="4" type="noConversion"/>
  </si>
  <si>
    <t>Market Shares by 1,000 Monthly Unique Visitors (%)</t>
    <phoneticPr fontId="2" type="noConversion"/>
  </si>
  <si>
    <r>
      <rPr>
        <b/>
        <sz val="12"/>
        <color rgb="FF000000"/>
        <rFont val="Times New Roman"/>
        <family val="1"/>
      </rP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t>
    </r>
  </si>
  <si>
    <t>[Trend Report] Average Search Engine Inflow Rate in Q4 2019. https://www.acecounter.com/www2/education/trendReportDetail.amz?rno=173&amp;cpage=1&amp;f_serach1=st&amp;i_serach=4%EB%B6%84%EA%B8%B0</t>
    <phoneticPr fontId="4" type="noConversion"/>
  </si>
  <si>
    <t>[Trend Report] Average Search Engine Inflow Rate in Q4 2019. https://www.acecounter.com/www2/education/trendReportDetail.amz?rno=173&amp;cpage=1&amp;f_serach1=st&amp;i_serach=4%EB%B6%84%EA%B8%B1</t>
  </si>
  <si>
    <t>Daum</t>
  </si>
  <si>
    <t>[Trend Report] Average Search Engine Inflow Rate in Q4 2019. https://www.acecounter.com/www2/education/trendReportDetail.amz?rno=173&amp;cpage=1&amp;f_serach1=st&amp;i_serach=4%EB%B6%84%EA%B8%B2</t>
  </si>
  <si>
    <t>Naver</t>
  </si>
  <si>
    <t xml:space="preserve"> [Trend Report] Average Search Engine Inflow Rate in Q4 2020. https://www.acecounter.com/www2/education/trendReportDetail.amz?rno=231&amp;cpage=1&amp;f_serach1=st&amp;i_serach=4%EB%B6%84%EA%B8%B0</t>
    <phoneticPr fontId="4" type="noConversion"/>
  </si>
  <si>
    <t>[Trend Report] Average Search Engine Inflow Rate in Q4 2021. https://market.dighty.com/trendreport/?idx=9476487&amp;bmode=view</t>
    <phoneticPr fontId="4" type="noConversion"/>
  </si>
  <si>
    <t>[Trend Report] Average Search Engine Inflow Rate in Q4 2021. https://market.dighty.com/trendreport/?idx=9476488&amp;bmode=view</t>
  </si>
  <si>
    <t>[Trend Report] Average Search Engine Inflow Rate in Q4 2021. https://market.dighty.com/trendreport/?idx=9476489&amp;bmode=view</t>
  </si>
  <si>
    <t>ACE Counter (2011). Search Engine Inflow Rate Analysis (2011 Q3). https://www.acecounter.com/www2/education/trendReportDetail.amz?rno=55&amp;cpage=4&amp;f_serach1=st&amp;i_serach=%EA%B2%80%EC%83%89%EC%97%94%EC%A7%84</t>
  </si>
  <si>
    <t>ACE Counter (2011). Search Engine Inflow Rate Analysis (2011 Q3). https://www.acecounter.com/www2/education/trendReportDetail.amz?rno=55&amp;cpage=4&amp;f_serach1=st&amp;i_serach=%EA%B2%80%EC%83%89%EC%97%94%EC%A7%85</t>
  </si>
  <si>
    <t xml:space="preserve">	SK Communications</t>
  </si>
  <si>
    <t>ACE Counter (2011). Search Engine Inflow Rate Analysis (2011 Q3). https://www.acecounter.com/www2/education/trendReportDetail.amz?rno=55&amp;cpage=4&amp;f_serach1=st&amp;i_serach=%EA%B2%80%EC%83%89%EC%97%94%EC%A7%86</t>
  </si>
  <si>
    <t>Yahoo! Korea</t>
  </si>
  <si>
    <t>Yahoo</t>
  </si>
  <si>
    <t>ACE Counter (2011). Search Engine Inflow Rate Analysis (2011 Q3). https://www.acecounter.com/www2/education/trendReportDetail.amz?rno=55&amp;cpage=4&amp;f_serach1=st&amp;i_serach=%EA%B2%80%EC%83%89%EC%97%94%EC%A7%87</t>
  </si>
  <si>
    <t>ACE Counter (2011). Search Engine Inflow Rate Analysis (2011 Q3). https://www.acecounter.com/www2/education/trendReportDetail.amz?rno=55&amp;cpage=4&amp;f_serach1=st&amp;i_serach=%EA%B2%80%EC%83%89%EC%97%94%EC%A7%88</t>
  </si>
  <si>
    <t>ACE Counter (2013). Search Engine Inflow Rate Analysis (2012 Q4). https://www.acecounter.com/www2/education/trendReportDetail.amz?rno=60&amp;cpage=4&amp;f_serach1=st&amp;i_serach=%EA%B2%80%EC%83%89%EC%97%94%EC%A7%84</t>
  </si>
  <si>
    <t>ACE Counter (2014). Search Engine Inflow Rate Analysis (2013 Q4). https://www.acecounter.com/www2/education/trendReportDetail.amz?rno=70&amp;cpage=3&amp;f_serach1=st&amp;i_serach=%EA%B2%80%EC%83%89%EC%97%94%EC%A7%84</t>
  </si>
  <si>
    <t>ACE Counter (2015). Search Engine Inflow Rate Analysis (2015 Q2). https://www.acecounter.com/www2/education/trendReportDetail.amz?rno=89&amp;cpage=3&amp;f_serach1=st&amp;i_serach=%EA%B2%80%EC%83%89%EC%97%94%EC%A7%84</t>
  </si>
  <si>
    <t>Kakao acquired Daum in 2014. ACE Counter (2015). Search Engine Inflow Rate Analysis (2015 Q2). https://www.acecounter.com/www2/education/trendReportDetail.amz?rno=89&amp;cpage=3&amp;f_serach1=st&amp;i_serach=%EA%B2%80%EC%83%89%EC%97%94%EC%A7%84</t>
  </si>
  <si>
    <t>ACE Counter (2016). Search Engine Inflow Rate Analysis (2015 Q4). https://www.acecounter.com/www2/education/trendReportDetail.amz?rno=101&amp;cpage=3&amp;f_serach1=st&amp;i_serach=%EA%B2%80%EC%83%89%EC%97%94%EC%A7%84</t>
  </si>
  <si>
    <t>ACE Counter (2017). Search Engine Inflow Rate Analysis (2016 Q4). https://www.acecounter.com/www2/education/trendReportDetail.amz?rno=121&amp;cpage=2&amp;f_serach1=st&amp;i_serach=%EA%B2%80%EC%83%89%EC%97%94%EC%A7%84</t>
  </si>
  <si>
    <t>ACE Counter (2017). Search Engine Inflow Rate Analysis (2016 Q4). https://www.acecounter.com/www2/education/trendReportDetail.amz?rno=121&amp;cpage=2&amp;f_serach1=st&amp;i_serach=%EA%B2%80%EC%83%89%EC%97%94%EC%A7%85</t>
  </si>
  <si>
    <t>ACE Counter (2017). Search Engine Inflow Rate Analysis (2016 Q4). https://www.acecounter.com/www2/education/trendReportDetail.amz?rno=121&amp;cpage=2&amp;f_serach1=st&amp;i_serach=%EA%B2%80%EC%83%89%EC%97%94%EC%A7%86</t>
  </si>
  <si>
    <t>ACE Counter (2017). Search Engine Inflow Rate Analysis (2016 Q4). https://www.acecounter.com/www2/education/trendReportDetail.amz?rno=121&amp;cpage=2&amp;f_serach1=st&amp;i_serach=%EA%B2%80%EC%83%89%EC%97%94%EC%A7%87</t>
  </si>
  <si>
    <t>ACE Counter (2017). Search Engine Inflow Rate Analysis (2016 Q4). https://www.acecounter.com/www2/education/trendReportDetail.amz?rno=121&amp;cpage=2&amp;f_serach1=st&amp;i_serach=%EA%B2%80%EC%83%89%EC%97%94%EC%A7%88</t>
  </si>
  <si>
    <t>ACE Counter (2018). Search Engine Inflow Rate Analysis (2017 Q4). https://www.acecounter.com/www2/education/trendReportDetail.amz?rno=136&amp;cpage=2&amp;f_serach1=st&amp;i_serach=%EA%B2%80%EC%83%89%EC%97%94%EC%A7%84</t>
  </si>
  <si>
    <t>ACE Counter (2018). Search Engine Inflow Rate Analysis (2017 Q4). https://www.acecounter.com/www2/education/trendReportDetail.amz?rno=136&amp;cpage=2&amp;f_serach1=st&amp;i_serach=%EA%B2%80%EC%83%89%EC%97%94%EC%A7%85</t>
  </si>
  <si>
    <t>ACE Counter (2018). Search Engine Inflow Rate Analysis (2017 Q4). https://www.acecounter.com/www2/education/trendReportDetail.amz?rno=136&amp;cpage=2&amp;f_serach1=st&amp;i_serach=%EA%B2%80%EC%83%89%EC%97%94%EC%A7%86</t>
  </si>
  <si>
    <t>ACE Counter (2018). Search Engine Inflow Rate Analysis (2017 Q4). https://www.acecounter.com/www2/education/trendReportDetail.amz?rno=136&amp;cpage=2&amp;f_serach1=st&amp;i_serach=%EA%B2%80%EC%83%89%EC%97%94%EC%A7%87</t>
  </si>
  <si>
    <t>ACE Counter (2018). Search Engine Inflow Rate Analysis (2017 Q4). https://www.acecounter.com/www2/education/trendReportDetail.amz?rno=136&amp;cpage=2&amp;f_serach1=st&amp;i_serach=%EA%B2%80%EC%83%89%EC%97%94%EC%A7%88</t>
  </si>
  <si>
    <t>[Trend Report] Average Search Engine Inflow Rate in Q4 2018. https://www.acecounter.com/www2/education/trendReportDetail.amz?rno=152&amp;cpage=2&amp;f_serach1=st&amp;i_serach=%EA%B2%80%EC%83%89%EC%97%94%EC%A7%84</t>
  </si>
  <si>
    <t>[Trend Report] Average Search Engine Inflow Rate in Q4 2018. https://www.acecounter.com/www2/education/trendReportDetail.amz?rno=152&amp;cpage=2&amp;f_serach1=st&amp;i_serach=%EA%B2%80%EC%83%89%EC%97%94%EC%A7%85</t>
  </si>
  <si>
    <t>[Trend Report] Average Search Engine Inflow Rate in Q4 2018. https://www.acecounter.com/www2/education/trendReportDetail.amz?rno=152&amp;cpage=2&amp;f_serach1=st&amp;i_serach=%EA%B2%80%EC%83%89%EC%97%94%EC%A7%86</t>
  </si>
  <si>
    <t>[Trend Report] Average Search Engine Inflow Rate in Q4 2018. https://www.acecounter.com/www2/education/trendReportDetail.amz?rno=152&amp;cpage=2&amp;f_serach1=st&amp;i_serach=%EA%B2%80%EC%83%89%EC%97%94%EC%A7%87</t>
  </si>
  <si>
    <t>DAU (Daily Average Users, 000s)</t>
  </si>
  <si>
    <t>MAU (Monthly Average Users, 000s)</t>
  </si>
  <si>
    <r>
      <rPr>
        <b/>
        <sz val="12"/>
        <color rgb="FF000000"/>
        <rFont val="Times New Roman"/>
        <family val="1"/>
      </rPr>
      <t>Social Media Platforms</t>
    </r>
    <r>
      <rPr>
        <sz val="12"/>
        <color rgb="FF000000"/>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The primary function of social media is to facilitate interactions and the sharing of texts, pictures, video and audio-based messages and other content among end-users. Key data include DAU (daily average users), MAU (monthly average users) as well as advertising revenue, but also subscriptions and micropayments (e.g. virtual items or currency).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t>
    </r>
  </si>
  <si>
    <t>KakaoTalk</t>
  </si>
  <si>
    <t>MOBILEINDEX HD (2020, January 9). 2019 Total Results of Korea Mobile Apps User Ranking. https://hd.mobileindex.com/report/?s=114&amp;p=18</t>
  </si>
  <si>
    <t>YouTube</t>
  </si>
  <si>
    <t>MOBILEINDEX HD (2020, January 9). 2019 Total Results of Korea Mobile Apps User Ranking. https://hd.mobileindex.com/report/?s=114&amp;p=19</t>
  </si>
  <si>
    <t>BAND</t>
  </si>
  <si>
    <t>MOBILEINDEX HD (2020, January 9). 2019 Total Results of Korea Mobile Apps User Ranking. https://hd.mobileindex.com/report/?s=114&amp;p=20</t>
  </si>
  <si>
    <t xml:space="preserve">Facebook </t>
  </si>
  <si>
    <t>Instagram</t>
  </si>
  <si>
    <t>MOBILEINDEX HD (2020, January 9). 2019 Total Results of Korea Mobile Apps User Ranking. https://hd.mobileindex.com/report/?s=114&amp;p=21</t>
  </si>
  <si>
    <t>MOBILEINDEX HD (2020, January 9). 2019 Total Results of Korea Mobile Apps User Ranking. https://hd.mobileindex.com/report/?s=114&amp;p=22</t>
  </si>
  <si>
    <t>KakaoStory</t>
  </si>
  <si>
    <t>MOBILEINDEX HD (2020, January 9). 2019 Total Results of Korea Mobile Apps User Ranking. https://hd.mobileindex.com/report/?s=114&amp;p=23</t>
  </si>
  <si>
    <t>MOBILEINDEX HD (2021, January 14). 2020 Landscape of South Korean Mobile Apps. https://hd.mobileindex.com/report/?s=146</t>
  </si>
  <si>
    <t>MOBILEINDEX HD (2021, January 14). 2020 Landscape of South Korean Mobile Apps. https://hd.mobileindex.com/report/?s=147</t>
  </si>
  <si>
    <t>MOBILEINDEX HD (2021, January 14). 2020 Landscape of South Korean Mobile Apps. https://hd.mobileindex.com/report/?s=148</t>
  </si>
  <si>
    <t>MOBILEINDEX HD (2021, January 14). 2020 Landscape of South Korean Mobile Apps. https://hd.mobileindex.com/report/?s=149</t>
  </si>
  <si>
    <t>MOBILEINDEX HD (2021, January 14). 2020 Landscape of South Korean Mobile Apps. https://hd.mobileindex.com/report/?s=150</t>
  </si>
  <si>
    <t>MOBILEINDEX HD (2021, January 14). 2020 Landscape of South Korean Mobile Apps. https://hd.mobileindex.com/report/?s=151</t>
  </si>
  <si>
    <t>Facebook Messenger</t>
  </si>
  <si>
    <t>MOBILEINDEX HD (2021, January 14). 2020 Landscape of South Korean Mobile Apps. https://hd.mobileindex.com/report/?s=152</t>
  </si>
  <si>
    <t>Discord</t>
  </si>
  <si>
    <t>MOBILEINDEX HD (2021, January 14). 2020 Landscape of South Korean Mobile Apps. https://hd.mobileindex.com/report/?s=153</t>
  </si>
  <si>
    <t>MOBILEINDEX HD(2022, January 12). 2021 Landscape of South Korean Mobile Apps. https://hd.mobileindex.com/report/?s=179&amp;p=6</t>
  </si>
  <si>
    <t>MOBILEINDEX HD(2022, January 12). 2021 Landscape of South Korean Mobile Apps. https://hd.mobileindex.com/report/?s=179&amp;p=7</t>
  </si>
  <si>
    <t>MOBILEINDEX HD(2022, January 12). 2021 Landscape of South Korean Mobile Apps. https://hd.mobileindex.com/report/?s=179&amp;p=8</t>
  </si>
  <si>
    <t xml:space="preserve">Meta </t>
  </si>
  <si>
    <t>MOBILEINDEX HD(2022, January 12). 2021 Landscape of South Korean Mobile Apps. https://hd.mobileindex.com/report/?s=179&amp;p=9</t>
  </si>
  <si>
    <t>MOBILEINDEX HD(2022, January 12). 2021 Landscape of South Korean Mobile Apps. https://hd.mobileindex.com/report/?s=179&amp;p=10</t>
    <phoneticPr fontId="4" type="noConversion"/>
  </si>
  <si>
    <t>MOBILEINDEX HD(2022, January 12). 2021 Landscape of South Korean Mobile Apps. https://hd.mobileindex.com/report/?s=179&amp;p=11</t>
  </si>
  <si>
    <t>Messenger</t>
  </si>
  <si>
    <t>MOBILEINDEX HD(2022, January 12). 2021 Landscape of South Korean Mobile Apps. https://hd.mobileindex.com/report/?s=179&amp;p=12</t>
  </si>
  <si>
    <t>MOBILEINDEX HD(2022, January 12). 2021 Landscape of South Korean Mobile Apps. https://hd.mobileindex.com/report/?s=179&amp;p=13</t>
  </si>
  <si>
    <t>Monthly Unique Visitors (000s)</t>
    <phoneticPr fontId="4" type="noConversion"/>
  </si>
  <si>
    <t>Market Shares by 1,000 Monthly Unique Visitors (%)</t>
    <phoneticPr fontId="4" type="noConversion"/>
  </si>
  <si>
    <t>Online News Media</t>
    <phoneticPr fontId="4" type="noConversion"/>
  </si>
  <si>
    <t>edaily</t>
  </si>
  <si>
    <t>DIGITAL CHOSUN</t>
  </si>
  <si>
    <t>Joins.com</t>
  </si>
  <si>
    <t>dongA.com</t>
  </si>
  <si>
    <t>Maekyung.com</t>
  </si>
  <si>
    <t>Jcube Interactive</t>
  </si>
  <si>
    <t>Hankyung.com</t>
  </si>
  <si>
    <t>Korea Press Foundation (2020). Newspaper Industry in Korea 2020. The data only includes online news companies that are obligated to declare annual audit reports.</t>
  </si>
  <si>
    <t>Korea Press Foundation (2020). Newspaper Industry in Korea 2020. https://www.kpf.or.kr/front/research/realityDetail.do?seq=591512</t>
    <phoneticPr fontId="11" type="noConversion"/>
  </si>
  <si>
    <t xml:space="preserve">DIGITAL CHOSUN </t>
  </si>
  <si>
    <t>ㅍ</t>
  </si>
  <si>
    <t>Search Engine Inflow Rate 2010. https://www.acecounter.com/www2/education/trendReportDetail.amz?rno=47&amp;cpage=4&amp;f_serach1=st&amp;i_serach=%EC%97%94%EC%A7%84</t>
  </si>
  <si>
    <t>Yahoo Korea</t>
  </si>
  <si>
    <t>Nate</t>
  </si>
  <si>
    <t>Search Engine Inflow Rate 2011. https://www.acecounter.com/www2/education/trendReportDetail.amz?rno=55&amp;cpage=4&amp;f_serach1=st&amp;i_serach=%EC%97%94%EC%A7%84</t>
  </si>
  <si>
    <t>Search Engine Inflow Rate 2012.https://www.acecounter.com/www2/education/trendReportDetail.amz?rno=61&amp;cpage=4&amp;f_serach1=st&amp;i_serach=%EC%97%94%EC%A7%84</t>
  </si>
  <si>
    <t>Search Engine Inflow Rate 2013.https://www.acecounter.com/www2/education/trendReportDetail.amz?rno=70&amp;cpage=3&amp;f_serach1=st&amp;i_serach=%EC%97%94%EC%A7%84</t>
  </si>
  <si>
    <t>Search Engine Inflow Rate 2015 Q1.https://www.acecounter.com/www2/education/trendReportDetail.amz?rno=70&amp;cpage=3&amp;f_serach1=st&amp;i_serach=%EC%97%94%EC%A7%84</t>
  </si>
  <si>
    <t>Search Engine Inflow Rate 2015.https://www.acecounter.com/www2/education/trendReportDetail.amz?rno=70&amp;cpage=3&amp;f_serach1=st&amp;i_serach=%EC%97%94%EC%A7%84</t>
  </si>
  <si>
    <t>Search Engine Inflow Rate 2016.https://www.acecounter.com/www2/education/trendReportDetail.amz?rno=70&amp;cpage=3&amp;f_serach1=st&amp;i_serach=%EC%97%94%EC%A7%84</t>
  </si>
  <si>
    <t>Search Engine Inflow Rate 2017.https://www.acecounter.com/www2/education/trendReportDetail.amz?rno=70&amp;cpage=3&amp;f_serach1=st&amp;i_serach=%EC%97%94%EC%A7%84</t>
  </si>
  <si>
    <t>Search Engine Inflow Rate 2018.https://www.acecounter.com/www2/education/trendReportDetail.amz?rno=70&amp;cpage=3&amp;f_serach1=st&amp;i_serach=%EC%97%94%EC%A7%84</t>
  </si>
  <si>
    <t>[Trend Report] Average Search Engine Inflow Rate in Q4 2019. https://www.acecounter.com/www2/education/trendReportDetail.amz?rno=173&amp;cpage=1&amp;f_serach1=st&amp;i_serach=4%EB%B6%84%EA%B8%B0</t>
  </si>
  <si>
    <r>
      <rPr>
        <b/>
        <sz val="12"/>
        <color theme="1"/>
        <rFont val="Times New Roman"/>
        <family val="1"/>
      </rPr>
      <t>Content Delivery Network</t>
    </r>
    <r>
      <rPr>
        <sz val="12"/>
        <color theme="1"/>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</si>
  <si>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phoneticPr fontId="4" type="noConversion"/>
  </si>
  <si>
    <r>
      <rPr>
        <b/>
        <sz val="12"/>
        <color theme="1"/>
        <rFont val="Times New Roman"/>
        <family val="1"/>
      </rPr>
      <t xml:space="preserve">International Submarine Cables: </t>
    </r>
    <r>
      <rPr>
        <sz val="12"/>
        <color theme="1"/>
        <rFont val="Times New Roman"/>
        <family val="1"/>
      </rPr>
      <t xml:space="preserve">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(https://www.submarinecablemap.com/)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</si>
  <si>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r>
      <rPr>
        <b/>
        <sz val="12"/>
        <color theme="1"/>
        <rFont val="Times New Roman"/>
        <family val="1"/>
      </rPr>
      <t>Data Centers</t>
    </r>
    <r>
      <rPr>
        <sz val="12"/>
        <color theme="1"/>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</si>
  <si>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r>
      <rPr>
        <b/>
        <sz val="12"/>
        <color theme="1"/>
        <rFont val="Times New Roman"/>
        <family val="1"/>
      </rPr>
      <t>Data Brokers</t>
    </r>
    <r>
      <rPr>
        <sz val="12"/>
        <color theme="1"/>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</si>
  <si>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Acquired</t>
  </si>
  <si>
    <t>Acquirer</t>
  </si>
  <si>
    <t>Transaction Value (Millions KRW₩)</t>
  </si>
  <si>
    <t>Transaction Value (Millions US$)</t>
  </si>
  <si>
    <t>Closing Date--Year Only</t>
  </si>
  <si>
    <t>Shinsegyi</t>
  </si>
  <si>
    <r>
      <rPr>
        <sz val="12"/>
        <rFont val="Times New Roman"/>
        <family val="1"/>
      </rPr>
      <t>SKT</t>
    </r>
  </si>
  <si>
    <r>
      <rPr>
        <b/>
        <sz val="12"/>
        <color theme="1"/>
        <rFont val="Times New Roman"/>
        <family val="1"/>
      </rPr>
      <t>Mergers &amp; Acquisitions</t>
    </r>
    <r>
      <rPr>
        <sz val="12"/>
        <color theme="1"/>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</si>
  <si>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Hansol M.com</t>
  </si>
  <si>
    <r>
      <rPr>
        <sz val="12"/>
        <rFont val="Times New Roman"/>
        <family val="1"/>
      </rPr>
      <t>KT</t>
    </r>
  </si>
  <si>
    <t>LG Powercom (until 2009)</t>
    <phoneticPr fontId="5" type="noConversion"/>
  </si>
  <si>
    <r>
      <rPr>
        <sz val="12"/>
        <rFont val="Times New Roman"/>
        <family val="1"/>
      </rPr>
      <t>LGU+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</si>
</sst>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_);[Red]\(0.00\)"/>
    <numFmt numFmtId="167" formatCode="0.00_ "/>
  </numFmts>
  <fonts count="37">
    <font>
      <sz val="12"/>
      <color theme="1"/>
      <name val="Calibri"/>
      <family val="2"/>
      <scheme val="minor"/>
    </font>
    <font>
      <b/>
      <sz val="12"/>
      <color theme="1"/>
      <name val="Calibri"/>
      <family val="2"/>
      <scheme val="minor"/>
    </font>
    <font>
      <sz val="10"/>
      <color theme="1"/>
      <name val="Verdana"/>
      <family val="2"/>
    </font>
    <font>
      <sz val="12"/>
      <color rgb="FF000000"/>
      <name val="Calibri"/>
      <family val="2"/>
      <scheme val="minor"/>
    </font>
    <font>
      <sz val="9"/>
      <name val="Calibri"/>
      <family val="3"/>
      <charset val="134"/>
      <scheme val="minor"/>
    </font>
    <font>
      <b/>
      <sz val="12"/>
      <color theme="1"/>
      <name val="Times New Roman"/>
      <family val="1"/>
    </font>
    <font>
      <sz val="12"/>
      <color theme="1"/>
      <name val="Times New Roman"/>
      <family val="1"/>
    </font>
    <font>
      <sz val="12"/>
      <color theme="1"/>
      <name val="Calibri"/>
      <family val="2"/>
      <scheme val="minor"/>
    </font>
    <font>
      <sz val="12"/>
      <color rgb="FF000000"/>
      <name val="Times New Roman"/>
      <family val="1"/>
    </font>
    <font>
      <sz val="12"/>
      <name val="Times New Roman"/>
      <family val="1"/>
    </font>
    <font>
      <b/>
      <sz val="12"/>
      <color rgb="FF000000"/>
      <name val="Times New Roman"/>
      <family val="1"/>
    </font>
    <font>
      <sz val="8"/>
      <name val="Calibri"/>
      <family val="2"/>
      <scheme val="minor"/>
    </font>
    <font>
      <b/>
      <sz val="12"/>
      <color theme="1"/>
      <name val="Times"/>
      <family val="1"/>
    </font>
    <font>
      <sz val="12"/>
      <color theme="1"/>
      <name val="Times"/>
      <family val="1"/>
    </font>
    <font>
      <sz val="12"/>
      <color rgb="FF000000"/>
      <name val="Times"/>
      <family val="1"/>
    </font>
    <font>
      <sz val="12"/>
      <name val="Times"/>
      <family val="1"/>
    </font>
    <font>
      <sz val="12"/>
      <color rgb="FFFF0000"/>
      <name val="Times New Roman"/>
      <family val="1"/>
    </font>
    <font>
      <b/>
      <sz val="12"/>
      <color rgb="FFFF0000"/>
      <name val="Times New Roman"/>
      <family val="1"/>
    </font>
    <font>
      <b/>
      <sz val="12"/>
      <color rgb="FFC00000"/>
      <name val="Times New Roman"/>
      <family val="1"/>
    </font>
    <font>
      <sz val="11"/>
      <color rgb="FF000000"/>
      <name val="맑은 고딕"/>
      <family val="3"/>
      <charset val="129"/>
    </font>
    <font>
      <u/>
      <sz val="12"/>
      <color theme="10"/>
      <name val="Calibri"/>
      <family val="2"/>
      <scheme val="minor"/>
    </font>
    <font>
      <sz val="12"/>
      <color rgb="FF444444"/>
      <name val="Times New Roman"/>
      <family val="1"/>
    </font>
    <font>
      <sz val="12"/>
      <color rgb="FF4D5156"/>
      <name val="Times New Roman"/>
      <family val="1"/>
    </font>
    <font>
      <sz val="8"/>
      <name val="Calibri"/>
      <family val="3"/>
      <charset val="129"/>
      <scheme val="minor"/>
    </font>
    <font>
      <sz val="11"/>
      <color rgb="FF444444"/>
      <name val="Calibri"/>
      <family val="2"/>
      <charset val="1"/>
    </font>
    <font>
      <sz val="11"/>
      <color rgb="FF444444"/>
      <name val="Calibri"/>
      <family val="2"/>
    </font>
    <font>
      <sz val="11"/>
      <color rgb="FF202122"/>
      <name val="Times New Roman"/>
      <family val="1"/>
    </font>
    <font>
      <sz val="12"/>
      <color theme="1"/>
      <name val="Times New Roman"/>
      <family val="1"/>
    </font>
    <font>
      <sz val="11"/>
      <color rgb="FF000000"/>
      <name val="Times New Roman"/>
      <family val="1"/>
    </font>
    <font>
      <sz val="10"/>
      <color rgb="FF000000"/>
      <name val="Times New Roman"/>
      <family val="1"/>
    </font>
    <font>
      <sz val="11"/>
      <color rgb="FFFF0000"/>
      <name val="맑은 고딕"/>
      <family val="3"/>
      <charset val="129"/>
    </font>
    <font>
      <sz val="12"/>
      <color rgb="FFFF0000"/>
      <name val="Helvetica Neue"/>
      <family val="2"/>
    </font>
    <font>
      <sz val="11"/>
      <color rgb="FFFF0000"/>
      <name val="Helvetica Neue"/>
      <family val="3"/>
      <charset val="129"/>
    </font>
    <font>
      <sz val="12"/>
      <color rgb="FFFF0000"/>
      <name val="Calibri"/>
      <family val="2"/>
      <scheme val="minor"/>
    </font>
    <font>
      <sz val="12"/>
      <color theme="1"/>
      <name val="Arial Unicode MS"/>
      <family val="1"/>
      <charset val="129"/>
    </font>
    <font>
      <b/>
      <sz val="12"/>
      <color rgb="FF000000"/>
      <name val="Times New Roman"/>
      <family val="1"/>
    </font>
    <font>
      <sz val="12"/>
      <color rgb="FF000000"/>
      <name val="맑은 고딕"/>
      <family val="3"/>
      <charset val="129"/>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bgColor rgb="FF000000"/>
      </patternFill>
    </fill>
    <fill>
      <patternFill patternType="solid">
        <fgColor rgb="FFD9D9D9"/>
        <bgColor rgb="FF000000"/>
      </patternFill>
    </fill>
    <fill>
      <patternFill patternType="solid">
        <fgColor rgb="FFE7E6E6"/>
        <bgColor rgb="FF000000"/>
      </patternFill>
    </fill>
    <fill>
      <patternFill patternType="solid">
        <fgColor rgb="FFFFFF00"/>
        <bgColor rgb="FF000000"/>
      </patternFill>
    </fill>
    <fill>
      <patternFill patternType="solid">
        <fgColor theme="6" tint="0.59999389629810485"/>
        <bgColor indexed="64"/>
      </patternFill>
    </fill>
    <fill>
      <patternFill patternType="solid">
        <fgColor rgb="FF92D050"/>
        <bgColor indexed="64"/>
      </patternFill>
    </fill>
    <fill>
      <patternFill patternType="solid">
        <fgColor theme="4" tint="0.59999389629810485"/>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rgb="FFA5A5A5"/>
      </left>
      <right style="thin">
        <color rgb="FFA5A5A5"/>
      </right>
      <top style="thin">
        <color rgb="FFA5A5A5"/>
      </top>
      <bottom style="medium">
        <color rgb="FFA5A5A5"/>
      </bottom>
      <diagonal/>
    </border>
    <border>
      <left/>
      <right style="thin">
        <color rgb="FFBBBBBB"/>
      </right>
      <top style="thin">
        <color rgb="FFBBBBBB"/>
      </top>
      <bottom style="thin">
        <color rgb="FFBBBBBB"/>
      </bottom>
      <diagonal/>
    </border>
    <border>
      <left style="thin">
        <color rgb="FFA5A5A5"/>
      </left>
      <right style="thin">
        <color rgb="FFA5A5A5"/>
      </right>
      <top style="thin">
        <color rgb="FFA5A5A5"/>
      </top>
      <bottom/>
      <diagonal/>
    </border>
    <border>
      <left/>
      <right style="medium">
        <color indexed="64"/>
      </right>
      <top/>
      <bottom/>
      <diagonal/>
    </border>
    <border>
      <left/>
      <right/>
      <top/>
      <bottom style="thin">
        <color indexed="64"/>
      </bottom>
      <diagonal/>
    </border>
    <border>
      <left style="thin">
        <color rgb="FFA2A9B1"/>
      </left>
      <right style="thin">
        <color rgb="FFA2A9B1"/>
      </right>
      <top style="thin">
        <color rgb="FFA2A9B1"/>
      </top>
      <bottom style="thin">
        <color rgb="FFA2A9B1"/>
      </bottom>
      <diagonal/>
    </border>
    <border>
      <left/>
      <right/>
      <top/>
      <bottom style="thin">
        <color rgb="FF000000"/>
      </bottom>
      <diagonal/>
    </border>
    <border>
      <left/>
      <right/>
      <top style="thin">
        <color rgb="FFA9D08E"/>
      </top>
      <bottom style="thin">
        <color rgb="FFA9D08E"/>
      </bottom>
      <diagonal/>
    </border>
    <border>
      <left/>
      <right/>
      <top style="thin">
        <color rgb="FFDEE2E6"/>
      </top>
      <bottom style="thin">
        <color rgb="FFDEE2E6"/>
      </bottom>
      <diagonal/>
    </border>
  </borders>
  <cellStyleXfs count="3">
    <xf numFmtId="0" fontId="0" fillId="0" borderId="0"/>
    <xf numFmtId="0" fontId="7" fillId="0" borderId="0"/>
    <xf numFmtId="0" fontId="20" fillId="0" borderId="0" applyNumberFormat="0" applyFill="0" applyBorder="0" applyAlignment="0" applyProtection="0"/>
  </cellStyleXfs>
  <cellXfs count="457">
    <xf numFmtId="0" fontId="0" fillId="0" borderId="0" xfId="0"/>
    <xf numFmtId="0" fontId="0" fillId="0" borderId="0" xfId="0" applyAlignment="1">
      <alignment horizontal="left" vertical="center"/>
    </xf>
    <xf numFmtId="0" fontId="2" fillId="0" borderId="0" xfId="0" applyFont="1"/>
    <xf numFmtId="0" fontId="0" fillId="0" borderId="0" xfId="0" applyAlignment="1">
      <alignment horizontal="left" vertical="center" wrapText="1"/>
    </xf>
    <xf numFmtId="0" fontId="5" fillId="2" borderId="0" xfId="0" applyFont="1" applyFill="1" applyAlignment="1">
      <alignment horizontal="left" vertical="center"/>
    </xf>
    <xf numFmtId="0" fontId="6" fillId="0" borderId="0" xfId="0" applyFont="1" applyAlignment="1">
      <alignment horizontal="center"/>
    </xf>
    <xf numFmtId="0" fontId="5" fillId="2" borderId="0" xfId="0" applyFont="1" applyFill="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top"/>
    </xf>
    <xf numFmtId="0" fontId="6" fillId="0" borderId="0" xfId="0" applyFont="1" applyAlignment="1">
      <alignment horizontal="left" vertical="center"/>
    </xf>
    <xf numFmtId="164" fontId="8" fillId="0" borderId="0" xfId="0" applyNumberFormat="1" applyFont="1" applyAlignment="1">
      <alignment vertical="top" wrapText="1"/>
    </xf>
    <xf numFmtId="164" fontId="9" fillId="0" borderId="0" xfId="0" applyNumberFormat="1" applyFont="1" applyAlignment="1">
      <alignment vertical="top" wrapText="1"/>
    </xf>
    <xf numFmtId="0" fontId="6" fillId="0" borderId="0" xfId="0" applyFont="1" applyAlignment="1">
      <alignment horizontal="left" vertical="center" wrapText="1"/>
    </xf>
    <xf numFmtId="164" fontId="9" fillId="0" borderId="0" xfId="0" applyNumberFormat="1" applyFont="1" applyAlignment="1">
      <alignment horizontal="right" vertical="top" wrapText="1"/>
    </xf>
    <xf numFmtId="0" fontId="6" fillId="0" borderId="0" xfId="0" applyFont="1" applyAlignment="1">
      <alignment horizontal="right"/>
    </xf>
    <xf numFmtId="0" fontId="6" fillId="0" borderId="0" xfId="0" applyFont="1" applyAlignment="1">
      <alignment horizontal="left" vertical="top" wrapText="1"/>
    </xf>
    <xf numFmtId="0" fontId="6" fillId="0" borderId="0" xfId="0" applyFont="1" applyAlignment="1">
      <alignment horizontal="right" vertical="center"/>
    </xf>
    <xf numFmtId="0" fontId="8" fillId="0" borderId="0" xfId="0" applyFont="1" applyAlignment="1">
      <alignment horizontal="left" vertical="top"/>
    </xf>
    <xf numFmtId="0" fontId="8" fillId="0" borderId="0" xfId="0" applyFont="1" applyAlignment="1">
      <alignment horizontal="left" vertical="center"/>
    </xf>
    <xf numFmtId="0" fontId="6" fillId="0" borderId="0" xfId="0" applyFont="1" applyAlignment="1">
      <alignment vertical="center"/>
    </xf>
    <xf numFmtId="164" fontId="8" fillId="0" borderId="0" xfId="0" applyNumberFormat="1" applyFont="1" applyAlignment="1">
      <alignment horizontal="right" vertical="top"/>
    </xf>
    <xf numFmtId="0" fontId="9" fillId="0" borderId="0" xfId="0" applyFont="1" applyAlignment="1">
      <alignment horizontal="center" vertical="top"/>
    </xf>
    <xf numFmtId="0" fontId="8" fillId="0" borderId="0" xfId="0" applyFont="1" applyAlignment="1">
      <alignment vertical="center"/>
    </xf>
    <xf numFmtId="0" fontId="8" fillId="0" borderId="0" xfId="0" applyFont="1" applyAlignment="1">
      <alignment vertical="top"/>
    </xf>
    <xf numFmtId="0" fontId="8" fillId="0" borderId="0" xfId="0" applyFont="1"/>
    <xf numFmtId="164" fontId="9" fillId="0" borderId="0" xfId="0" applyNumberFormat="1" applyFont="1" applyAlignment="1">
      <alignment horizontal="right"/>
    </xf>
    <xf numFmtId="0" fontId="0" fillId="0" borderId="0" xfId="0" applyAlignment="1">
      <alignment horizontal="center" vertical="center"/>
    </xf>
    <xf numFmtId="0" fontId="8" fillId="0" borderId="0" xfId="0" applyFont="1" applyAlignment="1">
      <alignment horizontal="center"/>
    </xf>
    <xf numFmtId="164" fontId="8" fillId="0" borderId="0" xfId="0" applyNumberFormat="1" applyFont="1" applyAlignment="1">
      <alignment horizontal="right"/>
    </xf>
    <xf numFmtId="0" fontId="8" fillId="0" borderId="0" xfId="0" applyFont="1" applyAlignment="1">
      <alignment horizontal="right"/>
    </xf>
    <xf numFmtId="0" fontId="9" fillId="0" borderId="0" xfId="0" applyFont="1" applyAlignment="1">
      <alignment horizontal="center"/>
    </xf>
    <xf numFmtId="0" fontId="5" fillId="2" borderId="0" xfId="0" applyFont="1" applyFill="1" applyAlignment="1">
      <alignment horizontal="center"/>
    </xf>
    <xf numFmtId="0" fontId="5" fillId="2" borderId="0" xfId="1" applyFont="1" applyFill="1" applyAlignment="1">
      <alignment horizontal="center" vertical="center"/>
    </xf>
    <xf numFmtId="0" fontId="6" fillId="0" borderId="0" xfId="0" applyFont="1" applyAlignment="1">
      <alignment horizontal="left"/>
    </xf>
    <xf numFmtId="0" fontId="6" fillId="0" borderId="0" xfId="0" applyFont="1"/>
    <xf numFmtId="0" fontId="5" fillId="4" borderId="0" xfId="0" applyFont="1" applyFill="1" applyAlignment="1">
      <alignment horizontal="center" vertical="center"/>
    </xf>
    <xf numFmtId="0" fontId="5" fillId="4" borderId="0" xfId="1" applyFont="1" applyFill="1" applyAlignment="1">
      <alignment horizontal="center" vertical="center"/>
    </xf>
    <xf numFmtId="0" fontId="5" fillId="4" borderId="0" xfId="0" applyFont="1" applyFill="1" applyAlignment="1">
      <alignment horizontal="left" vertical="center"/>
    </xf>
    <xf numFmtId="0" fontId="6" fillId="0" borderId="0" xfId="0" applyFont="1" applyAlignment="1">
      <alignment vertical="top"/>
    </xf>
    <xf numFmtId="164" fontId="9" fillId="0" borderId="0" xfId="0" applyNumberFormat="1" applyFont="1" applyAlignment="1">
      <alignment wrapText="1"/>
    </xf>
    <xf numFmtId="0" fontId="5" fillId="2" borderId="0" xfId="0" applyFont="1" applyFill="1" applyAlignment="1">
      <alignment horizontal="left"/>
    </xf>
    <xf numFmtId="0" fontId="9" fillId="0" borderId="0" xfId="0" applyFont="1" applyAlignment="1">
      <alignment horizontal="center" wrapText="1"/>
    </xf>
    <xf numFmtId="0" fontId="9" fillId="0" borderId="0" xfId="0" applyFont="1"/>
    <xf numFmtId="164" fontId="8" fillId="0" borderId="0" xfId="0" applyNumberFormat="1" applyFont="1" applyAlignment="1">
      <alignment wrapText="1"/>
    </xf>
    <xf numFmtId="0" fontId="5" fillId="3" borderId="0" xfId="0" applyFont="1" applyFill="1" applyAlignment="1">
      <alignment horizontal="left"/>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3" fillId="0" borderId="0" xfId="0" applyFont="1"/>
    <xf numFmtId="0" fontId="13" fillId="0" borderId="0" xfId="0" applyFont="1" applyAlignment="1">
      <alignment horizontal="left" vertical="center"/>
    </xf>
    <xf numFmtId="164" fontId="14" fillId="0" borderId="0" xfId="0" applyNumberFormat="1" applyFont="1" applyAlignment="1">
      <alignment vertical="top" wrapText="1"/>
    </xf>
    <xf numFmtId="0" fontId="13" fillId="0" borderId="0" xfId="0" applyFont="1" applyAlignment="1">
      <alignment horizontal="left" vertical="center" wrapText="1"/>
    </xf>
    <xf numFmtId="164" fontId="15" fillId="0" borderId="0" xfId="0" applyNumberFormat="1" applyFont="1" applyAlignment="1">
      <alignment vertical="top" wrapText="1"/>
    </xf>
    <xf numFmtId="0" fontId="6" fillId="2" borderId="0" xfId="0" applyFont="1" applyFill="1"/>
    <xf numFmtId="0" fontId="6"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xf numFmtId="0" fontId="6" fillId="2" borderId="0" xfId="0" applyFont="1" applyFill="1" applyAlignment="1">
      <alignment horizontal="right" vertical="center"/>
    </xf>
    <xf numFmtId="0" fontId="6" fillId="2" borderId="0" xfId="0" applyFont="1" applyFill="1" applyAlignment="1">
      <alignment horizontal="right"/>
    </xf>
    <xf numFmtId="0" fontId="5" fillId="5" borderId="0" xfId="0" applyFont="1" applyFill="1" applyAlignment="1">
      <alignment horizontal="center" vertical="center"/>
    </xf>
    <xf numFmtId="0" fontId="6" fillId="5" borderId="0" xfId="0" applyFont="1" applyFill="1"/>
    <xf numFmtId="0" fontId="6" fillId="5" borderId="0" xfId="0" applyFont="1" applyFill="1" applyAlignment="1">
      <alignment horizontal="center"/>
    </xf>
    <xf numFmtId="0" fontId="1" fillId="5" borderId="0" xfId="0" applyFont="1" applyFill="1" applyAlignment="1">
      <alignment horizontal="left" vertical="center"/>
    </xf>
    <xf numFmtId="0" fontId="0" fillId="5" borderId="0" xfId="0" applyFill="1" applyAlignment="1">
      <alignment horizontal="left" vertical="center"/>
    </xf>
    <xf numFmtId="0" fontId="3" fillId="5" borderId="0" xfId="0" applyFont="1" applyFill="1" applyAlignment="1">
      <alignment horizontal="left" vertical="center"/>
    </xf>
    <xf numFmtId="0" fontId="0" fillId="5" borderId="0" xfId="0" applyFill="1" applyAlignment="1">
      <alignment horizontal="left" vertical="center" wrapText="1"/>
    </xf>
    <xf numFmtId="0" fontId="0" fillId="5" borderId="0" xfId="0" applyFill="1"/>
    <xf numFmtId="0" fontId="2" fillId="5" borderId="0" xfId="0" applyFont="1" applyFill="1"/>
    <xf numFmtId="0" fontId="12" fillId="2" borderId="0" xfId="0" applyFont="1" applyFill="1" applyAlignment="1">
      <alignment horizontal="right" vertical="center"/>
    </xf>
    <xf numFmtId="0" fontId="13" fillId="2" borderId="0" xfId="0" applyFont="1" applyFill="1" applyAlignment="1">
      <alignment horizontal="right" vertical="center"/>
    </xf>
    <xf numFmtId="0" fontId="5" fillId="3" borderId="0" xfId="0" applyFont="1" applyFill="1" applyAlignment="1">
      <alignment horizontal="center" vertical="center"/>
    </xf>
    <xf numFmtId="164" fontId="9" fillId="0" borderId="0" xfId="0" applyNumberFormat="1" applyFont="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center"/>
    </xf>
    <xf numFmtId="0" fontId="5" fillId="3" borderId="0" xfId="0" applyFont="1" applyFill="1" applyAlignment="1">
      <alignment horizontal="left" vertical="center" wrapText="1"/>
    </xf>
    <xf numFmtId="0" fontId="5" fillId="3" borderId="0" xfId="0" applyFont="1" applyFill="1" applyAlignment="1">
      <alignment horizontal="left" wrapText="1"/>
    </xf>
    <xf numFmtId="0" fontId="5" fillId="3" borderId="0" xfId="0" applyFont="1" applyFill="1" applyAlignment="1">
      <alignment horizontal="right" vertical="center"/>
    </xf>
    <xf numFmtId="0" fontId="5" fillId="3" borderId="0" xfId="1"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left" vertical="center" wrapText="1"/>
    </xf>
    <xf numFmtId="0" fontId="6" fillId="0" borderId="0" xfId="0" applyFont="1" applyAlignment="1">
      <alignment horizontal="left" vertical="top"/>
    </xf>
    <xf numFmtId="0" fontId="6" fillId="0" borderId="0" xfId="0" applyFont="1" applyAlignment="1">
      <alignment vertical="top" wrapText="1"/>
    </xf>
    <xf numFmtId="0" fontId="6" fillId="5" borderId="0" xfId="0" applyFont="1" applyFill="1" applyAlignment="1">
      <alignment vertical="top" wrapText="1"/>
    </xf>
    <xf numFmtId="0" fontId="0" fillId="6" borderId="0" xfId="0" applyFill="1"/>
    <xf numFmtId="0" fontId="8" fillId="7" borderId="0" xfId="0" applyFont="1" applyFill="1"/>
    <xf numFmtId="0" fontId="1" fillId="2" borderId="0" xfId="0" applyFont="1" applyFill="1" applyAlignment="1">
      <alignment horizontal="center" vertical="center"/>
    </xf>
    <xf numFmtId="4" fontId="6" fillId="0" borderId="0" xfId="0" applyNumberFormat="1" applyFont="1" applyAlignment="1">
      <alignment horizontal="right" vertical="center"/>
    </xf>
    <xf numFmtId="4" fontId="6" fillId="0" borderId="0" xfId="0" applyNumberFormat="1" applyFont="1"/>
    <xf numFmtId="4" fontId="6" fillId="0" borderId="0" xfId="0" applyNumberFormat="1" applyFont="1" applyAlignment="1">
      <alignment horizontal="left" vertical="center"/>
    </xf>
    <xf numFmtId="4" fontId="5" fillId="3" borderId="0" xfId="0" applyNumberFormat="1" applyFont="1" applyFill="1" applyAlignment="1">
      <alignment horizontal="center" vertical="center"/>
    </xf>
    <xf numFmtId="4" fontId="6" fillId="0" borderId="0" xfId="0" applyNumberFormat="1" applyFont="1" applyAlignment="1">
      <alignment horizontal="right"/>
    </xf>
    <xf numFmtId="165" fontId="6" fillId="0" borderId="0" xfId="0" applyNumberFormat="1" applyFont="1" applyAlignment="1">
      <alignment horizontal="right"/>
    </xf>
    <xf numFmtId="165" fontId="5" fillId="3" borderId="0" xfId="0" applyNumberFormat="1" applyFont="1" applyFill="1" applyAlignment="1">
      <alignment horizontal="center" vertical="center"/>
    </xf>
    <xf numFmtId="165" fontId="5" fillId="3" borderId="0" xfId="0" applyNumberFormat="1" applyFont="1" applyFill="1" applyAlignment="1">
      <alignment horizontal="right" vertical="center"/>
    </xf>
    <xf numFmtId="165" fontId="6" fillId="0" borderId="0" xfId="0" applyNumberFormat="1" applyFont="1" applyAlignment="1">
      <alignment horizontal="right" vertical="center"/>
    </xf>
    <xf numFmtId="165" fontId="6" fillId="0" borderId="0" xfId="0" applyNumberFormat="1" applyFont="1"/>
    <xf numFmtId="165" fontId="6" fillId="0" borderId="0" xfId="0" applyNumberFormat="1" applyFont="1" applyAlignment="1">
      <alignment horizontal="left" vertical="center"/>
    </xf>
    <xf numFmtId="165" fontId="8" fillId="0" borderId="0" xfId="0" applyNumberFormat="1" applyFont="1" applyAlignment="1">
      <alignment horizontal="right" vertical="top" wrapText="1"/>
    </xf>
    <xf numFmtId="4" fontId="5" fillId="2" borderId="0" xfId="0" applyNumberFormat="1" applyFont="1" applyFill="1" applyAlignment="1">
      <alignment horizontal="center" vertical="center"/>
    </xf>
    <xf numFmtId="165" fontId="8" fillId="0" borderId="0" xfId="0" applyNumberFormat="1" applyFont="1" applyAlignment="1">
      <alignment horizontal="right"/>
    </xf>
    <xf numFmtId="0" fontId="5" fillId="3" borderId="0" xfId="0" applyFont="1" applyFill="1" applyAlignment="1">
      <alignment horizontal="center" vertical="center" wrapText="1"/>
    </xf>
    <xf numFmtId="4" fontId="0" fillId="0" borderId="0" xfId="0" applyNumberFormat="1" applyAlignment="1">
      <alignment horizontal="left" vertical="center"/>
    </xf>
    <xf numFmtId="165" fontId="5" fillId="2" borderId="0" xfId="0" applyNumberFormat="1" applyFont="1" applyFill="1" applyAlignment="1">
      <alignment horizontal="center" vertical="center"/>
    </xf>
    <xf numFmtId="4" fontId="6" fillId="0" borderId="0" xfId="0" applyNumberFormat="1" applyFont="1" applyAlignment="1">
      <alignment horizontal="left"/>
    </xf>
    <xf numFmtId="165" fontId="5" fillId="3" borderId="0" xfId="0" applyNumberFormat="1" applyFont="1" applyFill="1" applyAlignment="1">
      <alignment horizontal="center"/>
    </xf>
    <xf numFmtId="165" fontId="6" fillId="0" borderId="0" xfId="0" applyNumberFormat="1" applyFont="1" applyAlignment="1">
      <alignment horizontal="left"/>
    </xf>
    <xf numFmtId="0" fontId="0" fillId="5" borderId="0" xfId="0" applyFill="1" applyAlignment="1">
      <alignment vertical="center"/>
    </xf>
    <xf numFmtId="0" fontId="6" fillId="5" borderId="0" xfId="0" applyFont="1" applyFill="1" applyAlignment="1">
      <alignment vertical="center"/>
    </xf>
    <xf numFmtId="165" fontId="9" fillId="0" borderId="0" xfId="0" applyNumberFormat="1" applyFont="1"/>
    <xf numFmtId="165" fontId="5" fillId="4" borderId="0" xfId="0" applyNumberFormat="1" applyFont="1" applyFill="1" applyAlignment="1">
      <alignment horizontal="right" vertical="center"/>
    </xf>
    <xf numFmtId="165" fontId="6" fillId="4" borderId="0" xfId="0" applyNumberFormat="1" applyFont="1" applyFill="1" applyAlignment="1">
      <alignment horizontal="right" vertical="center"/>
    </xf>
    <xf numFmtId="0" fontId="8" fillId="0" borderId="0" xfId="0" applyFont="1" applyAlignment="1">
      <alignment vertical="top" wrapText="1"/>
    </xf>
    <xf numFmtId="0" fontId="6" fillId="6" borderId="0" xfId="0" applyFont="1" applyFill="1" applyAlignment="1">
      <alignment vertical="center"/>
    </xf>
    <xf numFmtId="0" fontId="6" fillId="5" borderId="0" xfId="0" applyFont="1" applyFill="1" applyAlignment="1">
      <alignment horizontal="left" vertical="top" wrapText="1"/>
    </xf>
    <xf numFmtId="0" fontId="0" fillId="6" borderId="0" xfId="0" applyFill="1" applyAlignment="1">
      <alignment horizontal="center" vertical="center"/>
    </xf>
    <xf numFmtId="0" fontId="6" fillId="4" borderId="0" xfId="0" applyFont="1" applyFill="1" applyAlignment="1">
      <alignment horizontal="center" vertical="center"/>
    </xf>
    <xf numFmtId="0" fontId="5" fillId="2" borderId="0" xfId="0" applyFont="1" applyFill="1" applyAlignment="1">
      <alignment vertical="center"/>
    </xf>
    <xf numFmtId="0" fontId="1" fillId="5" borderId="0" xfId="0" applyFont="1" applyFill="1" applyAlignment="1">
      <alignment horizontal="center" vertical="center"/>
    </xf>
    <xf numFmtId="0" fontId="0" fillId="5" borderId="0" xfId="0" applyFill="1" applyAlignment="1">
      <alignment horizontal="center" vertical="center"/>
    </xf>
    <xf numFmtId="0" fontId="10" fillId="0" borderId="0" xfId="0" applyFont="1" applyAlignment="1">
      <alignment horizontal="right" vertical="top"/>
    </xf>
    <xf numFmtId="3" fontId="6" fillId="0" borderId="0" xfId="0" applyNumberFormat="1" applyFont="1"/>
    <xf numFmtId="0" fontId="6" fillId="3" borderId="0" xfId="0" applyFont="1" applyFill="1" applyAlignment="1">
      <alignment horizontal="right" vertical="center"/>
    </xf>
    <xf numFmtId="4" fontId="5" fillId="4" borderId="0" xfId="0" applyNumberFormat="1" applyFont="1" applyFill="1" applyAlignment="1">
      <alignment horizontal="right" vertical="center"/>
    </xf>
    <xf numFmtId="0" fontId="9" fillId="0" borderId="0" xfId="0" applyFont="1" applyAlignment="1">
      <alignment horizontal="left"/>
    </xf>
    <xf numFmtId="4" fontId="5" fillId="4" borderId="0" xfId="0" applyNumberFormat="1" applyFont="1" applyFill="1" applyAlignment="1">
      <alignment horizontal="center" vertical="center"/>
    </xf>
    <xf numFmtId="0" fontId="8" fillId="0" borderId="0" xfId="0" applyFont="1" applyAlignment="1">
      <alignment horizontal="center" vertical="center"/>
    </xf>
    <xf numFmtId="0" fontId="5" fillId="3" borderId="0" xfId="0" applyFont="1" applyFill="1" applyAlignment="1">
      <alignment vertical="center"/>
    </xf>
    <xf numFmtId="0" fontId="8" fillId="0" borderId="0" xfId="0" applyFont="1" applyAlignment="1">
      <alignment horizontal="right" vertical="center"/>
    </xf>
    <xf numFmtId="0" fontId="10" fillId="8" borderId="0" xfId="0" applyFont="1" applyFill="1"/>
    <xf numFmtId="0" fontId="10" fillId="0" borderId="0" xfId="0" applyFont="1" applyAlignment="1">
      <alignment wrapText="1"/>
    </xf>
    <xf numFmtId="0" fontId="8" fillId="9" borderId="0" xfId="0" applyFont="1" applyFill="1"/>
    <xf numFmtId="0" fontId="8" fillId="0" borderId="0" xfId="0" applyFont="1" applyAlignment="1">
      <alignment wrapText="1"/>
    </xf>
    <xf numFmtId="0" fontId="10" fillId="9" borderId="0" xfId="0" applyFont="1" applyFill="1" applyAlignment="1">
      <alignment wrapText="1"/>
    </xf>
    <xf numFmtId="0" fontId="16" fillId="0" borderId="0" xfId="0" applyFont="1" applyAlignment="1">
      <alignment horizontal="center"/>
    </xf>
    <xf numFmtId="0" fontId="17" fillId="10" borderId="1" xfId="0" applyFont="1" applyFill="1" applyBorder="1"/>
    <xf numFmtId="0" fontId="17" fillId="10" borderId="2" xfId="0" applyFont="1" applyFill="1" applyBorder="1"/>
    <xf numFmtId="0" fontId="17" fillId="10" borderId="0" xfId="0" applyFont="1" applyFill="1"/>
    <xf numFmtId="0" fontId="17" fillId="8" borderId="0" xfId="0" applyFont="1" applyFill="1"/>
    <xf numFmtId="0" fontId="18" fillId="8" borderId="0" xfId="0" applyFont="1" applyFill="1"/>
    <xf numFmtId="0" fontId="6" fillId="0" borderId="0" xfId="0" applyFont="1" applyAlignment="1">
      <alignment vertical="center" wrapText="1"/>
    </xf>
    <xf numFmtId="0" fontId="6" fillId="3" borderId="0" xfId="0" applyFont="1" applyFill="1" applyAlignment="1">
      <alignment horizontal="center" vertical="center"/>
    </xf>
    <xf numFmtId="4" fontId="9" fillId="0" borderId="0" xfId="0" applyNumberFormat="1" applyFont="1" applyAlignment="1">
      <alignment horizontal="right" vertical="top"/>
    </xf>
    <xf numFmtId="37" fontId="5" fillId="3" borderId="0" xfId="0" applyNumberFormat="1" applyFont="1" applyFill="1" applyAlignment="1">
      <alignment horizontal="center" vertical="center"/>
    </xf>
    <xf numFmtId="37" fontId="6" fillId="0" borderId="0" xfId="0" applyNumberFormat="1" applyFont="1" applyAlignment="1">
      <alignment horizontal="left" vertical="center"/>
    </xf>
    <xf numFmtId="37" fontId="5" fillId="3" borderId="0" xfId="0" applyNumberFormat="1" applyFont="1" applyFill="1" applyAlignment="1">
      <alignment vertical="center"/>
    </xf>
    <xf numFmtId="37" fontId="8" fillId="0" borderId="0" xfId="0" applyNumberFormat="1" applyFont="1" applyAlignment="1">
      <alignment vertical="center"/>
    </xf>
    <xf numFmtId="0" fontId="8" fillId="9" borderId="0" xfId="0" applyFont="1" applyFill="1" applyAlignment="1">
      <alignment wrapText="1"/>
    </xf>
    <xf numFmtId="164" fontId="8" fillId="0" borderId="0" xfId="0" applyNumberFormat="1" applyFont="1" applyAlignment="1">
      <alignment horizontal="left" vertical="center"/>
    </xf>
    <xf numFmtId="0" fontId="9" fillId="0" borderId="0" xfId="0" applyFont="1" applyAlignment="1">
      <alignment vertical="top"/>
    </xf>
    <xf numFmtId="0" fontId="16" fillId="0" borderId="0" xfId="0" applyFont="1" applyAlignment="1">
      <alignment horizontal="center" vertical="top"/>
    </xf>
    <xf numFmtId="0" fontId="16" fillId="0" borderId="0" xfId="0" applyFont="1"/>
    <xf numFmtId="0" fontId="17" fillId="0" borderId="0" xfId="0" applyFont="1" applyAlignment="1">
      <alignment horizontal="right" vertical="top"/>
    </xf>
    <xf numFmtId="0" fontId="16" fillId="0" borderId="0" xfId="0" applyFont="1" applyAlignment="1">
      <alignment vertical="center"/>
    </xf>
    <xf numFmtId="0" fontId="20" fillId="2" borderId="0" xfId="2" applyFill="1" applyAlignment="1">
      <alignment horizontal="center" vertical="center"/>
    </xf>
    <xf numFmtId="3" fontId="9" fillId="0" borderId="0" xfId="0" applyNumberFormat="1" applyFont="1"/>
    <xf numFmtId="3" fontId="8" fillId="0" borderId="0" xfId="0" applyNumberFormat="1" applyFont="1"/>
    <xf numFmtId="0" fontId="6" fillId="2" borderId="0" xfId="0" applyFont="1" applyFill="1" applyAlignment="1">
      <alignment horizontal="left" vertical="center" wrapText="1"/>
    </xf>
    <xf numFmtId="0" fontId="6" fillId="2" borderId="0" xfId="0" applyFont="1" applyFill="1" applyAlignment="1">
      <alignment vertical="center"/>
    </xf>
    <xf numFmtId="0" fontId="6" fillId="0" borderId="0" xfId="0" applyFont="1" applyAlignment="1">
      <alignment wrapText="1"/>
    </xf>
    <xf numFmtId="0" fontId="5" fillId="0" borderId="0" xfId="0" applyFont="1" applyAlignment="1">
      <alignment horizontal="center" vertical="center"/>
    </xf>
    <xf numFmtId="0" fontId="17" fillId="0" borderId="5" xfId="0" applyFont="1" applyBorder="1"/>
    <xf numFmtId="0" fontId="5" fillId="0" borderId="0" xfId="0" applyFont="1" applyAlignment="1">
      <alignment horizontal="left" vertical="center"/>
    </xf>
    <xf numFmtId="0" fontId="9" fillId="0" borderId="0" xfId="0" applyFont="1" applyAlignment="1">
      <alignment vertical="center"/>
    </xf>
    <xf numFmtId="0" fontId="17" fillId="3" borderId="5" xfId="0" applyFont="1" applyFill="1" applyBorder="1" applyAlignment="1">
      <alignment wrapText="1"/>
    </xf>
    <xf numFmtId="4" fontId="5" fillId="3" borderId="0" xfId="0" applyNumberFormat="1" applyFont="1" applyFill="1" applyAlignment="1">
      <alignment vertical="center"/>
    </xf>
    <xf numFmtId="165" fontId="5" fillId="3" borderId="0" xfId="0" applyNumberFormat="1" applyFont="1" applyFill="1" applyAlignment="1">
      <alignment vertical="center"/>
    </xf>
    <xf numFmtId="4" fontId="8" fillId="0" borderId="0" xfId="0" applyNumberFormat="1" applyFont="1" applyAlignment="1">
      <alignment vertical="center"/>
    </xf>
    <xf numFmtId="164" fontId="8" fillId="0" borderId="0" xfId="0" applyNumberFormat="1" applyFont="1" applyAlignment="1">
      <alignment vertical="center"/>
    </xf>
    <xf numFmtId="165" fontId="8" fillId="0" borderId="0" xfId="0" applyNumberFormat="1" applyFont="1" applyAlignment="1">
      <alignment vertical="center" wrapText="1"/>
    </xf>
    <xf numFmtId="164" fontId="8" fillId="2" borderId="0" xfId="0" applyNumberFormat="1" applyFont="1" applyFill="1" applyAlignment="1">
      <alignment vertical="center"/>
    </xf>
    <xf numFmtId="0" fontId="21" fillId="0" borderId="0" xfId="0" applyFont="1" applyAlignment="1">
      <alignment vertical="center"/>
    </xf>
    <xf numFmtId="0" fontId="22" fillId="0" borderId="0" xfId="0" applyFont="1"/>
    <xf numFmtId="0" fontId="16" fillId="0" borderId="0" xfId="0" applyFont="1" applyAlignment="1">
      <alignment horizontal="center" vertical="center"/>
    </xf>
    <xf numFmtId="3" fontId="8" fillId="0" borderId="0" xfId="0" applyNumberFormat="1" applyFont="1" applyAlignment="1">
      <alignment vertical="center"/>
    </xf>
    <xf numFmtId="0" fontId="8" fillId="0" borderId="0" xfId="0" applyFont="1" applyAlignment="1">
      <alignment vertical="center" wrapText="1"/>
    </xf>
    <xf numFmtId="10" fontId="8" fillId="0" borderId="0" xfId="0" applyNumberFormat="1" applyFont="1"/>
    <xf numFmtId="37" fontId="8" fillId="0" borderId="0" xfId="0" applyNumberFormat="1" applyFont="1"/>
    <xf numFmtId="37" fontId="6" fillId="0" borderId="0" xfId="0" applyNumberFormat="1" applyFont="1" applyAlignment="1">
      <alignment vertical="center"/>
    </xf>
    <xf numFmtId="0" fontId="16" fillId="0" borderId="0" xfId="0" applyFont="1" applyAlignment="1">
      <alignment horizontal="left" vertical="center"/>
    </xf>
    <xf numFmtId="164" fontId="8" fillId="0" borderId="0" xfId="0" applyNumberFormat="1" applyFont="1" applyAlignment="1">
      <alignment vertical="top"/>
    </xf>
    <xf numFmtId="0" fontId="10" fillId="0" borderId="0" xfId="0" applyFont="1"/>
    <xf numFmtId="0" fontId="5" fillId="2" borderId="0" xfId="0" applyFont="1" applyFill="1" applyAlignment="1">
      <alignment horizontal="right" vertical="center"/>
    </xf>
    <xf numFmtId="0" fontId="10" fillId="10" borderId="0" xfId="0" applyFont="1" applyFill="1"/>
    <xf numFmtId="3" fontId="6" fillId="0" borderId="0" xfId="0" applyNumberFormat="1" applyFont="1" applyAlignment="1">
      <alignment vertical="center"/>
    </xf>
    <xf numFmtId="4" fontId="8" fillId="0" borderId="0" xfId="0" applyNumberFormat="1" applyFont="1" applyAlignment="1">
      <alignment horizontal="right" vertical="center"/>
    </xf>
    <xf numFmtId="166" fontId="8" fillId="0" borderId="0" xfId="0" applyNumberFormat="1" applyFont="1" applyAlignment="1">
      <alignment horizontal="right" vertical="center"/>
    </xf>
    <xf numFmtId="166" fontId="6" fillId="0" borderId="0" xfId="0" applyNumberFormat="1" applyFont="1" applyAlignment="1">
      <alignment horizontal="right" vertical="center"/>
    </xf>
    <xf numFmtId="4" fontId="6" fillId="0" borderId="0" xfId="0" applyNumberFormat="1" applyFont="1" applyAlignment="1">
      <alignment vertical="center"/>
    </xf>
    <xf numFmtId="0" fontId="17" fillId="10" borderId="0" xfId="0" applyFont="1" applyFill="1" applyAlignment="1">
      <alignment vertical="center"/>
    </xf>
    <xf numFmtId="164" fontId="8" fillId="0" borderId="0" xfId="0" applyNumberFormat="1" applyFont="1" applyAlignment="1">
      <alignment vertical="center" wrapText="1"/>
    </xf>
    <xf numFmtId="3" fontId="5" fillId="3" borderId="0" xfId="0" applyNumberFormat="1" applyFont="1" applyFill="1" applyAlignment="1">
      <alignment horizontal="right" vertical="center"/>
    </xf>
    <xf numFmtId="3" fontId="6" fillId="0" borderId="0" xfId="0" applyNumberFormat="1" applyFont="1" applyAlignment="1">
      <alignment horizontal="right" vertical="center"/>
    </xf>
    <xf numFmtId="0" fontId="5" fillId="4" borderId="0" xfId="0" applyFont="1" applyFill="1" applyAlignment="1">
      <alignment vertical="center"/>
    </xf>
    <xf numFmtId="3" fontId="6" fillId="0" borderId="0" xfId="0" applyNumberFormat="1" applyFont="1" applyAlignment="1">
      <alignment horizontal="right"/>
    </xf>
    <xf numFmtId="3" fontId="8" fillId="0" borderId="0" xfId="0" applyNumberFormat="1" applyFont="1" applyAlignment="1">
      <alignment horizontal="right" vertical="center"/>
    </xf>
    <xf numFmtId="0" fontId="9" fillId="0" borderId="0" xfId="0" applyFont="1" applyAlignment="1">
      <alignment horizontal="center" vertical="center"/>
    </xf>
    <xf numFmtId="3" fontId="5" fillId="2" borderId="0" xfId="0" applyNumberFormat="1" applyFont="1" applyFill="1" applyAlignment="1">
      <alignment vertical="center"/>
    </xf>
    <xf numFmtId="0" fontId="5" fillId="2" borderId="0" xfId="1" applyFont="1" applyFill="1" applyAlignment="1">
      <alignment vertical="center"/>
    </xf>
    <xf numFmtId="0" fontId="5" fillId="3" borderId="0" xfId="0" applyFont="1" applyFill="1" applyAlignment="1">
      <alignment vertical="center" wrapText="1"/>
    </xf>
    <xf numFmtId="165" fontId="6" fillId="0" borderId="0" xfId="0" applyNumberFormat="1" applyFont="1" applyAlignment="1">
      <alignment vertical="center"/>
    </xf>
    <xf numFmtId="0" fontId="24" fillId="0" borderId="0" xfId="0" applyFont="1"/>
    <xf numFmtId="166" fontId="5" fillId="3" borderId="0" xfId="0" applyNumberFormat="1" applyFont="1" applyFill="1" applyAlignment="1">
      <alignment horizontal="right" vertical="center"/>
    </xf>
    <xf numFmtId="166" fontId="8" fillId="0" borderId="0" xfId="0" applyNumberFormat="1" applyFont="1" applyAlignment="1">
      <alignment horizontal="right" vertical="top"/>
    </xf>
    <xf numFmtId="166" fontId="6" fillId="0" borderId="0" xfId="0" applyNumberFormat="1" applyFont="1" applyAlignment="1">
      <alignment horizontal="right"/>
    </xf>
    <xf numFmtId="166" fontId="5" fillId="3" borderId="0" xfId="0" applyNumberFormat="1" applyFont="1" applyFill="1" applyAlignment="1">
      <alignment horizontal="center"/>
    </xf>
    <xf numFmtId="166" fontId="8" fillId="0" borderId="0" xfId="0" applyNumberFormat="1" applyFont="1" applyAlignment="1">
      <alignment horizontal="right"/>
    </xf>
    <xf numFmtId="166" fontId="8" fillId="0" borderId="0" xfId="0" applyNumberFormat="1" applyFont="1"/>
    <xf numFmtId="166" fontId="6" fillId="0" borderId="0" xfId="0" applyNumberFormat="1" applyFont="1" applyAlignment="1">
      <alignment horizontal="left" vertical="center"/>
    </xf>
    <xf numFmtId="166" fontId="8" fillId="0" borderId="0" xfId="0" applyNumberFormat="1" applyFont="1" applyAlignment="1">
      <alignment horizontal="left" vertical="center"/>
    </xf>
    <xf numFmtId="166" fontId="6" fillId="0" borderId="0" xfId="0" applyNumberFormat="1" applyFont="1"/>
    <xf numFmtId="166" fontId="5" fillId="3" borderId="0" xfId="0" applyNumberFormat="1" applyFont="1" applyFill="1" applyAlignment="1">
      <alignment horizontal="right"/>
    </xf>
    <xf numFmtId="166" fontId="6" fillId="0" borderId="0" xfId="0" applyNumberFormat="1" applyFont="1" applyAlignment="1">
      <alignment horizontal="right" vertical="center" wrapText="1"/>
    </xf>
    <xf numFmtId="0" fontId="6" fillId="3" borderId="0" xfId="0" applyFont="1" applyFill="1" applyAlignment="1">
      <alignment horizontal="center"/>
    </xf>
    <xf numFmtId="0" fontId="6" fillId="3" borderId="0" xfId="0" applyFont="1" applyFill="1"/>
    <xf numFmtId="0" fontId="8" fillId="3" borderId="0" xfId="0" applyFont="1" applyFill="1" applyAlignment="1">
      <alignment horizontal="center" vertical="center"/>
    </xf>
    <xf numFmtId="0" fontId="8" fillId="3" borderId="0" xfId="0" applyFont="1" applyFill="1"/>
    <xf numFmtId="38" fontId="5" fillId="3" borderId="0" xfId="0" applyNumberFormat="1" applyFont="1" applyFill="1" applyAlignment="1">
      <alignment vertical="center"/>
    </xf>
    <xf numFmtId="38" fontId="6" fillId="0" borderId="0" xfId="0" applyNumberFormat="1" applyFont="1" applyAlignment="1">
      <alignment vertical="center"/>
    </xf>
    <xf numFmtId="38" fontId="8" fillId="0" borderId="0" xfId="0" applyNumberFormat="1" applyFont="1" applyAlignment="1">
      <alignment vertical="center"/>
    </xf>
    <xf numFmtId="4" fontId="6" fillId="0" borderId="0" xfId="0" applyNumberFormat="1" applyFont="1" applyAlignment="1">
      <alignment horizontal="center" vertical="center"/>
    </xf>
    <xf numFmtId="165" fontId="6" fillId="0" borderId="0" xfId="0" applyNumberFormat="1" applyFont="1" applyAlignment="1">
      <alignment horizontal="center" vertical="center"/>
    </xf>
    <xf numFmtId="165" fontId="10" fillId="0" borderId="0" xfId="0" applyNumberFormat="1" applyFont="1" applyAlignment="1">
      <alignment vertical="center" wrapText="1"/>
    </xf>
    <xf numFmtId="0" fontId="6" fillId="2" borderId="0" xfId="0" applyFont="1" applyFill="1" applyAlignment="1">
      <alignment horizontal="center" vertical="center"/>
    </xf>
    <xf numFmtId="0" fontId="9" fillId="0" borderId="0" xfId="0" applyFont="1" applyAlignment="1">
      <alignment horizontal="left" vertical="center"/>
    </xf>
    <xf numFmtId="0" fontId="6" fillId="0" borderId="0" xfId="2" applyFont="1" applyFill="1" applyAlignment="1">
      <alignment horizontal="left" vertical="center"/>
    </xf>
    <xf numFmtId="37" fontId="9" fillId="0" borderId="0" xfId="0" applyNumberFormat="1" applyFont="1" applyAlignment="1">
      <alignment horizontal="right" vertical="top"/>
    </xf>
    <xf numFmtId="165" fontId="9" fillId="0" borderId="0" xfId="0" applyNumberFormat="1" applyFont="1" applyAlignment="1">
      <alignment horizontal="right" vertical="top"/>
    </xf>
    <xf numFmtId="0" fontId="19" fillId="0" borderId="0" xfId="0" applyFont="1"/>
    <xf numFmtId="3" fontId="19" fillId="0" borderId="0" xfId="0" applyNumberFormat="1" applyFont="1"/>
    <xf numFmtId="0" fontId="25" fillId="0" borderId="0" xfId="0" applyFont="1"/>
    <xf numFmtId="0" fontId="8" fillId="0" borderId="8" xfId="0" applyFont="1" applyBorder="1"/>
    <xf numFmtId="4" fontId="13" fillId="0" borderId="0" xfId="0" applyNumberFormat="1" applyFont="1" applyAlignment="1">
      <alignment horizontal="left" vertical="center"/>
    </xf>
    <xf numFmtId="0" fontId="13" fillId="0" borderId="0" xfId="0" applyFont="1" applyAlignment="1">
      <alignment horizontal="center" vertical="center"/>
    </xf>
    <xf numFmtId="0" fontId="17" fillId="0" borderId="0" xfId="0" applyFont="1"/>
    <xf numFmtId="0" fontId="14" fillId="0" borderId="0" xfId="0" applyFont="1"/>
    <xf numFmtId="0" fontId="9" fillId="0" borderId="0" xfId="0" applyFont="1" applyAlignment="1">
      <alignment wrapText="1"/>
    </xf>
    <xf numFmtId="3" fontId="16" fillId="0" borderId="0" xfId="0" applyNumberFormat="1" applyFont="1" applyAlignment="1">
      <alignment horizontal="right"/>
    </xf>
    <xf numFmtId="0" fontId="17" fillId="0" borderId="3" xfId="0" applyFont="1" applyBorder="1"/>
    <xf numFmtId="0" fontId="5" fillId="0" borderId="0" xfId="1" applyFont="1" applyAlignment="1">
      <alignment horizontal="center" vertical="center"/>
    </xf>
    <xf numFmtId="0" fontId="17" fillId="0" borderId="3" xfId="0" applyFont="1" applyBorder="1" applyAlignment="1">
      <alignment wrapText="1"/>
    </xf>
    <xf numFmtId="0" fontId="6" fillId="0" borderId="0" xfId="1" applyFont="1" applyAlignment="1">
      <alignment horizontal="left" vertical="center"/>
    </xf>
    <xf numFmtId="0" fontId="16" fillId="0" borderId="5" xfId="0" applyFont="1" applyBorder="1"/>
    <xf numFmtId="37" fontId="17" fillId="0" borderId="3" xfId="0" applyNumberFormat="1" applyFont="1" applyBorder="1"/>
    <xf numFmtId="37" fontId="8" fillId="0" borderId="0" xfId="0" applyNumberFormat="1" applyFont="1" applyAlignment="1">
      <alignment vertical="top" wrapText="1"/>
    </xf>
    <xf numFmtId="37" fontId="9" fillId="0" borderId="0" xfId="0" applyNumberFormat="1" applyFont="1" applyAlignment="1">
      <alignment vertical="top" wrapText="1"/>
    </xf>
    <xf numFmtId="37" fontId="6" fillId="0" borderId="0" xfId="0" applyNumberFormat="1" applyFont="1"/>
    <xf numFmtId="37" fontId="5" fillId="0" borderId="0" xfId="0" applyNumberFormat="1" applyFont="1" applyAlignment="1">
      <alignment horizontal="right" vertical="center"/>
    </xf>
    <xf numFmtId="37" fontId="8" fillId="0" borderId="0" xfId="0" applyNumberFormat="1" applyFont="1" applyAlignment="1">
      <alignment horizontal="right" vertical="center"/>
    </xf>
    <xf numFmtId="37" fontId="6" fillId="0" borderId="0" xfId="0" applyNumberFormat="1" applyFont="1" applyAlignment="1">
      <alignment horizontal="right" vertical="center"/>
    </xf>
    <xf numFmtId="37" fontId="6" fillId="0" borderId="0" xfId="0" applyNumberFormat="1" applyFont="1" applyAlignment="1">
      <alignment horizontal="right"/>
    </xf>
    <xf numFmtId="0" fontId="27" fillId="0" borderId="0" xfId="0" applyFont="1" applyAlignment="1">
      <alignment horizontal="left" vertical="center"/>
    </xf>
    <xf numFmtId="37" fontId="9" fillId="0" borderId="0" xfId="0" applyNumberFormat="1" applyFont="1"/>
    <xf numFmtId="37" fontId="9" fillId="0" borderId="0" xfId="0" applyNumberFormat="1" applyFont="1" applyAlignment="1">
      <alignment horizontal="right" vertical="top" wrapText="1"/>
    </xf>
    <xf numFmtId="37" fontId="0" fillId="0" borderId="0" xfId="0" applyNumberFormat="1" applyAlignment="1">
      <alignment horizontal="left" vertical="center"/>
    </xf>
    <xf numFmtId="37" fontId="9" fillId="0" borderId="0" xfId="0" applyNumberFormat="1" applyFont="1" applyAlignment="1">
      <alignment horizontal="left" vertical="center"/>
    </xf>
    <xf numFmtId="0" fontId="6" fillId="0" borderId="0" xfId="0" applyFont="1" applyAlignment="1">
      <alignment horizontal="right" vertical="center" wrapText="1"/>
    </xf>
    <xf numFmtId="3" fontId="30" fillId="0" borderId="0" xfId="0" applyNumberFormat="1" applyFont="1"/>
    <xf numFmtId="3" fontId="31" fillId="0" borderId="11" xfId="0" applyNumberFormat="1" applyFont="1" applyBorder="1" applyAlignment="1">
      <alignment wrapText="1"/>
    </xf>
    <xf numFmtId="0" fontId="33" fillId="0" borderId="0" xfId="0" applyFont="1"/>
    <xf numFmtId="0" fontId="6" fillId="11" borderId="0" xfId="0" applyFont="1" applyFill="1" applyAlignment="1">
      <alignment horizontal="left" vertical="center"/>
    </xf>
    <xf numFmtId="38" fontId="12" fillId="3" borderId="0" xfId="0" applyNumberFormat="1" applyFont="1" applyFill="1" applyAlignment="1">
      <alignment horizontal="center" vertical="center"/>
    </xf>
    <xf numFmtId="38" fontId="13" fillId="0" borderId="0" xfId="0" applyNumberFormat="1" applyFont="1"/>
    <xf numFmtId="38" fontId="13" fillId="0" borderId="0" xfId="0" applyNumberFormat="1" applyFont="1" applyAlignment="1">
      <alignment horizontal="left" vertical="center"/>
    </xf>
    <xf numFmtId="38" fontId="6" fillId="0" borderId="0" xfId="0" applyNumberFormat="1" applyFont="1" applyAlignment="1">
      <alignment horizontal="right" vertical="center"/>
    </xf>
    <xf numFmtId="0" fontId="6" fillId="3" borderId="0" xfId="0" applyFont="1" applyFill="1" applyAlignment="1">
      <alignment horizontal="left" vertical="center"/>
    </xf>
    <xf numFmtId="4" fontId="5"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top" wrapText="1"/>
    </xf>
    <xf numFmtId="4" fontId="8" fillId="0" borderId="0" xfId="0" applyNumberFormat="1" applyFont="1" applyAlignment="1">
      <alignment horizontal="right" vertical="top"/>
    </xf>
    <xf numFmtId="10" fontId="6" fillId="0" borderId="0" xfId="0" applyNumberFormat="1" applyFont="1" applyAlignment="1">
      <alignment horizontal="left" vertical="center"/>
    </xf>
    <xf numFmtId="0" fontId="20" fillId="0" borderId="0" xfId="2" applyFill="1" applyBorder="1" applyAlignment="1"/>
    <xf numFmtId="0" fontId="6" fillId="3" borderId="0" xfId="0" applyFont="1" applyFill="1" applyAlignment="1">
      <alignment horizontal="left" vertical="center" wrapText="1"/>
    </xf>
    <xf numFmtId="3" fontId="8" fillId="3" borderId="0" xfId="0" applyNumberFormat="1" applyFont="1" applyFill="1"/>
    <xf numFmtId="166" fontId="16" fillId="0" borderId="0" xfId="0" applyNumberFormat="1" applyFont="1" applyAlignment="1">
      <alignment horizontal="right" vertical="center"/>
    </xf>
    <xf numFmtId="166" fontId="32" fillId="0" borderId="0" xfId="0" applyNumberFormat="1" applyFont="1"/>
    <xf numFmtId="164" fontId="6" fillId="0" borderId="0" xfId="0" applyNumberFormat="1" applyFont="1" applyAlignment="1">
      <alignment vertical="center"/>
    </xf>
    <xf numFmtId="166" fontId="5" fillId="3" borderId="0" xfId="0" applyNumberFormat="1" applyFont="1" applyFill="1" applyAlignment="1">
      <alignment horizontal="center" vertical="center"/>
    </xf>
    <xf numFmtId="166" fontId="8" fillId="0" borderId="0" xfId="0" applyNumberFormat="1" applyFont="1" applyAlignment="1">
      <alignment horizontal="right" vertical="top" wrapText="1"/>
    </xf>
    <xf numFmtId="166" fontId="0" fillId="0" borderId="0" xfId="0" applyNumberFormat="1" applyAlignment="1">
      <alignment horizontal="right" vertical="center"/>
    </xf>
    <xf numFmtId="166" fontId="9" fillId="0" borderId="0" xfId="0" applyNumberFormat="1" applyFont="1" applyAlignment="1">
      <alignment horizontal="right" vertical="center"/>
    </xf>
    <xf numFmtId="164" fontId="9" fillId="3" borderId="0" xfId="0" applyNumberFormat="1" applyFont="1" applyFill="1" applyAlignment="1">
      <alignment vertical="top" wrapText="1"/>
    </xf>
    <xf numFmtId="166" fontId="6" fillId="0" borderId="0" xfId="0" applyNumberFormat="1" applyFont="1" applyAlignment="1">
      <alignment horizontal="left" vertical="center" wrapText="1"/>
    </xf>
    <xf numFmtId="164" fontId="8" fillId="3" borderId="0" xfId="0" applyNumberFormat="1" applyFont="1" applyFill="1" applyAlignment="1">
      <alignment vertical="top" wrapText="1"/>
    </xf>
    <xf numFmtId="38" fontId="8" fillId="3" borderId="0" xfId="0" applyNumberFormat="1" applyFont="1" applyFill="1"/>
    <xf numFmtId="0" fontId="13" fillId="3" borderId="0" xfId="0" applyFont="1" applyFill="1" applyAlignment="1">
      <alignment horizontal="left" vertical="center"/>
    </xf>
    <xf numFmtId="167" fontId="12" fillId="3" borderId="0" xfId="0" applyNumberFormat="1" applyFont="1" applyFill="1" applyAlignment="1">
      <alignment horizontal="right" vertical="center"/>
    </xf>
    <xf numFmtId="167" fontId="6" fillId="0" borderId="0" xfId="0" applyNumberFormat="1" applyFont="1" applyAlignment="1">
      <alignment horizontal="right" vertical="center"/>
    </xf>
    <xf numFmtId="167" fontId="8" fillId="0" borderId="0" xfId="0" applyNumberFormat="1" applyFont="1"/>
    <xf numFmtId="167" fontId="13" fillId="0" borderId="0" xfId="0" applyNumberFormat="1" applyFont="1" applyAlignment="1">
      <alignment horizontal="right" vertical="center"/>
    </xf>
    <xf numFmtId="166" fontId="5" fillId="0" borderId="0" xfId="0" applyNumberFormat="1" applyFont="1" applyAlignment="1">
      <alignment horizontal="center" vertical="center"/>
    </xf>
    <xf numFmtId="165" fontId="6" fillId="3" borderId="0" xfId="0" applyNumberFormat="1" applyFont="1" applyFill="1"/>
    <xf numFmtId="0" fontId="6" fillId="3" borderId="0" xfId="0" applyFont="1" applyFill="1" applyAlignment="1">
      <alignment wrapText="1"/>
    </xf>
    <xf numFmtId="38" fontId="19" fillId="0" borderId="0" xfId="0" applyNumberFormat="1" applyFont="1" applyAlignment="1">
      <alignment vertical="center"/>
    </xf>
    <xf numFmtId="10" fontId="8" fillId="3" borderId="0" xfId="0" applyNumberFormat="1" applyFont="1" applyFill="1"/>
    <xf numFmtId="0" fontId="8" fillId="3" borderId="0" xfId="0" applyFont="1" applyFill="1" applyAlignment="1">
      <alignment horizontal="center" vertical="center" wrapText="1"/>
    </xf>
    <xf numFmtId="0" fontId="35" fillId="0" borderId="0" xfId="0" applyFont="1" applyAlignment="1">
      <alignment wrapText="1"/>
    </xf>
    <xf numFmtId="3" fontId="33" fillId="0" borderId="0" xfId="0" applyNumberFormat="1" applyFont="1"/>
    <xf numFmtId="3" fontId="16" fillId="0" borderId="0" xfId="0" applyNumberFormat="1" applyFont="1" applyAlignment="1">
      <alignment horizontal="left" vertical="center"/>
    </xf>
    <xf numFmtId="0" fontId="6" fillId="0" borderId="0" xfId="0" applyFont="1" applyAlignment="1">
      <alignment horizontal="center" vertical="top"/>
    </xf>
    <xf numFmtId="0" fontId="10" fillId="0" borderId="0" xfId="0" applyFont="1" applyAlignment="1">
      <alignment horizontal="right" vertical="center"/>
    </xf>
    <xf numFmtId="40" fontId="6" fillId="0" borderId="0" xfId="0" applyNumberFormat="1" applyFont="1" applyAlignment="1">
      <alignment vertical="center"/>
    </xf>
    <xf numFmtId="3" fontId="8" fillId="0" borderId="0" xfId="0" applyNumberFormat="1" applyFont="1" applyAlignment="1">
      <alignment horizontal="right"/>
    </xf>
    <xf numFmtId="0" fontId="6" fillId="0" borderId="9" xfId="0" applyFont="1" applyBorder="1" applyAlignment="1">
      <alignment horizontal="center"/>
    </xf>
    <xf numFmtId="0" fontId="8" fillId="0" borderId="9" xfId="0" applyFont="1" applyBorder="1" applyAlignment="1">
      <alignment horizontal="center"/>
    </xf>
    <xf numFmtId="0" fontId="6" fillId="0" borderId="9" xfId="0" applyFont="1" applyBorder="1" applyAlignment="1">
      <alignment horizontal="center" vertical="center"/>
    </xf>
    <xf numFmtId="3" fontId="8" fillId="0" borderId="9" xfId="0" applyNumberFormat="1" applyFont="1" applyBorder="1" applyAlignment="1">
      <alignment horizontal="right"/>
    </xf>
    <xf numFmtId="0" fontId="6" fillId="0" borderId="9" xfId="0" applyFont="1" applyBorder="1"/>
    <xf numFmtId="0" fontId="10" fillId="0" borderId="9" xfId="0" applyFont="1" applyBorder="1" applyAlignment="1">
      <alignment horizontal="right" vertical="top"/>
    </xf>
    <xf numFmtId="0" fontId="6" fillId="0" borderId="9" xfId="0" applyFont="1" applyBorder="1" applyAlignment="1">
      <alignment vertical="center"/>
    </xf>
    <xf numFmtId="3" fontId="19" fillId="0" borderId="10" xfId="0" applyNumberFormat="1" applyFont="1" applyBorder="1"/>
    <xf numFmtId="0" fontId="8" fillId="0" borderId="4" xfId="0" applyFont="1" applyBorder="1" applyAlignment="1">
      <alignment wrapText="1"/>
    </xf>
    <xf numFmtId="3" fontId="9" fillId="0" borderId="0" xfId="0" applyNumberFormat="1" applyFont="1" applyAlignment="1">
      <alignment horizontal="right"/>
    </xf>
    <xf numFmtId="4" fontId="8" fillId="0" borderId="0" xfId="0" applyNumberFormat="1" applyFont="1"/>
    <xf numFmtId="165" fontId="8" fillId="0" borderId="0" xfId="0" applyNumberFormat="1" applyFont="1" applyAlignment="1">
      <alignment horizontal="right" vertical="center"/>
    </xf>
    <xf numFmtId="164" fontId="8" fillId="0" borderId="0" xfId="0" applyNumberFormat="1" applyFont="1" applyAlignment="1">
      <alignment horizontal="center" vertical="center"/>
    </xf>
    <xf numFmtId="0" fontId="8" fillId="0" borderId="0" xfId="0" applyFont="1" applyAlignment="1">
      <alignment horizontal="left" vertical="center" wrapText="1"/>
    </xf>
    <xf numFmtId="166" fontId="8" fillId="0" borderId="0" xfId="0" applyNumberFormat="1" applyFont="1" applyAlignment="1">
      <alignment vertical="center"/>
    </xf>
    <xf numFmtId="0" fontId="8" fillId="0" borderId="6" xfId="0" applyFont="1" applyBorder="1" applyAlignment="1">
      <alignment vertical="center"/>
    </xf>
    <xf numFmtId="4" fontId="8" fillId="0" borderId="0" xfId="0" applyNumberFormat="1" applyFont="1" applyAlignment="1">
      <alignment horizontal="left" vertical="center"/>
    </xf>
    <xf numFmtId="0" fontId="34" fillId="0" borderId="0" xfId="0" applyFont="1" applyAlignment="1">
      <alignment horizontal="center" vertical="center"/>
    </xf>
    <xf numFmtId="4" fontId="9" fillId="0" borderId="0" xfId="0" applyNumberFormat="1" applyFont="1" applyAlignment="1">
      <alignment horizontal="right" vertical="center"/>
    </xf>
    <xf numFmtId="0" fontId="9" fillId="0" borderId="0" xfId="0" applyFont="1" applyAlignment="1">
      <alignment vertical="center" wrapText="1"/>
    </xf>
    <xf numFmtId="3" fontId="9" fillId="0" borderId="0" xfId="0" applyNumberFormat="1" applyFont="1" applyAlignment="1">
      <alignment horizontal="right" vertical="top" wrapText="1"/>
    </xf>
    <xf numFmtId="4" fontId="9" fillId="0" borderId="0" xfId="0" applyNumberFormat="1" applyFont="1" applyAlignment="1">
      <alignment vertical="top" wrapText="1"/>
    </xf>
    <xf numFmtId="165" fontId="9" fillId="0" borderId="0" xfId="0" applyNumberFormat="1" applyFont="1" applyAlignment="1">
      <alignment vertical="top" wrapText="1"/>
    </xf>
    <xf numFmtId="164" fontId="9" fillId="0" borderId="0" xfId="0" applyNumberFormat="1" applyFont="1" applyAlignment="1">
      <alignment horizontal="center" vertical="center" wrapText="1"/>
    </xf>
    <xf numFmtId="0" fontId="26" fillId="0" borderId="0" xfId="0" applyFont="1" applyAlignment="1">
      <alignment horizontal="left"/>
    </xf>
    <xf numFmtId="37" fontId="8" fillId="0" borderId="0" xfId="0" applyNumberFormat="1" applyFont="1" applyAlignment="1">
      <alignment horizontal="right"/>
    </xf>
    <xf numFmtId="37" fontId="8" fillId="0" borderId="0" xfId="0" applyNumberFormat="1" applyFont="1" applyAlignment="1">
      <alignment vertical="center" wrapText="1"/>
    </xf>
    <xf numFmtId="0" fontId="6" fillId="0" borderId="7" xfId="0" applyFont="1" applyBorder="1" applyAlignment="1">
      <alignment horizontal="left" vertical="center"/>
    </xf>
    <xf numFmtId="164" fontId="6" fillId="0" borderId="0" xfId="0" applyNumberFormat="1" applyFont="1" applyAlignment="1">
      <alignment horizontal="left" vertical="center"/>
    </xf>
    <xf numFmtId="3" fontId="8" fillId="0" borderId="0" xfId="0" applyNumberFormat="1" applyFont="1" applyAlignment="1">
      <alignment wrapText="1"/>
    </xf>
    <xf numFmtId="0" fontId="29" fillId="0" borderId="0" xfId="0" applyFont="1"/>
    <xf numFmtId="0" fontId="28" fillId="0" borderId="0" xfId="0" applyFont="1"/>
    <xf numFmtId="166" fontId="6" fillId="0" borderId="0" xfId="0" applyNumberFormat="1" applyFont="1" applyAlignment="1">
      <alignment vertical="center"/>
    </xf>
    <xf numFmtId="38" fontId="8" fillId="0" borderId="0" xfId="0" applyNumberFormat="1" applyFont="1"/>
    <xf numFmtId="0" fontId="9" fillId="3" borderId="0" xfId="0" applyFont="1" applyFill="1" applyAlignment="1">
      <alignment vertical="center"/>
    </xf>
    <xf numFmtId="0" fontId="6" fillId="3" borderId="0" xfId="0" applyFont="1" applyFill="1" applyAlignment="1">
      <alignment vertical="center"/>
    </xf>
    <xf numFmtId="38" fontId="19" fillId="3" borderId="0" xfId="0" applyNumberFormat="1" applyFont="1" applyFill="1" applyAlignment="1">
      <alignment vertical="center"/>
    </xf>
    <xf numFmtId="0" fontId="8" fillId="3" borderId="0" xfId="0" applyFont="1" applyFill="1" applyAlignment="1">
      <alignment horizontal="center"/>
    </xf>
    <xf numFmtId="0" fontId="8" fillId="3" borderId="0" xfId="0" applyFont="1" applyFill="1" applyAlignment="1">
      <alignment vertical="center"/>
    </xf>
    <xf numFmtId="4" fontId="8" fillId="3" borderId="0" xfId="0" applyNumberFormat="1" applyFont="1" applyFill="1" applyAlignment="1">
      <alignment horizontal="left" vertical="center"/>
    </xf>
    <xf numFmtId="3" fontId="8" fillId="3" borderId="0" xfId="0" applyNumberFormat="1" applyFont="1" applyFill="1" applyAlignment="1">
      <alignment horizontal="right" vertical="center"/>
    </xf>
    <xf numFmtId="0" fontId="8" fillId="12" borderId="0" xfId="0" applyFont="1" applyFill="1" applyAlignment="1">
      <alignment horizontal="center"/>
    </xf>
    <xf numFmtId="0" fontId="8" fillId="12" borderId="0" xfId="0" applyFont="1" applyFill="1" applyAlignment="1">
      <alignment horizontal="center" vertical="center"/>
    </xf>
    <xf numFmtId="0" fontId="8" fillId="12" borderId="0" xfId="0" applyFont="1" applyFill="1" applyAlignment="1">
      <alignment vertical="center"/>
    </xf>
    <xf numFmtId="0" fontId="8" fillId="12" borderId="0" xfId="0" applyFont="1" applyFill="1" applyAlignment="1">
      <alignment horizontal="left" vertical="center"/>
    </xf>
    <xf numFmtId="3" fontId="8" fillId="12" borderId="0" xfId="0" applyNumberFormat="1" applyFont="1" applyFill="1" applyAlignment="1">
      <alignment horizontal="right" vertical="center"/>
    </xf>
    <xf numFmtId="0" fontId="8" fillId="13" borderId="0" xfId="0" applyFont="1" applyFill="1" applyAlignment="1">
      <alignment horizontal="center"/>
    </xf>
    <xf numFmtId="0" fontId="8" fillId="13" borderId="0" xfId="0" applyFont="1" applyFill="1" applyAlignment="1">
      <alignment horizontal="center" vertical="center"/>
    </xf>
    <xf numFmtId="0" fontId="8" fillId="13" borderId="0" xfId="0" applyFont="1" applyFill="1" applyAlignment="1">
      <alignment vertical="center"/>
    </xf>
    <xf numFmtId="4" fontId="8" fillId="13" borderId="0" xfId="0" applyNumberFormat="1" applyFont="1" applyFill="1" applyAlignment="1">
      <alignment horizontal="left" vertical="center"/>
    </xf>
    <xf numFmtId="3" fontId="8" fillId="13" borderId="0" xfId="0" applyNumberFormat="1" applyFont="1" applyFill="1" applyAlignment="1">
      <alignment horizontal="right" vertical="center"/>
    </xf>
    <xf numFmtId="0" fontId="6" fillId="12" borderId="0" xfId="0" applyFont="1" applyFill="1" applyAlignment="1">
      <alignment horizontal="center" vertical="center"/>
    </xf>
    <xf numFmtId="0" fontId="6" fillId="12" borderId="0" xfId="0" applyFont="1" applyFill="1" applyAlignment="1">
      <alignment horizontal="left" vertical="center"/>
    </xf>
    <xf numFmtId="0" fontId="9" fillId="12" borderId="0" xfId="0" applyFont="1" applyFill="1" applyAlignment="1">
      <alignment vertical="center"/>
    </xf>
    <xf numFmtId="0" fontId="6" fillId="12" borderId="0" xfId="0" applyFont="1" applyFill="1" applyAlignment="1">
      <alignment vertical="center"/>
    </xf>
    <xf numFmtId="38" fontId="19" fillId="12" borderId="0" xfId="0" applyNumberFormat="1" applyFont="1" applyFill="1" applyAlignment="1">
      <alignment vertical="center"/>
    </xf>
    <xf numFmtId="38" fontId="6" fillId="12" borderId="0" xfId="0" applyNumberFormat="1" applyFont="1" applyFill="1" applyAlignment="1">
      <alignment horizontal="right"/>
    </xf>
    <xf numFmtId="0" fontId="9" fillId="3" borderId="0" xfId="0" applyFont="1" applyFill="1" applyAlignment="1">
      <alignment horizontal="center"/>
    </xf>
    <xf numFmtId="164" fontId="9" fillId="3" borderId="0" xfId="0" applyNumberFormat="1" applyFont="1" applyFill="1" applyAlignment="1">
      <alignment horizontal="center" vertical="center" wrapText="1"/>
    </xf>
    <xf numFmtId="3" fontId="9" fillId="3" borderId="0" xfId="0" applyNumberFormat="1" applyFont="1" applyFill="1" applyAlignment="1">
      <alignment horizontal="right" vertical="top" wrapText="1"/>
    </xf>
    <xf numFmtId="0" fontId="9" fillId="12" borderId="0" xfId="0" applyFont="1" applyFill="1" applyAlignment="1">
      <alignment horizontal="center"/>
    </xf>
    <xf numFmtId="164" fontId="9" fillId="12" borderId="0" xfId="0" applyNumberFormat="1" applyFont="1" applyFill="1" applyAlignment="1">
      <alignment horizontal="center" vertical="center" wrapText="1"/>
    </xf>
    <xf numFmtId="164" fontId="9" fillId="12" borderId="0" xfId="0" applyNumberFormat="1" applyFont="1" applyFill="1" applyAlignment="1">
      <alignment vertical="top" wrapText="1"/>
    </xf>
    <xf numFmtId="3" fontId="9" fillId="12" borderId="0" xfId="0" applyNumberFormat="1" applyFont="1" applyFill="1" applyAlignment="1">
      <alignment horizontal="right" vertical="top" wrapText="1"/>
    </xf>
    <xf numFmtId="3" fontId="6" fillId="3" borderId="0" xfId="0" applyNumberFormat="1" applyFont="1" applyFill="1" applyAlignment="1">
      <alignment horizontal="right"/>
    </xf>
    <xf numFmtId="0" fontId="6" fillId="12" borderId="0" xfId="0" applyFont="1" applyFill="1" applyAlignment="1">
      <alignment horizontal="center"/>
    </xf>
    <xf numFmtId="0" fontId="6" fillId="12" borderId="0" xfId="0" applyFont="1" applyFill="1"/>
    <xf numFmtId="3" fontId="6" fillId="12" borderId="0" xfId="0" applyNumberFormat="1" applyFont="1" applyFill="1" applyAlignment="1">
      <alignment horizontal="right"/>
    </xf>
    <xf numFmtId="0" fontId="6" fillId="13" borderId="0" xfId="0" applyFont="1" applyFill="1" applyAlignment="1">
      <alignment horizontal="center"/>
    </xf>
    <xf numFmtId="0" fontId="6" fillId="13" borderId="0" xfId="0" applyFont="1" applyFill="1"/>
    <xf numFmtId="0" fontId="6" fillId="13" borderId="0" xfId="0" applyFont="1" applyFill="1" applyAlignment="1">
      <alignment horizontal="left" vertical="center"/>
    </xf>
    <xf numFmtId="3" fontId="6" fillId="13" borderId="0" xfId="0" applyNumberFormat="1" applyFont="1" applyFill="1" applyAlignment="1">
      <alignment horizontal="right"/>
    </xf>
    <xf numFmtId="164" fontId="8" fillId="3" borderId="0" xfId="0" applyNumberFormat="1" applyFont="1" applyFill="1" applyAlignment="1">
      <alignment horizontal="left" vertical="center"/>
    </xf>
    <xf numFmtId="164" fontId="8" fillId="3" borderId="0" xfId="0" applyNumberFormat="1" applyFont="1" applyFill="1" applyAlignment="1">
      <alignment vertical="center" wrapText="1"/>
    </xf>
    <xf numFmtId="3" fontId="6" fillId="3" borderId="0" xfId="0" applyNumberFormat="1" applyFont="1" applyFill="1" applyAlignment="1">
      <alignment horizontal="right" vertical="center"/>
    </xf>
    <xf numFmtId="164" fontId="8" fillId="12" borderId="0" xfId="0" applyNumberFormat="1" applyFont="1" applyFill="1" applyAlignment="1">
      <alignment horizontal="left" vertical="center"/>
    </xf>
    <xf numFmtId="164" fontId="8" fillId="12" borderId="0" xfId="0" applyNumberFormat="1" applyFont="1" applyFill="1" applyAlignment="1">
      <alignment vertical="center" wrapText="1"/>
    </xf>
    <xf numFmtId="3" fontId="6" fillId="12" borderId="0" xfId="0" applyNumberFormat="1" applyFont="1" applyFill="1" applyAlignment="1">
      <alignment horizontal="right" vertical="center"/>
    </xf>
    <xf numFmtId="0" fontId="6" fillId="13" borderId="0" xfId="0" applyFont="1" applyFill="1" applyAlignment="1">
      <alignment horizontal="center" vertical="center"/>
    </xf>
    <xf numFmtId="164" fontId="8" fillId="13" borderId="0" xfId="0" applyNumberFormat="1" applyFont="1" applyFill="1" applyAlignment="1">
      <alignment horizontal="left" vertical="center"/>
    </xf>
    <xf numFmtId="164" fontId="8" fillId="13" borderId="0" xfId="0" applyNumberFormat="1" applyFont="1" applyFill="1" applyAlignment="1">
      <alignment vertical="center" wrapText="1"/>
    </xf>
    <xf numFmtId="3" fontId="6" fillId="13" borderId="0" xfId="0" applyNumberFormat="1" applyFont="1" applyFill="1" applyAlignment="1">
      <alignment horizontal="right" vertical="center"/>
    </xf>
    <xf numFmtId="164" fontId="6" fillId="12" borderId="0" xfId="0" applyNumberFormat="1" applyFont="1" applyFill="1" applyAlignment="1">
      <alignment horizontal="left" vertical="center"/>
    </xf>
    <xf numFmtId="164" fontId="6" fillId="13" borderId="0" xfId="0" applyNumberFormat="1" applyFont="1" applyFill="1" applyAlignment="1">
      <alignment horizontal="left" vertical="center"/>
    </xf>
    <xf numFmtId="0" fontId="8" fillId="3" borderId="0" xfId="0" applyFont="1" applyFill="1" applyAlignment="1">
      <alignment wrapText="1"/>
    </xf>
    <xf numFmtId="0" fontId="8" fillId="12" borderId="0" xfId="0" applyFont="1" applyFill="1"/>
    <xf numFmtId="0" fontId="8" fillId="12" borderId="0" xfId="0" applyFont="1" applyFill="1" applyAlignment="1">
      <alignment wrapText="1"/>
    </xf>
    <xf numFmtId="3" fontId="8" fillId="12" borderId="0" xfId="0" applyNumberFormat="1" applyFont="1" applyFill="1"/>
    <xf numFmtId="3" fontId="19" fillId="12" borderId="0" xfId="0" applyNumberFormat="1" applyFont="1" applyFill="1"/>
    <xf numFmtId="0" fontId="9" fillId="3" borderId="0" xfId="0" applyFont="1" applyFill="1" applyAlignment="1">
      <alignment horizontal="center" vertical="center"/>
    </xf>
    <xf numFmtId="164" fontId="8" fillId="3" borderId="0" xfId="0" applyNumberFormat="1" applyFont="1" applyFill="1" applyAlignment="1">
      <alignment vertical="center"/>
    </xf>
    <xf numFmtId="38" fontId="8" fillId="3" borderId="0" xfId="0" applyNumberFormat="1" applyFont="1" applyFill="1" applyAlignment="1">
      <alignment vertical="center"/>
    </xf>
    <xf numFmtId="0" fontId="9" fillId="12" borderId="0" xfId="0" applyFont="1" applyFill="1" applyAlignment="1">
      <alignment horizontal="center" vertical="center"/>
    </xf>
    <xf numFmtId="164" fontId="8" fillId="12" borderId="0" xfId="0" applyNumberFormat="1" applyFont="1" applyFill="1" applyAlignment="1">
      <alignment vertical="center"/>
    </xf>
    <xf numFmtId="38" fontId="8" fillId="12" borderId="0" xfId="0" applyNumberFormat="1" applyFont="1" applyFill="1" applyAlignment="1">
      <alignment vertical="center"/>
    </xf>
    <xf numFmtId="0" fontId="9" fillId="13" borderId="0" xfId="0" applyFont="1" applyFill="1" applyAlignment="1">
      <alignment horizontal="center" vertical="center"/>
    </xf>
    <xf numFmtId="0" fontId="6" fillId="13" borderId="0" xfId="0" applyFont="1" applyFill="1" applyAlignment="1">
      <alignment vertical="center"/>
    </xf>
    <xf numFmtId="164" fontId="8" fillId="13" borderId="0" xfId="0" applyNumberFormat="1" applyFont="1" applyFill="1" applyAlignment="1">
      <alignment vertical="center"/>
    </xf>
    <xf numFmtId="38" fontId="8" fillId="13" borderId="0" xfId="0" applyNumberFormat="1" applyFont="1" applyFill="1" applyAlignment="1">
      <alignment vertical="center"/>
    </xf>
    <xf numFmtId="3" fontId="9" fillId="3" borderId="0" xfId="0" applyNumberFormat="1" applyFont="1" applyFill="1"/>
    <xf numFmtId="0" fontId="9" fillId="3" borderId="0" xfId="0" applyFont="1" applyFill="1"/>
    <xf numFmtId="3" fontId="19" fillId="3" borderId="0" xfId="0" applyNumberFormat="1" applyFont="1" applyFill="1"/>
    <xf numFmtId="37" fontId="9" fillId="12" borderId="0" xfId="0" applyNumberFormat="1" applyFont="1" applyFill="1" applyAlignment="1">
      <alignment horizontal="right" vertical="top"/>
    </xf>
    <xf numFmtId="0" fontId="6" fillId="12" borderId="0" xfId="2" applyFont="1" applyFill="1" applyAlignment="1">
      <alignment horizontal="left" vertical="center"/>
    </xf>
    <xf numFmtId="0" fontId="9" fillId="13" borderId="0" xfId="0" applyFont="1" applyFill="1" applyAlignment="1">
      <alignment horizontal="center"/>
    </xf>
    <xf numFmtId="0" fontId="9" fillId="13" borderId="0" xfId="0" applyFont="1" applyFill="1" applyAlignment="1">
      <alignment horizontal="left" vertical="center"/>
    </xf>
    <xf numFmtId="0" fontId="6" fillId="13" borderId="0" xfId="2" applyFont="1" applyFill="1" applyAlignment="1">
      <alignment horizontal="left" vertical="center"/>
    </xf>
    <xf numFmtId="37" fontId="9" fillId="13" borderId="0" xfId="0" applyNumberFormat="1" applyFont="1" applyFill="1" applyAlignment="1">
      <alignment horizontal="right" vertical="top"/>
    </xf>
    <xf numFmtId="37" fontId="6" fillId="3" borderId="0" xfId="0" applyNumberFormat="1" applyFont="1" applyFill="1" applyAlignment="1">
      <alignment horizontal="left" vertical="center"/>
    </xf>
    <xf numFmtId="37" fontId="9" fillId="3" borderId="0" xfId="0" applyNumberFormat="1" applyFont="1" applyFill="1" applyAlignment="1">
      <alignment horizontal="left" vertical="center"/>
    </xf>
    <xf numFmtId="37" fontId="9" fillId="12" borderId="0" xfId="0" applyNumberFormat="1" applyFont="1" applyFill="1" applyAlignment="1">
      <alignment horizontal="left" vertical="center"/>
    </xf>
    <xf numFmtId="37" fontId="6" fillId="12" borderId="0" xfId="0" applyNumberFormat="1" applyFont="1" applyFill="1" applyAlignment="1">
      <alignment horizontal="left" vertical="center"/>
    </xf>
    <xf numFmtId="37" fontId="9" fillId="13" borderId="0" xfId="0" applyNumberFormat="1" applyFont="1" applyFill="1" applyAlignment="1">
      <alignment horizontal="left" vertical="center"/>
    </xf>
    <xf numFmtId="0" fontId="8" fillId="13" borderId="0" xfId="0" applyFont="1" applyFill="1"/>
    <xf numFmtId="37" fontId="6" fillId="13" borderId="0" xfId="0" applyNumberFormat="1" applyFont="1" applyFill="1" applyAlignment="1">
      <alignment horizontal="left" vertical="center"/>
    </xf>
    <xf numFmtId="0" fontId="8" fillId="3" borderId="0" xfId="0" applyFont="1" applyFill="1" applyAlignment="1">
      <alignment horizontal="center" vertical="top"/>
    </xf>
    <xf numFmtId="164" fontId="8" fillId="3" borderId="0" xfId="0" applyNumberFormat="1" applyFont="1" applyFill="1" applyAlignment="1">
      <alignment vertical="top"/>
    </xf>
    <xf numFmtId="38" fontId="6" fillId="3" borderId="0" xfId="0" applyNumberFormat="1" applyFont="1" applyFill="1" applyAlignment="1">
      <alignment horizontal="right" vertical="center"/>
    </xf>
    <xf numFmtId="0" fontId="8" fillId="12" borderId="0" xfId="0" applyFont="1" applyFill="1" applyAlignment="1">
      <alignment horizontal="center" vertical="top"/>
    </xf>
    <xf numFmtId="164" fontId="8" fillId="12" borderId="0" xfId="0" applyNumberFormat="1" applyFont="1" applyFill="1" applyAlignment="1">
      <alignment vertical="top"/>
    </xf>
    <xf numFmtId="38" fontId="8" fillId="12" borderId="0" xfId="0" applyNumberFormat="1" applyFont="1" applyFill="1"/>
    <xf numFmtId="38" fontId="8" fillId="12" borderId="0" xfId="0" applyNumberFormat="1" applyFont="1" applyFill="1" applyAlignment="1">
      <alignment wrapText="1"/>
    </xf>
    <xf numFmtId="38" fontId="6" fillId="12" borderId="0" xfId="0" applyNumberFormat="1" applyFont="1" applyFill="1" applyAlignment="1">
      <alignment horizontal="right" vertical="center"/>
    </xf>
    <xf numFmtId="164" fontId="8" fillId="13" borderId="0" xfId="0" applyNumberFormat="1" applyFont="1" applyFill="1" applyAlignment="1">
      <alignment vertical="top" wrapText="1"/>
    </xf>
    <xf numFmtId="38" fontId="8" fillId="13" borderId="0" xfId="0" applyNumberFormat="1" applyFont="1" applyFill="1"/>
    <xf numFmtId="164" fontId="8" fillId="13" borderId="0" xfId="0" applyNumberFormat="1" applyFont="1" applyFill="1" applyAlignment="1">
      <alignment vertical="top"/>
    </xf>
    <xf numFmtId="0" fontId="8" fillId="13" borderId="0" xfId="0" applyFont="1" applyFill="1" applyAlignment="1">
      <alignment horizontal="center" vertical="top"/>
    </xf>
    <xf numFmtId="38" fontId="6" fillId="13" borderId="0" xfId="0" applyNumberFormat="1" applyFont="1" applyFill="1" applyAlignment="1">
      <alignment horizontal="right" vertical="center"/>
    </xf>
    <xf numFmtId="164" fontId="6" fillId="3" borderId="0" xfId="0" applyNumberFormat="1" applyFont="1" applyFill="1" applyAlignment="1">
      <alignment horizontal="left" vertical="center"/>
    </xf>
    <xf numFmtId="3" fontId="8" fillId="3" borderId="0" xfId="0" applyNumberFormat="1" applyFont="1" applyFill="1" applyAlignment="1">
      <alignment wrapText="1"/>
    </xf>
    <xf numFmtId="0" fontId="9" fillId="12" borderId="0" xfId="0" applyFont="1" applyFill="1"/>
    <xf numFmtId="3" fontId="8" fillId="12" borderId="0" xfId="0" applyNumberFormat="1" applyFont="1" applyFill="1" applyAlignment="1">
      <alignment wrapText="1"/>
    </xf>
    <xf numFmtId="37" fontId="6" fillId="3" borderId="0" xfId="0" applyNumberFormat="1" applyFont="1" applyFill="1" applyAlignment="1">
      <alignment vertical="center"/>
    </xf>
    <xf numFmtId="0" fontId="8" fillId="3" borderId="8" xfId="0" applyFont="1" applyFill="1" applyBorder="1"/>
    <xf numFmtId="37" fontId="6" fillId="12" borderId="0" xfId="0" applyNumberFormat="1" applyFont="1" applyFill="1" applyAlignment="1">
      <alignment vertical="center"/>
    </xf>
    <xf numFmtId="164" fontId="16" fillId="12" borderId="0" xfId="0" applyNumberFormat="1" applyFont="1" applyFill="1" applyAlignment="1">
      <alignment vertical="top" wrapText="1"/>
    </xf>
    <xf numFmtId="0" fontId="16" fillId="12" borderId="0" xfId="0" applyFont="1" applyFill="1" applyAlignment="1">
      <alignment horizontal="left" vertical="center"/>
    </xf>
    <xf numFmtId="0" fontId="8" fillId="12" borderId="8" xfId="0" applyFont="1" applyFill="1" applyBorder="1"/>
    <xf numFmtId="37" fontId="8" fillId="13" borderId="0" xfId="0" applyNumberFormat="1" applyFont="1" applyFill="1"/>
    <xf numFmtId="3" fontId="8" fillId="13" borderId="0" xfId="0" applyNumberFormat="1" applyFont="1" applyFill="1"/>
    <xf numFmtId="0" fontId="8" fillId="13" borderId="0" xfId="0" applyFont="1" applyFill="1" applyAlignment="1">
      <alignment horizontal="left" vertical="center"/>
    </xf>
    <xf numFmtId="0" fontId="8" fillId="13" borderId="8" xfId="0" applyFont="1" applyFill="1" applyBorder="1"/>
    <xf numFmtId="0" fontId="8" fillId="3" borderId="0" xfId="0" applyFont="1" applyFill="1" applyAlignment="1">
      <alignment horizontal="left" vertical="center"/>
    </xf>
    <xf numFmtId="164" fontId="8" fillId="12" borderId="0" xfId="0" applyNumberFormat="1" applyFont="1" applyFill="1" applyAlignment="1">
      <alignment vertical="top" wrapText="1"/>
    </xf>
    <xf numFmtId="0" fontId="8" fillId="12" borderId="0" xfId="0" applyFont="1" applyFill="1" applyAlignment="1">
      <alignment horizontal="center" vertical="center" wrapText="1"/>
    </xf>
    <xf numFmtId="164" fontId="9" fillId="13" borderId="0" xfId="0" applyNumberFormat="1" applyFont="1" applyFill="1" applyAlignment="1">
      <alignment vertical="top" wrapText="1"/>
    </xf>
    <xf numFmtId="3" fontId="8" fillId="3" borderId="0" xfId="0" applyNumberFormat="1" applyFont="1" applyFill="1" applyAlignment="1">
      <alignment vertical="center"/>
    </xf>
    <xf numFmtId="3" fontId="8" fillId="12" borderId="0" xfId="0" applyNumberFormat="1" applyFont="1" applyFill="1" applyAlignment="1">
      <alignment vertical="center"/>
    </xf>
    <xf numFmtId="0" fontId="6" fillId="3" borderId="0" xfId="0" applyFont="1" applyFill="1" applyAlignment="1">
      <alignment horizontal="left"/>
    </xf>
    <xf numFmtId="0" fontId="6" fillId="12" borderId="0" xfId="0" applyFont="1" applyFill="1" applyAlignment="1">
      <alignment horizontal="left"/>
    </xf>
    <xf numFmtId="0" fontId="36" fillId="0" borderId="0" xfId="0" applyFont="1"/>
    <xf numFmtId="40" fontId="5" fillId="2" borderId="0" xfId="0" applyNumberFormat="1" applyFont="1" applyFill="1" applyAlignment="1">
      <alignment horizontal="center" vertical="center"/>
    </xf>
    <xf numFmtId="40" fontId="6" fillId="0" borderId="0" xfId="0" applyNumberFormat="1" applyFont="1" applyAlignment="1">
      <alignment horizontal="left" vertical="center"/>
    </xf>
    <xf numFmtId="40" fontId="6" fillId="11" borderId="0" xfId="0" applyNumberFormat="1" applyFont="1" applyFill="1" applyAlignment="1">
      <alignment horizontal="left" vertical="center"/>
    </xf>
    <xf numFmtId="40" fontId="6" fillId="2" borderId="0" xfId="0" applyNumberFormat="1" applyFont="1" applyFill="1" applyAlignment="1">
      <alignment horizontal="left" vertical="center"/>
    </xf>
  </cellXfs>
  <cellStyles count="3">
    <cellStyle name="Hyperlink" xfId="2" xr:uid="{00000000-000B-0000-0000-000008000000}"/>
    <cellStyle name="Normal" xfId="0" builtinId="0"/>
    <cellStyle name="常规 2" xfId="1" xr:uid="{6DE219D9-71E2-4E88-B487-C73498A4368D}"/>
  </cellStyles>
  <dxfs count="545">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name val="Times New Roman"/>
        <family val="1"/>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ill>
        <patternFill patternType="solid">
          <fgColor indexed="64"/>
          <bgColor theme="2"/>
        </patternFill>
      </fill>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font>
        <name val="Times New Roman"/>
        <family val="1"/>
        <scheme val="none"/>
      </font>
      <fill>
        <patternFill patternType="solid">
          <fgColor indexed="64"/>
          <bgColor theme="2"/>
        </patternFill>
      </fill>
      <alignment horizontal="general" vertical="top" textRotation="0" wrapText="1" indent="0" justifyLastLine="0" shrinkToFit="0" readingOrder="0"/>
    </dxf>
    <dxf>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font>
        <name val="Times New Roman"/>
        <family val="1"/>
        <scheme val="none"/>
      </font>
      <fill>
        <patternFill patternType="solid">
          <fgColor indexed="64"/>
          <bgColor theme="2"/>
        </patternFill>
      </fill>
      <alignment horizontal="general" vertical="top" textRotation="0" wrapText="1"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font>
        <name val="Times New Roman"/>
        <family val="1"/>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strike val="0"/>
        <outline val="0"/>
        <shadow val="0"/>
        <u val="none"/>
        <vertAlign val="baseline"/>
        <sz val="12"/>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i val="0"/>
        <strike val="0"/>
        <condense val="0"/>
        <extend val="0"/>
        <outline val="0"/>
        <shadow val="0"/>
        <u val="none"/>
        <vertAlign val="baseline"/>
        <sz val="12"/>
        <color theme="1"/>
        <name val="Times New Roman"/>
        <family val="1"/>
        <scheme val="none"/>
      </font>
      <fill>
        <patternFill patternType="none">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none">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0_);[Red]\(0.00\)"/>
      <fill>
        <patternFill patternType="none"/>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fill>
        <patternFill patternType="none"/>
      </fill>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ill>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ill>
        <patternFill patternType="none"/>
      </fill>
      <alignment horizontal="center" textRotation="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7" formatCode="0.00_ "/>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6" formatCode="#,##0_);[Red]\(#,##0\)"/>
      <fill>
        <patternFill patternType="none">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auto="1"/>
        <name val="Times New Roman"/>
        <family val="1"/>
        <scheme val="none"/>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6" formatCode="0.00_);[Red]\(0.00\)"/>
      <alignment horizontal="right" textRotation="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dxf>
    <dxf>
      <font>
        <b val="0"/>
        <i val="0"/>
        <strike val="0"/>
        <condense val="0"/>
        <extend val="0"/>
        <outline val="0"/>
        <shadow val="0"/>
        <u val="none"/>
        <vertAlign val="baseline"/>
        <sz val="12"/>
        <color auto="1"/>
        <name val="Times New Roman"/>
        <family val="1"/>
        <scheme val="none"/>
      </font>
      <numFmt numFmtId="5" formatCode="#,##0_);\(#,##0\)"/>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5" formatCode="#,##0_);\(#,##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dxf>
    <dxf>
      <font>
        <b val="0"/>
        <i val="0"/>
        <strike val="0"/>
        <condense val="0"/>
        <extend val="0"/>
        <outline val="0"/>
        <shadow val="0"/>
        <u val="none"/>
        <vertAlign val="baseline"/>
        <sz val="12"/>
        <color auto="1"/>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auto="1"/>
        <name val="Times New Roman"/>
        <family val="1"/>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5" formatCode="#,##0_);\(#,##0\)"/>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6" formatCode="#,##0_);[Red]\(#,##0\)"/>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strike val="0"/>
        <outline val="0"/>
        <shadow val="0"/>
        <u val="none"/>
        <vertAlign val="baseline"/>
        <sz val="12"/>
        <name val="Times New Roman"/>
        <family val="1"/>
        <scheme val="none"/>
      </font>
      <alignment horizontal="general" vertical="center"/>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ill>
        <patternFill patternType="none"/>
      </fill>
    </dxf>
    <dxf>
      <font>
        <b val="0"/>
        <i val="0"/>
        <strike val="0"/>
        <condense val="0"/>
        <extend val="0"/>
        <outline val="0"/>
        <shadow val="0"/>
        <u val="none"/>
        <vertAlign val="baseline"/>
        <sz val="12"/>
        <color theme="1"/>
        <name val="Times New Roman"/>
        <family val="1"/>
        <scheme val="none"/>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strike val="0"/>
        <outline val="0"/>
        <shadow val="0"/>
        <u val="none"/>
        <vertAlign val="baseline"/>
        <sz val="12"/>
        <name val="Times New Roman"/>
        <family val="1"/>
        <scheme val="none"/>
      </font>
      <numFmt numFmtId="4" formatCode="#,##0.00"/>
      <fill>
        <patternFill patternType="none"/>
      </fill>
    </dxf>
    <dxf>
      <font>
        <b val="0"/>
        <i val="0"/>
        <strike val="0"/>
        <condense val="0"/>
        <extend val="0"/>
        <outline val="0"/>
        <shadow val="0"/>
        <u val="none"/>
        <vertAlign val="baseline"/>
        <sz val="12"/>
        <color theme="1"/>
        <name val="Times New Roman"/>
        <family val="1"/>
        <scheme val="none"/>
      </font>
      <fill>
        <patternFill patternType="none">
          <fgColor indexed="64"/>
          <bgColor theme="6" tint="0.5999938962981048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6" tint="0.5999938962981048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6" tint="0.5999938962981048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8" formatCode="#,##0.00_);[Red]\(#,##0.00\)"/>
      <fill>
        <patternFill patternType="none">
          <fgColor indexed="64"/>
          <bgColor theme="6" tint="0.5999938962981048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0_);[Red]\(0.00\)"/>
      <fill>
        <patternFill patternType="none"/>
      </fill>
      <alignment horizontal="right"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strike val="0"/>
        <outline val="0"/>
        <shadow val="0"/>
        <u val="none"/>
        <vertAlign val="baseline"/>
        <sz val="12"/>
        <name val="Times New Roman"/>
        <family val="1"/>
        <scheme val="none"/>
      </font>
      <fill>
        <patternFill patternType="none"/>
      </fill>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strike val="0"/>
        <outline val="0"/>
        <shadow val="0"/>
        <u val="none"/>
        <vertAlign val="baseline"/>
        <sz val="12"/>
        <color rgb="FF000000"/>
        <name val="Times New Roman"/>
        <family val="1"/>
        <scheme val="none"/>
      </font>
      <numFmt numFmtId="165" formatCode="#,##0.0"/>
      <alignment horizontal="general" vertical="center"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numFmt numFmtId="3" formatCode="#,##0"/>
      <alignment horizontal="right" vertical="center" textRotation="0" wrapText="0" indent="0" justifyLastLine="0" shrinkToFit="0" readingOrder="0"/>
    </dxf>
    <dxf>
      <font>
        <strike val="0"/>
        <outline val="0"/>
        <shadow val="0"/>
        <u val="none"/>
        <vertAlign val="baseline"/>
        <sz val="12"/>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vertical="center"/>
    </dxf>
    <dxf>
      <font>
        <b val="0"/>
        <i val="0"/>
        <strike val="0"/>
        <condense val="0"/>
        <extend val="0"/>
        <outline val="0"/>
        <shadow val="0"/>
        <u val="none"/>
        <vertAlign val="baseline"/>
        <sz val="12"/>
        <color theme="1"/>
        <name val="Times New Roman"/>
        <family val="1"/>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center"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strike val="0"/>
        <outline val="0"/>
        <shadow val="0"/>
        <u val="none"/>
        <vertAlign val="baseline"/>
        <sz val="12"/>
        <name val="Times New Roman"/>
        <family val="1"/>
        <scheme val="none"/>
      </font>
      <alignment vertical="center"/>
    </dxf>
    <dxf>
      <alignment vertical="center"/>
    </dxf>
    <dxf>
      <font>
        <strike val="0"/>
        <outline val="0"/>
        <shadow val="0"/>
        <u val="none"/>
        <vertAlign val="baseline"/>
        <sz val="12"/>
        <name val="Times New Roman"/>
        <family val="1"/>
        <scheme val="none"/>
      </font>
      <fill>
        <patternFill patternType="none"/>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ill>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ill>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5" formatCode="#,##0_);\(#,##0\)"/>
      <fill>
        <patternFill patternType="none"/>
      </fill>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5" formatCode="#,##0_);\(#,##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none">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4" formatCode="#,##0.00"/>
    </dxf>
    <dxf>
      <font>
        <b val="0"/>
        <i val="0"/>
        <strike val="0"/>
        <condense val="0"/>
        <extend val="0"/>
        <outline val="0"/>
        <shadow val="0"/>
        <u val="none"/>
        <vertAlign val="baseline"/>
        <sz val="12"/>
        <color theme="1"/>
        <name val="Times New Roman"/>
        <family val="1"/>
        <scheme val="none"/>
      </font>
      <numFmt numFmtId="165" formatCode="#,##0.0"/>
    </dxf>
    <dxf>
      <font>
        <b val="0"/>
        <i val="0"/>
        <strike val="0"/>
        <condense val="0"/>
        <extend val="0"/>
        <outline val="0"/>
        <shadow val="0"/>
        <u val="none"/>
        <vertAlign val="baseline"/>
        <sz val="12"/>
        <color theme="1"/>
        <name val="Times New Roman"/>
        <family val="1"/>
        <scheme val="none"/>
      </font>
      <numFmt numFmtId="4" formatCode="#,##0.00"/>
    </dxf>
    <dxf>
      <font>
        <b val="0"/>
        <i val="0"/>
        <strike val="0"/>
        <condense val="0"/>
        <extend val="0"/>
        <outline val="0"/>
        <shadow val="0"/>
        <u val="none"/>
        <vertAlign val="baseline"/>
        <sz val="12"/>
        <color theme="1"/>
        <name val="Times New Roman"/>
        <family val="1"/>
        <scheme val="none"/>
      </font>
      <numFmt numFmtId="3" formatCode="#,##0"/>
      <alignment horizontal="righ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none"/>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fill>
        <patternFill patternType="none"/>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none"/>
      </fill>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none"/>
      </fill>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ill>
      <alignment horizontal="left" vertical="center" textRotation="0" wrapText="0" indent="0" justifyLastLine="0" shrinkToFit="0" readingOrder="0"/>
    </dxf>
    <dxf>
      <font>
        <i val="0"/>
        <strike val="0"/>
        <outline val="0"/>
        <shadow val="0"/>
        <u val="none"/>
        <vertAlign val="baseline"/>
        <sz val="12"/>
        <name val="Times New Roman"/>
        <family val="1"/>
        <scheme val="none"/>
      </font>
      <alignment horizontal="center" vertical="center" textRotation="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0_);[Red]\(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auto="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fill>
        <patternFill patternType="none">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fill>
        <patternFill patternType="none">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fill>
        <patternFill patternType="none">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fill>
        <patternFill patternType="none">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3" formatCode="#,##0"/>
      <fill>
        <patternFill patternType="none">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rgb="FFFFFF00"/>
        </patternFill>
      </fill>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family val="1"/>
        <scheme val="none"/>
      </font>
      <fill>
        <patternFill patternType="none">
          <fgColor indexed="64"/>
          <bgColor rgb="FFFFFF00"/>
        </patternFill>
      </fill>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3" formatCode="#,##0"/>
      <alignment horizontal="right"/>
    </dxf>
    <dxf>
      <font>
        <b val="0"/>
        <i val="0"/>
        <strike val="0"/>
        <condense val="0"/>
        <extend val="0"/>
        <outline val="0"/>
        <shadow val="0"/>
        <u val="none"/>
        <vertAlign val="baseline"/>
        <sz val="12"/>
        <color rgb="FF000000"/>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eoYeon Park" id="{06713C75-C8A8-42AC-B93D-3D123015B621}" userId="S::seoyeon_park_sfu.ca#ext#@cmailcarletonca.onmicrosoft.com::169ed977-8233-47d9-9524-53252c89903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A59E7-6EF8-4965-B79A-8A2DD2CA0C31}" name="TotalRevenue" displayName="TotalRevenue" ref="A1:R358" totalsRowShown="0" headerRowDxfId="544" dataDxfId="543">
  <autoFilter ref="A1:R358" xr:uid="{6B2A59E7-6EF8-4965-B79A-8A2DD2CA0C31}"/>
  <tableColumns count="18">
    <tableColumn id="1" xr3:uid="{EBD71D55-2E32-4B89-A2C9-89D31C0EAD1A}" name="Country" dataDxfId="542"/>
    <tableColumn id="2" xr3:uid="{3DACD9C7-BE44-48A8-BAFE-6E262DCA7372}" name="Year" dataDxfId="541"/>
    <tableColumn id="3" xr3:uid="{07D2AA03-BC01-44F2-8858-C37DA760F55C}" name="Sector" dataDxfId="540"/>
    <tableColumn id="4" xr3:uid="{DF5ABEF6-5484-4052-853D-1F75D361174F}" name="Total Revenue (Millions KRW₩)" dataDxfId="539">
      <calculatedColumnFormula>M2</calculatedColumnFormula>
    </tableColumn>
    <tableColumn id="5" xr3:uid="{CAA8F071-40B8-47D8-A027-44C0C88B95FC}" name="Total Revenue (Millions US$)" dataDxfId="538"/>
    <tableColumn id="7" xr3:uid="{E4ECD9BD-330F-49A6-804A-7C9BC8947367}" name="Subscriber Revenue (Millions KRW₩)" dataDxfId="537"/>
    <tableColumn id="8" xr3:uid="{D27F0494-F724-4B39-A8FF-6274D4E94060}" name="Mobile Voice Revenue (Millions KRW₩)" dataDxfId="536"/>
    <tableColumn id="6" xr3:uid="{819B381C-62B4-43E7-B3B7-A61BCDF93FE4}" name="Mobile Data Revenue (Millions KRW₩)" dataDxfId="535"/>
    <tableColumn id="16" xr3:uid="{ED292BEE-40EA-429B-B736-8383EBB60D32}" name="Ad Revenue (Millions KRW₩)" dataDxfId="534"/>
    <tableColumn id="20" xr3:uid="{8713F542-3170-45F3-8400-E99935B01663}" name="Public Funding (Millions KRW₩)" dataDxfId="533"/>
    <tableColumn id="21" xr3:uid="{04EE3DBF-4387-4196-B395-70B209A3356B}" name="Physical Sales (Millions KRW₩)" dataDxfId="532"/>
    <tableColumn id="9" xr3:uid="{9D5A8DF9-212C-4DB5-89FE-7472F860C281}" name="Digital Sales/Download (Millions KRW₩)" dataDxfId="531"/>
    <tableColumn id="10" xr3:uid="{31B71C89-BD92-4892-B952-2A4C7D967430}" name="Recorded Music Revenue (Millions KRW₩)" dataDxfId="530"/>
    <tableColumn id="11" xr3:uid="{D29CFA15-943F-4A4A-9A44-47CA21515F1E}" name="Live Entertainment Revenue (Millions KRW₩)" dataDxfId="529"/>
    <tableColumn id="12" xr3:uid="{478E4B10-B523-4D4D-BDE0-96020763ACB9}" name="Publishing Royalties (Millions US$)" dataDxfId="528"/>
    <tableColumn id="13" xr3:uid="{A9033BCA-7FA0-4779-8C02-65F1E15B5A50}" name="Micropayments (Millions KRW₩)" dataDxfId="527"/>
    <tableColumn id="14" xr3:uid="{40F3FA54-FA09-4F3A-B05C-91A18159763D}" name="Other Revenue (Millions KRW₩)" dataDxfId="526"/>
    <tableColumn id="15" xr3:uid="{9AA8F1E0-80F8-44C7-A489-21C8E6D509DF}" name="Notes" dataDxfId="5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0A44B2-6C40-4D1B-894D-CA2709617318}" name="Wireless" displayName="Wireless" ref="A1:P40" totalsRowShown="0" headerRowDxfId="524" dataDxfId="523" tableBorderDxfId="522">
  <autoFilter ref="A1:P40" xr:uid="{FF0A44B2-6C40-4D1B-894D-CA2709617318}"/>
  <tableColumns count="16">
    <tableColumn id="1" xr3:uid="{E6810408-F936-4232-82E9-52626D0928A3}" name="Country" dataDxfId="521"/>
    <tableColumn id="2" xr3:uid="{DEE4F7AB-A79F-4D96-B012-D77D9B91E2D0}" name="Year" dataDxfId="520"/>
    <tableColumn id="3" xr3:uid="{B0F330A0-CF36-45E7-9713-D3651CF7CC71}" name="Sector" dataDxfId="519"/>
    <tableColumn id="4" xr3:uid="{691EEF48-6873-41F3-9C6B-5609527960F6}" name="Parent Ownership Group" dataDxfId="518"/>
    <tableColumn id="5" xr3:uid="{77008BF9-70EF-4BAD-86BD-2FC849D46C99}" name="Operating Division/Company" dataDxfId="517"/>
    <tableColumn id="6" xr3:uid="{5C5236F3-22BD-41D5-8175-8ED93C01B14B}" name="Operating Brand/Title" dataDxfId="516"/>
    <tableColumn id="7" xr3:uid="{98BD48B7-C946-4E6A-83CE-269032470C56}" name="Total Revenue (Millions KRW₩)" dataDxfId="515"/>
    <tableColumn id="8" xr3:uid="{71293C88-9F41-4B3A-AAFE-71FD623A8695}" name="Total Revenue (Millions US$)" dataDxfId="514"/>
    <tableColumn id="16" xr3:uid="{FB2BB3F9-0043-4570-9398-95996C1B0D14}" name="Market Shares by Revenue (%)" dataDxfId="513">
      <calculatedColumnFormula>Wireless[[#This Row],[Total Revenue (Millions KRW₩)]]/('Total Revenue (Millions)'!D$24)*100</calculatedColumnFormula>
    </tableColumn>
    <tableColumn id="13" xr3:uid="{88C3A449-4B44-2B4B-AA81-9E5FCAC8182D}" name="Mobile Voice Revenue (Millions KRW₩)" dataDxfId="512"/>
    <tableColumn id="9" xr3:uid="{5D177C50-451F-4047-A574-043177DC5781}" name="Mobile Data Revenue (Millions KRW₩)" dataDxfId="511"/>
    <tableColumn id="10" xr3:uid="{2D3C8EF4-7FE8-4113-BFB2-76A6EE70D435}" name="Subscribers (000s)" dataDxfId="510"/>
    <tableColumn id="11" xr3:uid="{490C6B6D-0EE7-4265-8184-2BAB55A21F00}" name="Market Shares by Subscriber (%)" dataDxfId="509"/>
    <tableColumn id="15" xr3:uid="{E67484A5-32BD-4052-A536-96C1F4742F35}" name="Average Revenue Per User" dataDxfId="508"/>
    <tableColumn id="14" xr3:uid="{490CD1B7-505E-4B16-BC0B-42C0AC36F33A}" name="Operator Type" dataDxfId="507"/>
    <tableColumn id="12" xr3:uid="{C81552AD-4F76-47FC-A613-2D826E9FCAC4}" name="Notes" dataDxfId="50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0029F5F-6FEE-4CA5-B0EB-E111DDF5EB7A}" name="Wireline" displayName="Wireline" ref="A1:M13" totalsRowShown="0" headerRowDxfId="505" dataDxfId="504">
  <autoFilter ref="A1:M13" xr:uid="{00000000-0001-0000-0100-000000000000}"/>
  <tableColumns count="13">
    <tableColumn id="1" xr3:uid="{C7127C7C-8DD5-40AF-838A-43163288D8F0}" name="Country" dataDxfId="503"/>
    <tableColumn id="2" xr3:uid="{1F4526AC-0B55-4C50-AAE8-A74D4BCAC562}" name="Year" dataDxfId="502"/>
    <tableColumn id="3" xr3:uid="{ED3B43E1-E026-414F-866E-47DF5684D46A}" name="Sector" dataDxfId="501"/>
    <tableColumn id="4" xr3:uid="{366EF09F-A6BA-4E4D-B79E-1BA56CECF1D3}" name="Parent Ownership Group" dataDxfId="500"/>
    <tableColumn id="5" xr3:uid="{D08EB953-1676-4257-B3CE-86C7F5C79D8F}" name="Operating Division/Company" dataDxfId="499"/>
    <tableColumn id="6" xr3:uid="{C2C37819-CF42-4D42-9ED3-CF1C26373935}" name="Operating Brand/Title" dataDxfId="498"/>
    <tableColumn id="7" xr3:uid="{9AF65CC6-C899-44A1-9611-8CD55E63AF01}" name="Total Revenue (Millions KRW₩)" dataDxfId="497"/>
    <tableColumn id="48" xr3:uid="{D2E24108-1472-4934-90D0-2A6DB3BD3C4F}" name="Total Revenue (Millions US$)" dataDxfId="496"/>
    <tableColumn id="8" xr3:uid="{A3169F64-E5FE-40F4-AB6F-EB40886B4B23}" name="Market Shares by Revenue (%)" dataDxfId="495">
      <calculatedColumnFormula>Wireline[[#This Row],[Total Revenue (Millions KRW₩)]]/('Total Revenue (Millions)'!D$11)*100</calculatedColumnFormula>
    </tableColumn>
    <tableColumn id="10" xr3:uid="{9ED36BFE-CAE5-4E4B-B8E2-DB32812AF9C0}" name="Subscribers (000s)" dataDxfId="494"/>
    <tableColumn id="11" xr3:uid="{6E756A1C-E3D5-4D0D-80C2-D62655D0722D}" name="Market Shares by Subscriber (%)" dataDxfId="493"/>
    <tableColumn id="9" xr3:uid="{4151A53B-F012-40DA-A595-8A59CA29C72E}" name="Average Revenue Per User" dataDxfId="492"/>
    <tableColumn id="12" xr3:uid="{C601F79D-29CB-43DF-B92E-4354523D5D51}" name="Notes" dataDxfId="49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F8369E-07D9-41F8-9B28-570B32A5F62F}" name="ISP" displayName="ISP" ref="A1:N55" totalsRowShown="0" headerRowDxfId="490" dataDxfId="489">
  <autoFilter ref="A1:N55" xr:uid="{7BF8369E-07D9-41F8-9B28-570B32A5F62F}"/>
  <tableColumns count="14">
    <tableColumn id="1" xr3:uid="{1E6C3F99-DCF0-4767-849A-25D2859AF1B4}" name="Country" dataDxfId="488"/>
    <tableColumn id="2" xr3:uid="{59D243C8-992C-4EEA-BC31-26BE4B24015B}" name="Year" dataDxfId="487"/>
    <tableColumn id="3" xr3:uid="{5AEA5CE5-0725-4DA7-9317-C3565384416B}" name="Sector" dataDxfId="486"/>
    <tableColumn id="4" xr3:uid="{AFBACDEE-A339-4A68-B038-19B874190793}" name="Parent Ownership Group" dataDxfId="485"/>
    <tableColumn id="5" xr3:uid="{194AE039-F3FC-42BF-B704-FA94AC61A94F}" name="Operating Division/Company" dataDxfId="484"/>
    <tableColumn id="6" xr3:uid="{9E4C8E6F-AF7E-42E1-B257-F62B1738A793}" name="Operating Brand/Title" dataDxfId="483"/>
    <tableColumn id="7" xr3:uid="{F4AE9FEE-014A-4D0E-8F21-9689A04FD425}" name="Total Revenue (Millions KRW₩)" dataDxfId="482"/>
    <tableColumn id="8" xr3:uid="{3183B92E-07D9-4A86-A503-6557B78152D1}" name="Total Revenue (Millions US$)" dataDxfId="481"/>
    <tableColumn id="15" xr3:uid="{B4DF14CE-7562-4682-968A-E6F7A7A9448B}" name="Market Shares by Revenue (%)" dataDxfId="480">
      <calculatedColumnFormula>ISP[[#This Row],[Total Revenue (Millions KRW₩)]]/('Total Revenue (Millions)'!D$37)*100</calculatedColumnFormula>
    </tableColumn>
    <tableColumn id="10" xr3:uid="{ACECE6AE-827F-433E-A865-34A83375B4E1}" name="Subscribers (000s)" dataDxfId="479"/>
    <tableColumn id="11" xr3:uid="{A266B4DE-E9B2-43B4-B6F5-D1AA4B23B160}" name="Market Shares by Subscriber (%)" dataDxfId="478"/>
    <tableColumn id="12" xr3:uid="{52AC98DB-9745-44B3-ADF3-2C99F875B402}" name="Sub-sector" dataDxfId="477"/>
    <tableColumn id="9" xr3:uid="{83A938C2-2E60-4298-9884-B33F1C802EED}" name="Average Revenue Per User" dataDxfId="476"/>
    <tableColumn id="13" xr3:uid="{402F9CF4-98C3-4F0C-B08E-1C5AB1B3E11A}" name="Notes" dataDxfId="47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0459E2-8937-47DE-8407-DEE67C964ED8}" name="Multi" displayName="Multi" ref="A1:N136" totalsRowShown="0" headerRowDxfId="474" dataDxfId="473">
  <autoFilter ref="A1:N136" xr:uid="{2E0459E2-8937-47DE-8407-DEE67C964ED8}"/>
  <tableColumns count="14">
    <tableColumn id="1" xr3:uid="{A524199F-FC87-4E63-A0AB-80E47C7A1995}" name="Country" dataDxfId="472"/>
    <tableColumn id="2" xr3:uid="{74537F1A-B184-4D99-80ED-F9AFF0B2D37D}" name="Year" dataDxfId="471"/>
    <tableColumn id="3" xr3:uid="{05C3D652-72F2-455F-BEE4-0D5A44FAF77F}" name="Sector" dataDxfId="470"/>
    <tableColumn id="4" xr3:uid="{E248F0D5-CA8B-446C-8FDE-C5E5273066E0}" name="Parent Ownership Group" dataDxfId="469"/>
    <tableColumn id="5" xr3:uid="{4DEB69F4-A519-4704-8186-4B3C72E932EB}" name="Operating Division/Company" dataDxfId="468"/>
    <tableColumn id="6" xr3:uid="{4E6ABF9C-0599-417B-B01C-FD38E5AD9F31}" name="Operating Brand/Title" dataDxfId="467"/>
    <tableColumn id="7" xr3:uid="{02186B84-962D-4640-B4A9-3729C216ECAB}" name="Total Revenue (Millions KRW₩)" dataDxfId="466"/>
    <tableColumn id="8" xr3:uid="{67BAB9CF-A4E1-4DC0-BA60-2E6E0AFA6678}" name="Total Revenue (Millions US$)" dataDxfId="465">
      <calculatedColumnFormula>Multi[[#This Row],[Total Revenue (Millions KRW₩)]]/1166.51</calculatedColumnFormula>
    </tableColumn>
    <tableColumn id="15" xr3:uid="{5119A7D3-3470-487F-9407-5B602213AAE9}" name="Market Shares by Revenue (%)" dataDxfId="464">
      <calculatedColumnFormula>Multi[[#This Row],[Total Revenue (Millions KRW₩)]]/('Total Revenue (Millions)'!D$50)*100</calculatedColumnFormula>
    </tableColumn>
    <tableColumn id="10" xr3:uid="{D0460F1A-22E1-42CF-ACFF-C5C3C2572370}" name="Subscribers (000s)" dataDxfId="463"/>
    <tableColumn id="11" xr3:uid="{09E69604-C7C9-4B0B-9BCF-BBB6F4A4998E}" name="Market Shares by Subscriber (%)" dataDxfId="462"/>
    <tableColumn id="9" xr3:uid="{9A360BE5-6FD1-4AA1-B963-4FE5828C08CE}" name="Average Revenue Per User" dataDxfId="461"/>
    <tableColumn id="12" xr3:uid="{6773D4FF-A7E2-4CE0-A0EC-E6DF56ED8F37}" name="Sub-sector" dataDxfId="460"/>
    <tableColumn id="13" xr3:uid="{21C9F21D-7813-4592-A2FF-CE695770BF33}" name="Notes" dataDxfId="45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4ACB65-87FF-46A8-9066-66B06E36EA67}" name="Table6" displayName="Table6" ref="A1:O41" totalsRowShown="0" headerRowDxfId="458" dataDxfId="457">
  <autoFilter ref="A1:O41" xr:uid="{0E4ACB65-87FF-46A8-9066-66B06E36EA67}"/>
  <tableColumns count="15">
    <tableColumn id="1" xr3:uid="{80CCDD74-9A4A-47A6-9A32-E11E3E1EA207}" name="Country" dataDxfId="456"/>
    <tableColumn id="2" xr3:uid="{F84D33CC-0868-49AB-BCA5-4B94BC337E0E}" name="Year" dataDxfId="455"/>
    <tableColumn id="3" xr3:uid="{B247C305-21DF-45C6-AACC-FC3932BC73FF}" name="Sector" dataDxfId="454"/>
    <tableColumn id="4" xr3:uid="{61C5A375-28A2-43C4-AC7A-141F6D19422B}" name="Parent Ownership Group" dataDxfId="453"/>
    <tableColumn id="5" xr3:uid="{F763A24E-6710-4AD3-98FB-D95D86498F55}" name="Operating Division/Company" dataDxfId="452"/>
    <tableColumn id="6" xr3:uid="{AAA29CA9-20F7-4DF5-A367-92E5DC609A3B}" name="Operating Brand/Title" dataDxfId="451"/>
    <tableColumn id="7" xr3:uid="{88664BDC-9148-494F-ACDB-9F46B593E0CA}" name="Total Revenue (Millions KRW₩)" dataDxfId="450"/>
    <tableColumn id="8" xr3:uid="{9294C895-F8DA-4E96-A801-7691DF823D31}" name="Total Revenue (Millions US$)" dataDxfId="449"/>
    <tableColumn id="9" xr3:uid="{AB5C434D-A54F-4F87-B431-1D4F844CE5AE}" name="Market Shares by Revenue (%)" dataDxfId="448"/>
    <tableColumn id="15" xr3:uid="{DE6BCD36-C399-455F-85B8-1A6D30EB1F56}" name="Box Office Receipts" dataDxfId="447"/>
    <tableColumn id="14" xr3:uid="{4AAC45E8-7F19-4581-9273-A9A27B91709C}" name="Advertising" dataDxfId="446"/>
    <tableColumn id="13" xr3:uid="{97DE5B02-48FD-463D-AD8D-809FDBF2707F}" name="Concession Sales + Other" dataDxfId="445"/>
    <tableColumn id="10" xr3:uid="{060DEE9A-AE44-4A26-ADA1-DACB5F08420E}" name="Audiences (000s)" dataDxfId="444"/>
    <tableColumn id="11" xr3:uid="{685599E8-B580-4E34-8DA8-00047FB274F7}" name="Market Shares by Audience (%)" dataDxfId="443"/>
    <tableColumn id="12" xr3:uid="{CA73E35D-F4BC-4265-BF29-4572D93B9B6F}" name="Notes" dataDxfId="442"/>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52D971-AE31-44CA-B94A-7988E113A79B}" name="BroadcastTV" displayName="BroadcastTV" ref="A1:M81" totalsRowShown="0" headerRowDxfId="441" dataDxfId="440">
  <autoFilter ref="A1:M81" xr:uid="{00000000-0001-0000-0600-000000000000}"/>
  <tableColumns count="13">
    <tableColumn id="1" xr3:uid="{311465FF-8F9F-4F32-852C-E147D6CFDDD4}" name="Country" dataDxfId="439"/>
    <tableColumn id="2" xr3:uid="{A99A0EAB-1779-423A-B522-A2942A453C38}" name="Year" dataDxfId="438"/>
    <tableColumn id="3" xr3:uid="{3AFEC287-9181-4C08-8505-B92370FBC2EA}" name="Sector" dataDxfId="437"/>
    <tableColumn id="4" xr3:uid="{BAECAA40-6B7E-4081-A344-408F17770DF0}" name="Parent Ownership Group" dataDxfId="436"/>
    <tableColumn id="5" xr3:uid="{21ADD248-D1E5-44EE-BB1A-CC3F95CD8700}" name="Operating Division/Company" dataDxfId="435"/>
    <tableColumn id="6" xr3:uid="{C4CA2485-E4BD-4A4C-B64A-FD2C26EEF389}" name="Operating Brand/Title" dataDxfId="434"/>
    <tableColumn id="7" xr3:uid="{F86417AB-A2B9-4E32-9AFE-1A85F781170D}" name="Total Revenue (Millions KRW₩)" dataDxfId="433"/>
    <tableColumn id="8" xr3:uid="{DCA58EDA-CEE4-477C-BE93-C559F32C2FBA}" name="Total Revenue (Millions US$)" dataDxfId="432"/>
    <tableColumn id="9" xr3:uid="{861C6997-57C0-47AC-99BE-6F2E2B1D0945}" name="Market Share by Revenue (%)" dataDxfId="431">
      <calculatedColumnFormula>BroadcastTV[[#This Row],[Total Revenue (Millions KRW₩)]]/('Total Revenue (Millions)'!D$64)*100</calculatedColumnFormula>
    </tableColumn>
    <tableColumn id="11" xr3:uid="{9BBF64AD-0EBD-4F4E-926E-6081AFCE0C86}" name="Ad Revenue (Millions KRW₩)" dataDxfId="430"/>
    <tableColumn id="12" xr3:uid="{BDCAE513-3D74-4F6B-B3A7-4542D7F19FEC}" name="Public Funding (Millions KRW₩)" dataDxfId="429"/>
    <tableColumn id="13" xr3:uid="{F5B1F35F-A6F0-4493-8959-4A94B8DF6488}" name="Market Shares by Audience (%)" dataDxfId="428"/>
    <tableColumn id="14" xr3:uid="{E3058364-B235-4BDF-9374-E03104F76239}" name="Notes" dataDxfId="42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42AE01-C2CC-4398-8D42-FEDC9AECFEC0}" name="PayTV" displayName="PayTV" ref="A1:N302" totalsRowShown="0" headerRowDxfId="426" headerRowCellStyle="常规 2">
  <autoFilter ref="A1:N302" xr:uid="{00000000-0001-0000-0700-000000000000}"/>
  <tableColumns count="14">
    <tableColumn id="1" xr3:uid="{0806ED77-EB88-4B2D-A806-65A04A0F9D96}" name="Country" dataDxfId="425"/>
    <tableColumn id="2" xr3:uid="{BA569857-9A62-4B0F-A75E-B66FE5873D06}" name="Year" dataDxfId="424"/>
    <tableColumn id="3" xr3:uid="{F6616B76-8D11-4E2A-8DD0-DD4F32E79E88}" name="Sector" dataDxfId="423"/>
    <tableColumn id="4" xr3:uid="{0AA4BB5C-5228-49B0-8DD5-14FFB3C6A7F4}" name="Parent Ownership Group" dataDxfId="422"/>
    <tableColumn id="5" xr3:uid="{F8A57299-E596-402F-ADE8-970F8646E6C2}" name="Operating Division/Company" dataDxfId="421"/>
    <tableColumn id="6" xr3:uid="{B845BD7F-7305-44F2-B9A8-7B2BD4146EC1}" name="Operating Brand/Title" dataDxfId="420"/>
    <tableColumn id="7" xr3:uid="{5CEEDE5E-D74E-43FA-9C53-4242438B44E9}" name="Total Revenue (Millions KRW₩)" dataDxfId="419"/>
    <tableColumn id="8" xr3:uid="{175120DA-BFF1-4A35-874A-B6E9585BE8A3}" name="Total Revenue (Millions US$)" dataDxfId="418"/>
    <tableColumn id="9" xr3:uid="{54FA018C-44E1-48D7-880B-2FDB81BC0A7A}" name="Market Shares by Revenue (%)" dataDxfId="417">
      <calculatedColumnFormula>PayTV[[#This Row],[Total Revenue (Millions KRW₩)]]/('Total Revenue (Millions)'!D$76)*100</calculatedColumnFormula>
    </tableColumn>
    <tableColumn id="11" xr3:uid="{66D10989-B494-47A9-9AC6-2800508193B3}" name="Subscriber Revenue (Millions KRW₩)" dataDxfId="416"/>
    <tableColumn id="12" xr3:uid="{D1BF2587-A4E3-491C-A513-9149A1BE1BFF}" name="Ad Revenue (Millions KRW₩)" dataDxfId="415"/>
    <tableColumn id="13" xr3:uid="{73D85960-B37D-453C-865E-5E0B2F66BD24}" name="Audiences (000s)" dataDxfId="414"/>
    <tableColumn id="14" xr3:uid="{C4F47659-DCD9-4592-B717-AF503A279AE9}" name="Market Shares by Audience (%)" dataDxfId="413"/>
    <tableColumn id="15" xr3:uid="{40AE74FC-33B6-401B-8422-31169664CC38}" name="Notes" dataDxfId="41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473053-9C9F-4FF7-858B-CF64FFED5A9C}" name="OnlineVideo" displayName="OnlineVideo" ref="A1:T30" totalsRowShown="0" headerRowDxfId="411" dataDxfId="410">
  <autoFilter ref="A1:T30" xr:uid="{58473053-9C9F-4FF7-858B-CF64FFED5A9C}"/>
  <tableColumns count="20">
    <tableColumn id="1" xr3:uid="{633A5489-5FDD-40D8-B9B4-9D44245D3E1F}" name="Country" dataDxfId="409"/>
    <tableColumn id="2" xr3:uid="{0B8E70A3-3877-44FA-BD05-1194FA343138}" name="Year" dataDxfId="408"/>
    <tableColumn id="3" xr3:uid="{A55CE712-5455-4AFD-977A-5CD3C80B8F80}" name="Sector" dataDxfId="407"/>
    <tableColumn id="4" xr3:uid="{3554417E-00C2-431E-8568-4B6C4CF7F10E}" name="Parent Ownership Group" dataDxfId="406"/>
    <tableColumn id="5" xr3:uid="{5E81504C-A06A-4E17-8DD9-D9464C03C841}" name="Operating Division/Company" dataDxfId="405"/>
    <tableColumn id="6" xr3:uid="{EF08265C-C687-4539-8B4E-BCC4CEFCC8E7}" name="Operating Brand/Title" dataDxfId="404"/>
    <tableColumn id="7" xr3:uid="{7CB1F2AF-6274-4387-B27F-648E0CCC64AF}" name="Total Revenue (Millions KRW₩)" dataDxfId="403"/>
    <tableColumn id="8" xr3:uid="{5FF855AA-7146-405C-8E0F-8D01EF9E514A}" name="Total Revenue (Millions US$)" dataDxfId="402"/>
    <tableColumn id="18" xr3:uid="{9D19056D-30C9-4431-AEEC-419D71149BA5}" name="Market Shares by Revenue (%)" dataDxfId="401">
      <calculatedColumnFormula>OnlineVideo[[#This Row],[Total Revenue (Millions KRW₩)]]/('Total Revenue (Millions)'!D$81)*100</calculatedColumnFormula>
    </tableColumn>
    <tableColumn id="10" xr3:uid="{8957BE25-B182-4170-AFAD-50BB7D39ECC5}" name="Subscriber Revenue (Millions KRW₩)" dataDxfId="400">
      <calculatedColumnFormula>G2/G$35</calculatedColumnFormula>
    </tableColumn>
    <tableColumn id="9" xr3:uid="{B2C2E78D-3CEE-42A4-8B56-6C6D1F21F090}" name="Digital Sales/Download (Millions KRW₩)" dataDxfId="399"/>
    <tableColumn id="11" xr3:uid="{A7813A88-243A-4F1A-8BD5-38F53BBBD477}" name="Ad Revenue (Millions KRW₩)" dataDxfId="398"/>
    <tableColumn id="12" xr3:uid="{02C3F669-3FF1-48EE-9314-03D064227C40}" name="Public Funding (Millions KRW₩)" dataDxfId="397"/>
    <tableColumn id="13" xr3:uid="{DA7DB67D-3F19-4158-BE77-BC81CEF47224}" name="Subscribers (000s)" dataDxfId="396"/>
    <tableColumn id="14" xr3:uid="{91478173-AB07-43C7-B738-A5F5D4DCD5A5}" name="Market Shares by Subscriber (%)" dataDxfId="395"/>
    <tableColumn id="20" xr3:uid="{105E1903-4203-4B2B-8DF9-FA83C8F8A39C}" name="Audiences (000s)" dataDxfId="394"/>
    <tableColumn id="19" xr3:uid="{16B7D0E4-4CF2-4F29-88DD-49FF138E8553}" name="Market Shares by Audience (%)" dataDxfId="393"/>
    <tableColumn id="15" xr3:uid="{C8FA2672-72E9-4582-9193-750D99D94895}" name="Sub-sector" dataDxfId="392"/>
    <tableColumn id="17" xr3:uid="{A83362C3-E80C-43E4-A3FA-9AB9A9D44B2C}" name="Average Revenue Per User" dataDxfId="391"/>
    <tableColumn id="16" xr3:uid="{97F6CCF9-C5F7-4C13-B4CC-E11FE7F8918F}" name="Notes" dataDxfId="39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337DC12-090C-4820-B22B-8358B6556B5B}" name="BroadcastRadio" displayName="BroadcastRadio" ref="A1:P230" totalsRowShown="0" headerRowDxfId="389" dataDxfId="388">
  <autoFilter ref="A1:P230" xr:uid="{00000000-0001-0000-1000-000000000000}"/>
  <tableColumns count="16">
    <tableColumn id="1" xr3:uid="{9456827A-DABE-4FF7-B56D-9AD47FEC18D8}" name="Country" dataDxfId="387"/>
    <tableColumn id="2" xr3:uid="{906E0A69-A331-44EA-8D44-5EDFAA57C0FC}" name="Year" dataDxfId="386"/>
    <tableColumn id="3" xr3:uid="{2590BEAA-B241-4E1F-BB05-DB90824CA3D2}" name="Sector" dataDxfId="385"/>
    <tableColumn id="4" xr3:uid="{EA55128C-9BED-45C8-9CAB-BE15ECE57B6B}" name="Parent Ownership Group" dataDxfId="384"/>
    <tableColumn id="5" xr3:uid="{9ED3F88D-FD60-43E8-8131-69518AE24FE5}" name="Operating Division/Company" dataDxfId="383"/>
    <tableColumn id="6" xr3:uid="{3185CFCE-B362-48AA-BC5C-5123C93B8751}" name="Operating Brand/Title" dataDxfId="382"/>
    <tableColumn id="7" xr3:uid="{69F49D6F-4DEC-4D77-92D4-88E8873833B4}" name="Total Revenue (Millions KRW₩)" dataDxfId="381"/>
    <tableColumn id="8" xr3:uid="{4D7E1476-3573-4CE4-8D5F-6951AD94A268}" name="Total Revenue (Millions US$)" dataDxfId="380"/>
    <tableColumn id="9" xr3:uid="{ADCDB268-0C2F-4CB4-BB3C-D6A95C4702ED}" name="Market Shares by Revenue (%)" dataDxfId="379">
      <calculatedColumnFormula>BroadcastRadio[[#This Row],[Total Revenue (Millions KRW₩)]]/('Total Revenue (Millions)'!D$132)*100</calculatedColumnFormula>
    </tableColumn>
    <tableColumn id="11" xr3:uid="{BA01EE6E-88B6-4550-BE3C-42A1460F7DEE}" name="Ad Revenue (Millions KRW₩)" dataDxfId="378"/>
    <tableColumn id="12" xr3:uid="{6013153C-ED90-487F-9577-E60242313B2E}" name="Public Funding (Millions KRW₩)" dataDxfId="377"/>
    <tableColumn id="10" xr3:uid="{1CBC567D-4AE9-41D4-8A4E-4DC56253966B}" name="Subscriber Revenue (Millions KRW₩)" dataDxfId="376"/>
    <tableColumn id="17" xr3:uid="{D8261E47-38B0-4F43-8322-51C556236DBF}" name="Subscribers (000s)" dataDxfId="375"/>
    <tableColumn id="13" xr3:uid="{CE3B82E8-3D86-40EB-9139-193885606161}" name="Audiences (000s)" dataDxfId="374"/>
    <tableColumn id="14" xr3:uid="{C29E2130-8B7B-4E0A-A512-3674B28ABD7C}" name="Market Shares by Audience (%)" dataDxfId="373"/>
    <tableColumn id="15" xr3:uid="{AD2F1C7E-7284-44FF-A2AB-57C65C279462}" name="Notes" dataDxfId="37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20DBA5-53C1-4BE6-92FE-0DF5BC649439}" name="Newspapers" displayName="Newspapers" ref="A1:R229" totalsRowShown="0" headerRowDxfId="371" dataDxfId="370">
  <autoFilter ref="A1:R229" xr:uid="{5420DBA5-53C1-4BE6-92FE-0DF5BC649439}"/>
  <tableColumns count="18">
    <tableColumn id="1" xr3:uid="{1775FBE7-A7B3-4E18-9C90-511E4761DDA4}" name="Country" dataDxfId="369"/>
    <tableColumn id="2" xr3:uid="{E040997F-91D1-4E0B-B624-02480076D4B4}" name="Year" dataDxfId="368"/>
    <tableColumn id="3" xr3:uid="{21CB6EAE-CB7C-4A56-965F-80451CE7C3F6}" name="Sector" dataDxfId="367"/>
    <tableColumn id="4" xr3:uid="{5F9F00D5-E469-41F3-B59D-13170C96C33D}" name="Parent Ownership Group" dataDxfId="366"/>
    <tableColumn id="5" xr3:uid="{0A2594D7-C948-4633-922A-9C6B175832C5}" name="Operating Division/Company" dataDxfId="365"/>
    <tableColumn id="6" xr3:uid="{6ED88254-D39E-4889-A6AF-9D15E3289D51}" name="세로 막대형1" dataDxfId="364"/>
    <tableColumn id="7" xr3:uid="{77AC2DBD-6FFB-4FEE-9B4B-6289E12CA324}" name="Total Revenue (Millions KRW₩)" dataDxfId="363"/>
    <tableColumn id="8" xr3:uid="{002BCA44-0F8A-4796-A0FC-A25599806BD8}" name="Total Revenue (Million US$)" dataDxfId="362">
      <calculatedColumnFormula>Newspapers[[#This Row],[Total Revenue (Millions KRW₩)]]/('Total Revenue (Millions)'!D$171)*100</calculatedColumnFormula>
    </tableColumn>
    <tableColumn id="9" xr3:uid="{C0A34F78-3172-4D2A-838A-351B624532F4}" name="세로 막대형2" dataDxfId="361"/>
    <tableColumn id="11" xr3:uid="{9254AE03-170B-4ED0-88D1-ADF888F8ACBD}" name="Subscriber Revenue (Millions KRW₩)" dataDxfId="360"/>
    <tableColumn id="12" xr3:uid="{22CBD225-309F-4C66-A536-FEB9D88FD363}" name="Ad Revenue (Millions KRW₩)" dataDxfId="359"/>
    <tableColumn id="13" xr3:uid="{F21827DE-CAE6-4F76-B773-30C5FC39BFE1}" name="Public Funding (Millions KRW₩)" dataDxfId="358"/>
    <tableColumn id="14" xr3:uid="{FF7C15F8-3BB3-486F-AA03-DE6C3AA0EBA4}" name="Other Revenue (Millions KRW₩)" dataDxfId="357"/>
    <tableColumn id="15" xr3:uid="{D2929B12-FBAA-47F7-8FC5-F814B217404C}" name="Subscribers (000s)" dataDxfId="356"/>
    <tableColumn id="16" xr3:uid="{861171C1-A1D2-4E8A-AD70-40EA4CA62C4D}" name="Market Shares by Subscriber (%)" dataDxfId="355"/>
    <tableColumn id="17" xr3:uid="{81D6752F-6221-4473-BB39-68452D3676F4}" name="Circulation (000s)" dataDxfId="354"/>
    <tableColumn id="18" xr3:uid="{B2457A53-987F-4B0E-87FE-0F25BCBB08E9}" name="Market Shares by Circulation (%)" dataDxfId="353"/>
    <tableColumn id="19" xr3:uid="{055D09E1-6CF9-4C78-9F72-D7F0AD11728D}" name="Notes" dataDxfId="35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2823065-6B18-432D-9324-A1399EA38FF7}" name="Magazines" displayName="Magazines" ref="A1:Q67" totalsRowShown="0" headerRowDxfId="351">
  <autoFilter ref="A1:Q67" xr:uid="{D2823065-6B18-432D-9324-A1399EA38FF7}"/>
  <tableColumns count="17">
    <tableColumn id="1" xr3:uid="{BD4EC30A-67B1-4681-9657-9FBB6FAE5DE2}" name="Country" dataDxfId="350" totalsRowDxfId="349"/>
    <tableColumn id="2" xr3:uid="{4C97632D-372C-4003-B8C9-FCAAFAD282B1}" name="Year" dataDxfId="348" totalsRowDxfId="347"/>
    <tableColumn id="3" xr3:uid="{5C7C18FF-AB4C-42FA-A8BE-18E599FA17C6}" name="Sector" dataDxfId="346" totalsRowDxfId="345"/>
    <tableColumn id="4" xr3:uid="{ADFA2B87-197B-4C43-97DA-9C2CED7EE434}" name="Parent Ownership Group" dataDxfId="344" totalsRowDxfId="343"/>
    <tableColumn id="5" xr3:uid="{BE2DDDE6-A99A-431C-B99A-486BBDAB18AA}" name="Operating Division/Company" dataDxfId="342" totalsRowDxfId="341"/>
    <tableColumn id="6" xr3:uid="{419E0D5C-2C74-4431-B1A1-7F345420B0D7}" name="Operating Brand/Title" dataDxfId="340" totalsRowDxfId="339"/>
    <tableColumn id="7" xr3:uid="{6DB8682C-E474-4008-9553-B22DEEA8BA4C}" name="Total Revenue (Millions KRW₩)" dataDxfId="338" totalsRowDxfId="337"/>
    <tableColumn id="8" xr3:uid="{EC536A3D-CB49-46FB-B8D5-EFFE33B94978}" name="Total Revenue (Millions US$)" dataDxfId="336" totalsRowDxfId="335"/>
    <tableColumn id="9" xr3:uid="{FEDD5FFF-934C-4C98-9514-88D429E5AA16}" name="Market Shares by Revenue (%)" dataDxfId="334" totalsRowDxfId="333">
      <calculatedColumnFormula>Magazines[[#This Row],[Total Revenue (Millions KRW₩)]]/('Total Revenue (Millions)'!#REF!)*100</calculatedColumnFormula>
    </tableColumn>
    <tableColumn id="11" xr3:uid="{53BF2223-4775-43F5-B558-536E93AD5B64}" name="Subscriber Revenue (Millions KRW₩)" dataDxfId="332" totalsRowDxfId="331"/>
    <tableColumn id="12" xr3:uid="{7D16A66B-8128-4971-96AB-9F25D9AB1B3F}" name="Ad Revenue (Millions KRW₩)" dataDxfId="330" totalsRowDxfId="329"/>
    <tableColumn id="13" xr3:uid="{DA65E416-D254-4C69-962F-54FA2C499E7C}" name="Public Funding (Millions KRW₩)" dataDxfId="328" totalsRowDxfId="327"/>
    <tableColumn id="14" xr3:uid="{2280F472-7B9B-4A4C-A917-BA2EC65A9850}" name="Other Revenue (Millions KRW₩)" dataDxfId="326" totalsRowDxfId="325"/>
    <tableColumn id="15" xr3:uid="{B718ECAF-1F09-492E-8CCB-DBE423EA91F0}" name="Subscribers (000s)" dataDxfId="324" totalsRowDxfId="323"/>
    <tableColumn id="16" xr3:uid="{B8CC1B03-38D2-42D6-BAF3-02C2E785CB32}" name="Circulation (000s)" dataDxfId="322" totalsRowDxfId="321"/>
    <tableColumn id="17" xr3:uid="{75E45CD5-33E5-4040-8EA0-3F8DF78D1DCA}" name="Market Shares by Circulation (%)" dataDxfId="320" totalsRowDxfId="319"/>
    <tableColumn id="18" xr3:uid="{0D6578DE-B3E0-410E-9D86-27DED7BCA957}" name="Notes" dataDxfId="318" totalsRowDxfId="317"/>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6ED547-A871-4196-B202-D82FE6855598}" name="DigitalGames" displayName="DigitalGames" ref="A1:R183" totalsRowShown="0" dataDxfId="316">
  <autoFilter ref="A1:R183" xr:uid="{226ED547-A871-4196-B202-D82FE6855598}"/>
  <tableColumns count="18">
    <tableColumn id="1" xr3:uid="{32B35B13-43E7-440F-A493-7E83895597FC}" name="Country" dataDxfId="315"/>
    <tableColumn id="2" xr3:uid="{BECE7480-2633-4766-BA73-72FA2A5B38A0}" name="Year" dataDxfId="314"/>
    <tableColumn id="3" xr3:uid="{2A299B9B-2369-405B-8667-AA1CE59199DD}" name="Sector" dataDxfId="313"/>
    <tableColumn id="4" xr3:uid="{A2676829-EA86-45FE-9C80-447459C4F009}" name="Parent Ownership Group" dataDxfId="312"/>
    <tableColumn id="5" xr3:uid="{014CEAA3-7997-4B50-9CCC-5EE7C21A1681}" name="Operating Division/Company" dataDxfId="311"/>
    <tableColumn id="6" xr3:uid="{9C439BB0-3CB6-4483-BF28-E6E41DBF1BDF}" name="Operating Brand/Title" dataDxfId="310"/>
    <tableColumn id="7" xr3:uid="{C3E79CBC-37E4-4B11-8783-2F0E87A7E3F9}" name="Total Revenue (Millions KRW₩)" dataDxfId="309">
      <calculatedColumnFormula>SUM(J2:N2)</calculatedColumnFormula>
    </tableColumn>
    <tableColumn id="8" xr3:uid="{402C0536-4BC4-4124-81AD-8A480E3D8F13}" name="Total Revenue (Millions US$)" dataDxfId="308"/>
    <tableColumn id="9" xr3:uid="{A6DB30D1-B725-4947-8F99-0925507A19FB}" name="Market Shares by Revenue (%)" dataDxfId="307">
      <calculatedColumnFormula>DigitalGames[[#This Row],[Total Revenue (Millions KRW₩)]]/('Total Revenue (Millions)'!D$145)*100</calculatedColumnFormula>
    </tableColumn>
    <tableColumn id="10" xr3:uid="{767D5FB2-2CB8-4E6D-8858-6D75D511EB90}" name="Physical Sales (Millions KRW₩)" dataDxfId="306"/>
    <tableColumn id="11" xr3:uid="{2F4E712A-B0F5-4555-9E2F-119831CB02CB}" name="Digital Sales/Download (Millions KRW₩)" dataDxfId="305"/>
    <tableColumn id="12" xr3:uid="{6B066C0D-8581-4776-A6B1-3849DA3E1743}" name="Subscriber Revenue (Millions KRW₩)" dataDxfId="304"/>
    <tableColumn id="13" xr3:uid="{4F3E78FC-8429-4D4D-96EB-0CC773376197}" name="Ad Revenue (Millions KRW₩)" dataDxfId="303"/>
    <tableColumn id="14" xr3:uid="{E7797A10-241B-4CAB-8C19-72254E1A1669}" name="Micropayments (Millions KRW₩)" dataDxfId="302"/>
    <tableColumn id="15" xr3:uid="{DC0014CA-2EBF-4C0B-8E83-1D564401A296}" name="Downloads (000s)" dataDxfId="301"/>
    <tableColumn id="16" xr3:uid="{4F4DC5A5-F593-4A1D-9C5A-18E2CB85B47F}" name="Market Shares by Download (%)" dataDxfId="300"/>
    <tableColumn id="17" xr3:uid="{9167751E-3ED5-4CF5-A9FE-F5A1AD0AC637}" name="Sub-sector" dataDxfId="299"/>
    <tableColumn id="18" xr3:uid="{52D38008-61D5-4EAA-8ADC-6D2A9E4ECC34}" name="Notes" dataDxfId="29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A1FCFB2-B934-460C-BD36-2F5B8E6FF8AB}" name="MusicServices" displayName="MusicServices" ref="A1:V41" totalsRowShown="0" headerRowDxfId="297" dataDxfId="296">
  <autoFilter ref="A1:V41" xr:uid="{FA1FCFB2-B934-460C-BD36-2F5B8E6FF8AB}"/>
  <tableColumns count="22">
    <tableColumn id="1" xr3:uid="{3FF11D59-0F0B-4C40-B3B4-63E58D315EE8}" name="Country" dataDxfId="295"/>
    <tableColumn id="2" xr3:uid="{D3C0B9B5-554C-4FDC-903C-3469334E419C}" name="Year" dataDxfId="294"/>
    <tableColumn id="3" xr3:uid="{607D1E68-36F9-46F6-8EF5-796FE2D87425}" name="Sector" dataDxfId="293"/>
    <tableColumn id="4" xr3:uid="{6358076C-5038-495B-B405-834734EF6A8D}" name="Parent Ownership Group" dataDxfId="292"/>
    <tableColumn id="5" xr3:uid="{C9F462E9-E8FD-46E9-B758-DCBEF6A5F20F}" name="Operating Division/Company" dataDxfId="291"/>
    <tableColumn id="6" xr3:uid="{0650216C-A6A5-45AA-85E5-8A551B1AC4EE}" name="Operating Brand/Title" dataDxfId="290"/>
    <tableColumn id="7" xr3:uid="{4DA59FC7-8C00-4C35-803A-3FBE9781B4FD}" name="Total Revenue (Millions KRW₩)" dataDxfId="289">
      <calculatedColumnFormula>SUM(J2:P2)</calculatedColumnFormula>
    </tableColumn>
    <tableColumn id="8" xr3:uid="{2BCFAFF3-372B-43CD-A70F-CDF3D8EA0DCB}" name="Total Revenue (Millions US$)" dataDxfId="288"/>
    <tableColumn id="9" xr3:uid="{913E78D4-A0C7-4F55-B267-3AE3728569D0}" name="Market Shares by Revenue (%)" dataDxfId="287">
      <calculatedColumnFormula>MusicServices[[#This Row],[Total Revenue (Millions KRW₩)]]/('Total Revenue (Millions)'!#REF!)*100</calculatedColumnFormula>
    </tableColumn>
    <tableColumn id="10" xr3:uid="{B5528F69-B70A-4A68-BBE5-E70B203A9AC8}" name="Subscriber Revenue (Millions KRW₩)" dataDxfId="286"/>
    <tableColumn id="11" xr3:uid="{B7ABC6F3-9415-4E49-B031-4A6F9994863A}" name="Digital Sales/Download (Millions KRW₩)" dataDxfId="285"/>
    <tableColumn id="12" xr3:uid="{63FC8C9A-D108-4099-ADA0-5A674414E151}" name="Recorded Music Revenue (Millions KRW₩)" dataDxfId="284"/>
    <tableColumn id="13" xr3:uid="{D8FD770B-87E0-42F5-86D2-0BED049C9714}" name="Publishing Royalties (Millions KRW₩)" dataDxfId="283"/>
    <tableColumn id="14" xr3:uid="{CEBC7A04-3527-44BA-ACDD-7EE1A2E396FA}" name="Ad Revenue (Millions KRW₩)" dataDxfId="282"/>
    <tableColumn id="15" xr3:uid="{2D5B157D-1503-4F67-BF04-9B6E531EAA8B}" name="Live Entertainment Revenue (Millions KRW₩)" dataDxfId="281"/>
    <tableColumn id="16" xr3:uid="{1D7E6593-BA77-4F89-91DE-37FA52A915F6}" name="Public Funding (Millions KRW₩)" dataDxfId="280"/>
    <tableColumn id="20" xr3:uid="{7D36DB87-F438-4DC7-8BF3-CFABA0911E7B}" name="Downloads (000s)" dataDxfId="279"/>
    <tableColumn id="17" xr3:uid="{8945E48A-DEEA-4549-9059-0A47BE0FC7DE}" name="Market Shares by Download (%)" dataDxfId="278"/>
    <tableColumn id="22" xr3:uid="{3169B7B4-6BBA-4CF3-8430-436F1A04A3F7}" name="Audiences (000s)" dataDxfId="277"/>
    <tableColumn id="21" xr3:uid="{737167AC-D571-4385-8B1F-EB9D321CBA87}" name="Market Shares by Audience (%)" dataDxfId="276"/>
    <tableColumn id="18" xr3:uid="{9CF94B0E-3F10-4D96-A819-42EC69156F35}" name="Sub-sector" dataDxfId="275"/>
    <tableColumn id="19" xr3:uid="{6833745D-E98F-4687-BCF4-AAC105F5D527}" name="Notes" dataDxfId="27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325660-F4B4-43F9-A0A5-A859C3FF9DF5}" name="Table5" displayName="Table5" ref="A1:L101" totalsRowShown="0" headerRowDxfId="273" dataDxfId="272">
  <autoFilter ref="A1:L101" xr:uid="{FB325660-F4B4-43F9-A0A5-A859C3FF9DF5}"/>
  <sortState xmlns:xlrd2="http://schemas.microsoft.com/office/spreadsheetml/2017/richdata2" ref="A2:L101">
    <sortCondition ref="K1:K101"/>
  </sortState>
  <tableColumns count="12">
    <tableColumn id="1" xr3:uid="{13AA8A3C-6544-452D-A741-ADD0A68D2EEF}" name="Country" dataDxfId="271"/>
    <tableColumn id="2" xr3:uid="{D1A39907-4357-4D13-A40A-5238B233B434}" name="Year" dataDxfId="270"/>
    <tableColumn id="3" xr3:uid="{77C9EF8D-A172-457C-AA9C-FCE18B575D03}" name="Sector" dataDxfId="269"/>
    <tableColumn id="4" xr3:uid="{5F20DBCC-9290-41F6-B25B-40F8207029E6}" name="Parent Ownership Group" dataDxfId="268"/>
    <tableColumn id="5" xr3:uid="{E97F44F2-C82C-41CE-BD92-86068CE932DD}" name="Operating Division/Company" dataDxfId="267"/>
    <tableColumn id="6" xr3:uid="{DC13FB39-EC31-47BA-8431-8AD226935C99}" name="Operating Brand/Title" dataDxfId="266"/>
    <tableColumn id="7" xr3:uid="{C02FEC68-01CE-45CA-9738-1D1ABC9CB245}" name="Total Revenue (Millions KRW₩)" dataDxfId="265"/>
    <tableColumn id="8" xr3:uid="{64043C5D-056F-4BAD-91DB-335769D24D6D}" name="Total Revenue (Millions US$)" dataDxfId="264"/>
    <tableColumn id="9" xr3:uid="{1B86260B-E0D9-4EC6-862A-AE2F3F54D634}" name="Market Shares by Revenue (%)" dataDxfId="263"/>
    <tableColumn id="10" xr3:uid="{7722B336-0D96-4FA3-9184-EE66CDB90EB1}" name="Public Funding (Million CDN$)" dataDxfId="262"/>
    <tableColumn id="12" xr3:uid="{E6A1F9B4-07A2-4F14-BC8F-C640AEBCDF15}" name="Primary Production Activity " dataDxfId="261"/>
    <tableColumn id="11" xr3:uid="{73F1229F-02DD-41FA-9220-6DC09908FC7A}" name="Notes" dataDxfId="26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96C95D-ECB5-40C1-907D-6999C3574F56}" name="Table4" displayName="Table4" ref="A1:K50" totalsRowShown="0" headerRowDxfId="259" dataDxfId="258">
  <autoFilter ref="A1:K50" xr:uid="{F596C95D-ECB5-40C1-907D-6999C3574F56}"/>
  <tableColumns count="11">
    <tableColumn id="1" xr3:uid="{CF8A6A82-EADE-403C-BB41-D5D77A7E9915}" name="Country" dataDxfId="257"/>
    <tableColumn id="2" xr3:uid="{0A358FA1-071E-45D5-8C3D-E692A955F045}" name="Year" dataDxfId="256"/>
    <tableColumn id="3" xr3:uid="{12F1DBEA-8100-4724-BFBF-45FA8801B7A6}" name="Sector" dataDxfId="255"/>
    <tableColumn id="4" xr3:uid="{BA1F1E5C-DEB4-42E6-8F0A-8A4B13E5D687}" name="Parent Ownership Group" dataDxfId="254"/>
    <tableColumn id="5" xr3:uid="{06B9151D-D291-4CD3-B694-5429FFA916DE}" name="Operating Division/Company" dataDxfId="253"/>
    <tableColumn id="6" xr3:uid="{228BEB60-7584-4A9B-8594-D1BAB309BCE2}" name="Operating Brand/Title" dataDxfId="252"/>
    <tableColumn id="7" xr3:uid="{8B9085D0-6017-45FF-A06C-B4DC3D3CBF3D}" name="Total Revenue (Millions KRW₩)" dataDxfId="251"/>
    <tableColumn id="8" xr3:uid="{C0C78C27-4164-41F3-9EB7-B59D15BBD1FF}" name="Total Revenue (Millions US$)" dataDxfId="250"/>
    <tableColumn id="9" xr3:uid="{DAF30B30-66B9-41F7-87AD-3AC11D2DF895}" name="Market Shares by Revenue (%)" dataDxfId="249">
      <calculatedColumnFormula>Table4[[#This Row],[Total Revenue (Millions KRW₩)]]/('Total Revenue (Millions)'!D$93)*100</calculatedColumnFormula>
    </tableColumn>
    <tableColumn id="11" xr3:uid="{71CAE37D-5456-4C0A-99D3-BACD5D232D62}" name="Primary Production Activity " dataDxfId="248"/>
    <tableColumn id="10" xr3:uid="{8556A1C8-1BA0-49C4-AA25-3BD6B623C9D7}" name="Notes" dataDxfId="247"/>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3AE8E44-1649-4021-90C9-F2D8CD9F7C2E}" name="AppDistribution" displayName="AppDistribution" ref="A1:O30" totalsRowShown="0" headerRowDxfId="246" dataDxfId="245">
  <autoFilter ref="A1:O30" xr:uid="{C3AE8E44-1649-4021-90C9-F2D8CD9F7C2E}"/>
  <tableColumns count="15">
    <tableColumn id="1" xr3:uid="{1F4E585A-80DD-4E38-B07A-112225A910B1}" name="Country" dataDxfId="244"/>
    <tableColumn id="2" xr3:uid="{03924C33-A9E5-4D12-B4FB-A3162E1289D0}" name="Year" dataDxfId="243"/>
    <tableColumn id="3" xr3:uid="{1A0A72E6-A2DC-420D-A7E2-737207EAF586}" name="Sector" dataDxfId="242"/>
    <tableColumn id="4" xr3:uid="{980CEBAF-FE6A-43AC-9D0A-DEAEB064932C}" name="Parent Ownership Group" dataDxfId="241"/>
    <tableColumn id="5" xr3:uid="{E7C67B88-5590-4F75-B4EC-FF3402769BFC}" name="Operating Division/Company" dataDxfId="240"/>
    <tableColumn id="6" xr3:uid="{8FEEEF90-97BF-4E51-BC35-084CC85C59FA}" name="Operating Brand/Title" dataDxfId="239"/>
    <tableColumn id="7" xr3:uid="{F5963EF5-0A09-4679-97B0-667C3CF0DE21}" name="Total Revenue (Millions KRW₩)" dataDxfId="238"/>
    <tableColumn id="8" xr3:uid="{D21A9DAC-963D-446F-9002-D4FCF0C9D43A}" name="Total Revenue (Millions US$)" dataDxfId="237"/>
    <tableColumn id="9" xr3:uid="{DF3C30D2-68DA-4E1D-BB35-C4E149E6A0D8}" name="Market Shares by Revenue (%)" dataDxfId="236">
      <calculatedColumnFormula>AppDistribution[[#This Row],[Total Revenue (Millions KRW₩)]]/('Total Revenue (Millions)'!#REF!)*100</calculatedColumnFormula>
    </tableColumn>
    <tableColumn id="10" xr3:uid="{6E72E81E-F410-493D-95B8-CE888D67BB17}" name="Subscriber Revenue (Millions KRW₩)" dataDxfId="235"/>
    <tableColumn id="11" xr3:uid="{85C02E43-00F3-41D9-A9C2-C673951E2EF4}" name="Ad Revenue (Millions KRW₩)" dataDxfId="234"/>
    <tableColumn id="12" xr3:uid="{631D3B09-B1D0-455F-8E78-1D999097FF2D}" name="Micropayments (Millions KRW₩)" dataDxfId="233"/>
    <tableColumn id="13" xr3:uid="{8384034C-1C47-4E4E-9D70-BE632C6730CA}" name="Downloads (000s)" dataDxfId="232"/>
    <tableColumn id="14" xr3:uid="{F1628BBE-2BCD-41EA-8EFF-E7794FA8E5CD}" name="Market Shares by Users/Downloads (%)" dataDxfId="231"/>
    <tableColumn id="15" xr3:uid="{416C34A1-6A81-40EA-A128-5C0A71294E74}" name="Notes" dataDxfId="23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C1A131-B8AC-482A-BC9A-1B96870D57C5}" name="InternetAdvertising" displayName="InternetAdvertising" ref="A1:J853" totalsRowShown="0" headerRowDxfId="229" dataDxfId="228">
  <autoFilter ref="A1:J853" xr:uid="{00000000-0001-0000-1C00-000000000000}"/>
  <tableColumns count="10">
    <tableColumn id="1" xr3:uid="{DFEAB012-FF82-485D-AF6A-679CBF52B8EA}" name="Country" dataDxfId="227"/>
    <tableColumn id="2" xr3:uid="{6E9BF0AA-503E-4935-BB13-691132FC71AC}" name="Year" dataDxfId="226"/>
    <tableColumn id="3" xr3:uid="{569173F1-9718-4304-862F-8AC4349CDDD9}" name="Sector" dataDxfId="225"/>
    <tableColumn id="4" xr3:uid="{B4C6B3EA-CC77-485D-AFC3-53BCF42E709E}" name="Parent Ownership Group" dataDxfId="224"/>
    <tableColumn id="5" xr3:uid="{530A42C6-25A4-4056-BF5C-5A97BF364A68}" name="Operating Division/Company" dataDxfId="223"/>
    <tableColumn id="6" xr3:uid="{EF51B666-A8F4-43E0-9F30-B4D8BFC75463}" name="Operating Brand/Title" dataDxfId="222"/>
    <tableColumn id="7" xr3:uid="{D991EB9F-9697-41F3-99C1-37E87DA790D9}" name="Total Revenue (Millions KRW₩)" dataDxfId="221"/>
    <tableColumn id="8" xr3:uid="{CDDE8DF6-9099-4DEE-9A83-DC4490D6D7F0}" name="Total Revenue (Millions US$)" dataDxfId="220"/>
    <tableColumn id="9" xr3:uid="{2A782A87-9AB1-47E3-80A5-E87DE6810D6E}" name="Market Shares by Revenue (%)" dataDxfId="219">
      <calculatedColumnFormula>InternetAdvertising[[#This Row],[Total Revenue (Millions KRW₩)]]/('Total Revenue (Millions)'!#REF!)*100</calculatedColumnFormula>
    </tableColumn>
    <tableColumn id="11" xr3:uid="{182734BC-4DED-4CEC-BABB-430210A4A894}" name="Notes" dataDxfId="2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A1E015-50F8-413B-BBC6-7A14AC500109}" name="Table8" displayName="Table8" ref="A1:J2" totalsRowShown="0" headerRowDxfId="217">
  <autoFilter ref="A1:J2" xr:uid="{F9A1E015-50F8-413B-BBC6-7A14AC500109}"/>
  <tableColumns count="10">
    <tableColumn id="1" xr3:uid="{D43CE8C9-2F01-418D-91F9-AADD6D263264}" name="Country" dataDxfId="216"/>
    <tableColumn id="2" xr3:uid="{D9825AA7-0CAE-4FF3-8AC0-3CF71D9C45C2}" name="Year" dataDxfId="215"/>
    <tableColumn id="3" xr3:uid="{E696B3A5-76A9-4BE5-8AD0-59374113D82E}" name="Sector" dataDxfId="214"/>
    <tableColumn id="4" xr3:uid="{43A87586-74C4-4DB2-A6E7-B048E9551DC6}" name="Parent Ownership Group" dataDxfId="213"/>
    <tableColumn id="5" xr3:uid="{AA4FE098-0400-4B38-A0A2-77B9E621D4A2}" name="Operating Division/Company" dataDxfId="212"/>
    <tableColumn id="6" xr3:uid="{3252B118-C297-473B-9177-EE281F33441B}" name="Operating Brand/Title" dataDxfId="211"/>
    <tableColumn id="7" xr3:uid="{A4F1FB62-883B-4676-AE1D-6BBB85816C53}" name="Total Revenue (Millions KRW₩)" dataDxfId="210"/>
    <tableColumn id="8" xr3:uid="{0A00A0D8-77F0-403B-A843-9403E949DE37}" name="Total Revenue (Millions US$)" dataDxfId="209"/>
    <tableColumn id="9" xr3:uid="{955FD34F-2436-4707-AAA1-72354BAD2C7E}" name="Market Shares by Revenue (%)" dataDxfId="208"/>
    <tableColumn id="10" xr3:uid="{07B6AF71-F3F0-47B6-8FE7-CCDACCB95DEF}" name="Notes" dataDxfId="207"/>
  </tableColumns>
  <tableStyleInfo name="TableStyleLight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EF6573A-3680-4067-80E6-1780B0F84109}" name="Table9" displayName="Table9" ref="A1:J2" totalsRowShown="0" headerRowDxfId="206" dataDxfId="205">
  <autoFilter ref="A1:J2" xr:uid="{6EF6573A-3680-4067-80E6-1780B0F84109}"/>
  <tableColumns count="10">
    <tableColumn id="1" xr3:uid="{77C24D77-6447-4A1E-BFE4-C59472F5D54C}" name="Country" dataDxfId="204"/>
    <tableColumn id="2" xr3:uid="{05F2574C-9913-440B-A00B-D9E8E3C0E40B}" name="Year" dataDxfId="203"/>
    <tableColumn id="3" xr3:uid="{33B3CA00-279C-44EE-8CD8-27CEF0E4021D}" name="Sector" dataDxfId="202"/>
    <tableColumn id="4" xr3:uid="{5EA50355-AD68-4274-BB7D-2071E8517167}" name="Parent Ownership Group" dataDxfId="201"/>
    <tableColumn id="5" xr3:uid="{457809A4-21A9-42C9-80F9-592C0B6241E4}" name="Operating Division/Company" dataDxfId="200"/>
    <tableColumn id="6" xr3:uid="{9813DE0F-EDDA-480F-9963-F456B972915F}" name="Operating Brand/Title" dataDxfId="199"/>
    <tableColumn id="7" xr3:uid="{2B19C934-AB68-4ECB-B3C8-18DCA75FC015}" name="Total Revenue (Millions KRW₩)" dataDxfId="198"/>
    <tableColumn id="8" xr3:uid="{F3BCD0BE-9C5D-4AD5-8F25-7A0C557F5B1F}" name="Total Revenue (Millions US$)" dataDxfId="197"/>
    <tableColumn id="9" xr3:uid="{C6E0ABFE-5696-43AF-A987-04C1AAC1B782}" name="Market Shares by Revenue (%)" dataDxfId="196"/>
    <tableColumn id="10" xr3:uid="{AA8D1FF8-0E6E-42CB-93BB-5537BECADE88}" name="Notes" dataDxfId="195"/>
  </tableColumns>
  <tableStyleInfo name="TableStyleLight1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8199B5-9F54-4251-9F53-0BBE77783EC2}" name="Table10" displayName="Table10" ref="A1:J2" totalsRowShown="0" headerRowDxfId="194" dataDxfId="193">
  <autoFilter ref="A1:J2" xr:uid="{358199B5-9F54-4251-9F53-0BBE77783EC2}"/>
  <tableColumns count="10">
    <tableColumn id="1" xr3:uid="{1A0A20FD-0F0A-48EF-A3AC-E5F4447975C7}" name="Country" dataDxfId="192"/>
    <tableColumn id="2" xr3:uid="{DB292063-D8C6-4763-B6C1-D8501FFCC2DC}" name="Year" dataDxfId="191"/>
    <tableColumn id="3" xr3:uid="{95D4FC00-D103-4085-8ADF-A5659E836C51}" name="Sector" dataDxfId="190"/>
    <tableColumn id="4" xr3:uid="{44B4A261-4BF1-45AA-ABFE-6E1078705550}" name="Parent Ownership Group" dataDxfId="189"/>
    <tableColumn id="5" xr3:uid="{C73ECF68-51E3-4660-B84B-33D9F0C577FD}" name="Operating Division/Company" dataDxfId="188"/>
    <tableColumn id="6" xr3:uid="{21636621-179B-4200-BF77-DE31F502DB43}" name="Operating Brand/Title" dataDxfId="187"/>
    <tableColumn id="7" xr3:uid="{A17E653C-3D2B-4334-97D3-ED02CBBD7358}" name="Total Revenue (Millions KRW₩)" dataDxfId="186"/>
    <tableColumn id="8" xr3:uid="{152E618B-D264-451B-84CA-F8F13CD39D9C}" name="Total Revenue (Millions US$)" dataDxfId="185"/>
    <tableColumn id="9" xr3:uid="{668C16B9-B749-4E3B-84A7-3A4E3F151108}" name="Market Shares by Revenue (%)" dataDxfId="184"/>
    <tableColumn id="10" xr3:uid="{4279559B-EA68-4BC3-80F8-D2A4AA702FC8}" name="Notes" dataDxfId="183"/>
  </tableColumns>
  <tableStyleInfo name="TableStyleLight1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1C811B-CF45-4B34-902C-8FF040738CD9}" name="Table12" displayName="Table12" ref="A1:J2" totalsRowShown="0" headerRowDxfId="182" dataDxfId="181">
  <autoFilter ref="A1:J2" xr:uid="{FF1C811B-CF45-4B34-902C-8FF040738CD9}"/>
  <tableColumns count="10">
    <tableColumn id="1" xr3:uid="{26C9286D-5E38-4608-8A34-D0173119C147}" name="Country" dataDxfId="180"/>
    <tableColumn id="2" xr3:uid="{7A2D730D-C02C-4A0B-805E-18E5A5661909}" name="Year" dataDxfId="179"/>
    <tableColumn id="3" xr3:uid="{51E17E7D-73AF-40A9-B734-C057B2888774}" name="Sector" dataDxfId="178"/>
    <tableColumn id="4" xr3:uid="{9F00B789-AFD5-4686-8CC9-745F07682EE9}" name="Parent Ownership Group" dataDxfId="177"/>
    <tableColumn id="5" xr3:uid="{B889CE05-362A-415B-A947-3BCACB590170}" name="Operating Division/Company" dataDxfId="176"/>
    <tableColumn id="6" xr3:uid="{1660BBDE-EB96-4C12-9209-A190E4ECE4C8}" name="Operating Brand/Title" dataDxfId="175"/>
    <tableColumn id="7" xr3:uid="{679272C5-2BD3-48A8-8E29-FDB05E8A84E7}" name="Total Revenue (Millions KRW₩)" dataDxfId="174"/>
    <tableColumn id="8" xr3:uid="{84D37722-FA14-4E92-80CD-EB6E21593434}" name="Total Revenue (Millions US$)" dataDxfId="173"/>
    <tableColumn id="9" xr3:uid="{41ED4814-C9B7-41DF-A3B5-D6F81BEAE1C4}" name="Market Shares by Revenue (%)" dataDxfId="172"/>
    <tableColumn id="10" xr3:uid="{73C57BDA-4F1F-4138-AC1E-348788A8DC03}" name="Notes" dataDxfId="171"/>
  </tableColumns>
  <tableStyleInfo name="TableStyleLight1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54BEF5-DB66-43C9-8D32-3DF945BF39BA}" name="MERGERSA" displayName="MERGERSA" ref="A1:I4" totalsRowShown="0" headerRowDxfId="170" dataDxfId="169">
  <autoFilter ref="A1:I4" xr:uid="{5854BEF5-DB66-43C9-8D32-3DF945BF39BA}"/>
  <tableColumns count="9">
    <tableColumn id="1" xr3:uid="{D57BD0DC-4765-457C-B7E2-E0A4FD6007C3}" name="Country" dataDxfId="168"/>
    <tableColumn id="2" xr3:uid="{EBD0E004-FB1E-4D63-AB4C-93247933734A}" name="Year" dataDxfId="167"/>
    <tableColumn id="3" xr3:uid="{729B9D54-E466-46EA-BDF2-78C9C953EFC1}" name="Sector" dataDxfId="166"/>
    <tableColumn id="4" xr3:uid="{9C16DE78-32F4-414C-92EA-8C3E10935CCC}" name="Acquired" dataDxfId="165"/>
    <tableColumn id="5" xr3:uid="{E55E47BE-191C-4E2F-A022-A1E280C1DAC6}" name="Acquirer" dataDxfId="164"/>
    <tableColumn id="6" xr3:uid="{4A5E2CA2-32B7-45D0-88C5-D80C1FCFEFC8}" name="Transaction Value (Millions KRW₩)" dataDxfId="163"/>
    <tableColumn id="7" xr3:uid="{C793E0CA-3FDD-4084-917F-610C65D8628C}" name="Transaction Value (Millions US$)" dataDxfId="162"/>
    <tableColumn id="9" xr3:uid="{5C439FE0-B2AD-A343-ADC9-B3A2A4DFDC60}" name="Closing Date--Year Only" dataDxfId="161"/>
    <tableColumn id="8" xr3:uid="{E8533D4C-8B11-4774-844D-500A63A10A0D}" name="Notes" dataDxfId="16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5" dT="2022-09-14T19:34:21.00" personId="{06713C75-C8A8-42AC-B93D-3D123015B621}" id="{5DD7A9B3-979E-4E49-AF5D-4B9915401C3B}">
    <text>It doesn't include sales of shopping channels. </text>
  </threadedComment>
  <threadedComment ref="D236" dT="2022-10-07T01:17:18.73" personId="{06713C75-C8A8-42AC-B93D-3D123015B621}" id="{9919D95D-C34F-42CB-BBF7-4E683D47FD6B}">
    <text>The data is the total commission fees paid to the three major app markets in South Korea by 246 companies surveyed by the Korea Mobile Internet Business Association in 2020.</text>
  </threadedComment>
  <threadedComment ref="R236" dT="2022-11-28T01:40:50.78" personId="{06713C75-C8A8-42AC-B93D-3D123015B621}" id="{C465636D-30C9-42C3-917C-D4AEC1E23323}">
    <text>The data is the total commission fees paid to the three major app markets in South Korea by 246 companies surveyed by the Korea Mobile Internet Business Association in 2020.</text>
  </threadedComment>
</ThreadedComments>
</file>

<file path=xl/threadedComments/threadedComment2.xml><?xml version="1.0" encoding="utf-8"?>
<ThreadedComments xmlns="http://schemas.microsoft.com/office/spreadsheetml/2018/threadedcomments" xmlns:x="http://schemas.openxmlformats.org/spreadsheetml/2006/main">
  <threadedComment ref="C191" dT="2022-10-16T23:25:50.47" personId="{06713C75-C8A8-42AC-B93D-3D123015B621}" id="{6BBA5599-8DA3-483F-A62E-86D6909443BC}">
    <text>The data includes revenues from terrestrial broadcasting companies only operating radio channels. </text>
  </threadedComment>
</ThreadedComments>
</file>

<file path=xl/threadedComments/threadedComment3.xml><?xml version="1.0" encoding="utf-8"?>
<ThreadedComments xmlns="http://schemas.microsoft.com/office/spreadsheetml/2018/threadedcomments" xmlns:x="http://schemas.openxmlformats.org/spreadsheetml/2006/main">
  <threadedComment ref="L243" dT="2022-08-30T22:56:47.94" personId="{06713C75-C8A8-42AC-B93D-3D123015B621}" id="{2AF49720-67B1-4948-AF6E-EB78C111D53B}">
    <text>The Korean publishing industry includes the publication and distribution of educational books, general fiction or nonfiction books, ebooks, and other new web based content such as webtoons and web novels. This is the result of a survey of companies operating book publishing, cartoon publishing, and e-book publishing ( e-book, webtoons, web novels) related companies among the companies that disclose audit reports to the electronic disclosure system of the Financial Supervisory Service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www.nicebizinfo.com/ep/EP0100M002GE.nice?kiscode=OS2971"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0.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abSelected="1" zoomScale="85" zoomScaleNormal="85" workbookViewId="0"/>
  </sheetViews>
  <sheetFormatPr baseColWidth="10" defaultColWidth="8.83203125" defaultRowHeight="18" customHeight="1"/>
  <cols>
    <col min="1" max="1" width="43.33203125" bestFit="1" customWidth="1"/>
    <col min="2" max="2" width="45" bestFit="1" customWidth="1"/>
    <col min="3" max="3" width="144.6640625" style="34" customWidth="1"/>
    <col min="4" max="16384" width="8.83203125" style="83"/>
  </cols>
  <sheetData>
    <row r="1" spans="1:3" s="114" customFormat="1" ht="16">
      <c r="A1" s="128" t="s">
        <v>0</v>
      </c>
      <c r="B1" s="128" t="s">
        <v>1</v>
      </c>
      <c r="C1" s="128" t="s">
        <v>2</v>
      </c>
    </row>
    <row r="2" spans="1:3" ht="16">
      <c r="A2" s="24" t="s">
        <v>3</v>
      </c>
      <c r="B2" s="24"/>
      <c r="C2" s="24"/>
    </row>
    <row r="3" spans="1:3" ht="16">
      <c r="A3" s="24" t="s">
        <v>4</v>
      </c>
      <c r="B3" s="24"/>
      <c r="C3" s="24"/>
    </row>
    <row r="4" spans="1:3" ht="204">
      <c r="A4" s="24" t="s">
        <v>5</v>
      </c>
      <c r="B4" s="24" t="s">
        <v>6</v>
      </c>
      <c r="C4" s="295" t="s">
        <v>7</v>
      </c>
    </row>
    <row r="5" spans="1:3" ht="46.5" customHeight="1">
      <c r="A5" s="24" t="s">
        <v>8</v>
      </c>
      <c r="B5" s="24" t="s">
        <v>6</v>
      </c>
      <c r="C5" s="129" t="s">
        <v>9</v>
      </c>
    </row>
    <row r="6" spans="1:3" ht="102">
      <c r="A6" s="24" t="s">
        <v>10</v>
      </c>
      <c r="B6" s="24" t="s">
        <v>6</v>
      </c>
      <c r="C6" s="129" t="s">
        <v>11</v>
      </c>
    </row>
    <row r="7" spans="1:3" ht="119">
      <c r="A7" s="24" t="s">
        <v>12</v>
      </c>
      <c r="B7" s="24" t="s">
        <v>6</v>
      </c>
      <c r="C7" s="295" t="s">
        <v>13</v>
      </c>
    </row>
    <row r="8" spans="1:3" ht="34">
      <c r="A8" s="24" t="s">
        <v>14</v>
      </c>
      <c r="B8" s="24" t="s">
        <v>15</v>
      </c>
      <c r="C8" s="129" t="s">
        <v>16</v>
      </c>
    </row>
    <row r="9" spans="1:3" ht="34">
      <c r="A9" s="24" t="s">
        <v>17</v>
      </c>
      <c r="B9" s="24" t="s">
        <v>15</v>
      </c>
      <c r="C9" s="129" t="s">
        <v>18</v>
      </c>
    </row>
    <row r="10" spans="1:3" ht="238">
      <c r="A10" s="24" t="s">
        <v>19</v>
      </c>
      <c r="B10" s="24" t="s">
        <v>15</v>
      </c>
      <c r="C10" s="129" t="s">
        <v>20</v>
      </c>
    </row>
    <row r="11" spans="1:3" ht="85">
      <c r="A11" s="130" t="s">
        <v>21</v>
      </c>
      <c r="B11" s="130" t="s">
        <v>15</v>
      </c>
      <c r="C11" s="146" t="s">
        <v>22</v>
      </c>
    </row>
    <row r="12" spans="1:3" ht="124.5" customHeight="1">
      <c r="A12" s="24" t="s">
        <v>23</v>
      </c>
      <c r="B12" s="24" t="s">
        <v>15</v>
      </c>
      <c r="C12" s="129" t="s">
        <v>24</v>
      </c>
    </row>
    <row r="13" spans="1:3" s="84" customFormat="1" ht="34">
      <c r="A13" s="130" t="s">
        <v>25</v>
      </c>
      <c r="B13" s="130" t="s">
        <v>15</v>
      </c>
      <c r="C13" s="132" t="s">
        <v>26</v>
      </c>
    </row>
    <row r="14" spans="1:3" ht="126" customHeight="1">
      <c r="A14" s="24" t="s">
        <v>27</v>
      </c>
      <c r="B14" s="24" t="s">
        <v>15</v>
      </c>
      <c r="C14" s="129" t="s">
        <v>28</v>
      </c>
    </row>
    <row r="15" spans="1:3" ht="33" customHeight="1">
      <c r="A15" s="24" t="s">
        <v>29</v>
      </c>
      <c r="B15" s="24" t="s">
        <v>15</v>
      </c>
      <c r="C15" s="129" t="s">
        <v>30</v>
      </c>
    </row>
    <row r="16" spans="1:3" ht="85">
      <c r="A16" s="24" t="s">
        <v>31</v>
      </c>
      <c r="B16" s="24" t="s">
        <v>15</v>
      </c>
      <c r="C16" s="129" t="s">
        <v>32</v>
      </c>
    </row>
    <row r="17" spans="1:3" ht="51">
      <c r="A17" s="24" t="s">
        <v>33</v>
      </c>
      <c r="B17" s="24" t="s">
        <v>15</v>
      </c>
      <c r="C17" s="131" t="s">
        <v>34</v>
      </c>
    </row>
    <row r="18" spans="1:3" ht="17">
      <c r="A18" s="24" t="s">
        <v>35</v>
      </c>
      <c r="B18" s="24" t="s">
        <v>15</v>
      </c>
      <c r="C18" s="129" t="s">
        <v>36</v>
      </c>
    </row>
    <row r="19" spans="1:3" ht="17">
      <c r="A19" s="24" t="s">
        <v>37</v>
      </c>
      <c r="B19" s="24" t="s">
        <v>15</v>
      </c>
      <c r="C19" s="129" t="s">
        <v>38</v>
      </c>
    </row>
    <row r="20" spans="1:3" ht="34">
      <c r="A20" s="24" t="s">
        <v>39</v>
      </c>
      <c r="B20" s="24" t="s">
        <v>15</v>
      </c>
      <c r="C20" s="129" t="s">
        <v>40</v>
      </c>
    </row>
    <row r="21" spans="1:3" ht="17">
      <c r="A21" s="24" t="s">
        <v>41</v>
      </c>
      <c r="B21" s="24" t="s">
        <v>42</v>
      </c>
      <c r="C21" s="129" t="s">
        <v>43</v>
      </c>
    </row>
    <row r="22" spans="1:3" ht="153">
      <c r="A22" s="24" t="s">
        <v>44</v>
      </c>
      <c r="B22" s="24" t="s">
        <v>42</v>
      </c>
      <c r="C22" s="129" t="s">
        <v>45</v>
      </c>
    </row>
    <row r="23" spans="1:3" ht="85">
      <c r="A23" s="24" t="s">
        <v>46</v>
      </c>
      <c r="B23" s="24" t="s">
        <v>42</v>
      </c>
      <c r="C23" s="129" t="s">
        <v>47</v>
      </c>
    </row>
    <row r="24" spans="1:3" ht="85">
      <c r="A24" s="24" t="s">
        <v>48</v>
      </c>
      <c r="B24" s="24" t="s">
        <v>42</v>
      </c>
      <c r="C24" s="129" t="s">
        <v>47</v>
      </c>
    </row>
    <row r="25" spans="1:3" ht="33.75" customHeight="1">
      <c r="A25" s="24" t="s">
        <v>49</v>
      </c>
      <c r="B25" s="24" t="s">
        <v>42</v>
      </c>
      <c r="C25" s="129" t="s">
        <v>50</v>
      </c>
    </row>
    <row r="26" spans="1:3" ht="102">
      <c r="A26" s="24" t="s">
        <v>51</v>
      </c>
      <c r="B26" s="24" t="s">
        <v>42</v>
      </c>
      <c r="C26" s="129" t="s">
        <v>52</v>
      </c>
    </row>
    <row r="27" spans="1:3" ht="136">
      <c r="A27" s="24" t="s">
        <v>53</v>
      </c>
      <c r="B27" s="24" t="s">
        <v>42</v>
      </c>
      <c r="C27" s="129" t="s">
        <v>54</v>
      </c>
    </row>
    <row r="28" spans="1:3" ht="85">
      <c r="A28" s="24" t="s">
        <v>55</v>
      </c>
      <c r="B28" s="24" t="s">
        <v>42</v>
      </c>
      <c r="C28" s="129" t="s">
        <v>56</v>
      </c>
    </row>
    <row r="29" spans="1:3" ht="51">
      <c r="A29" s="24" t="s">
        <v>57</v>
      </c>
      <c r="B29" s="24" t="s">
        <v>42</v>
      </c>
      <c r="C29" s="129" t="s">
        <v>58</v>
      </c>
    </row>
    <row r="30" spans="1:3" ht="34">
      <c r="A30" s="24" t="s">
        <v>59</v>
      </c>
      <c r="B30" s="24" t="s">
        <v>42</v>
      </c>
      <c r="C30" s="129" t="s">
        <v>60</v>
      </c>
    </row>
    <row r="31" spans="1:3" ht="204">
      <c r="A31" s="130" t="s">
        <v>61</v>
      </c>
      <c r="B31" s="130" t="s">
        <v>62</v>
      </c>
      <c r="C31" s="132" t="s">
        <v>63</v>
      </c>
    </row>
    <row r="32" spans="1:3" ht="315" customHeight="1">
      <c r="A32" s="130" t="s">
        <v>64</v>
      </c>
      <c r="B32" s="130" t="s">
        <v>62</v>
      </c>
      <c r="C32" s="132" t="s">
        <v>65</v>
      </c>
    </row>
    <row r="33" spans="1:3" ht="170">
      <c r="A33" s="130" t="s">
        <v>66</v>
      </c>
      <c r="B33" s="130" t="s">
        <v>62</v>
      </c>
      <c r="C33" s="132" t="s">
        <v>67</v>
      </c>
    </row>
    <row r="34" spans="1:3" ht="272">
      <c r="A34" s="130" t="s">
        <v>68</v>
      </c>
      <c r="B34" s="130" t="s">
        <v>62</v>
      </c>
      <c r="C34" s="132" t="s">
        <v>69</v>
      </c>
    </row>
    <row r="35" spans="1:3" ht="34">
      <c r="A35" s="24" t="s">
        <v>70</v>
      </c>
      <c r="B35" s="24" t="s">
        <v>62</v>
      </c>
      <c r="C35" s="129" t="s">
        <v>71</v>
      </c>
    </row>
    <row r="36" spans="1:3" ht="255">
      <c r="A36" s="24" t="s">
        <v>72</v>
      </c>
      <c r="B36" s="24" t="s">
        <v>62</v>
      </c>
      <c r="C36" s="129" t="s">
        <v>73</v>
      </c>
    </row>
    <row r="37" spans="1:3" ht="16">
      <c r="A37" s="24" t="s">
        <v>74</v>
      </c>
      <c r="B37" s="24" t="s">
        <v>62</v>
      </c>
      <c r="C37" s="24"/>
    </row>
    <row r="38" spans="1:3" ht="16">
      <c r="A38" s="24" t="s">
        <v>75</v>
      </c>
      <c r="B38" s="24" t="s">
        <v>62</v>
      </c>
      <c r="C38" s="24"/>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9070-6A4F-4AE2-A148-3C8D41B0F374}">
  <dimension ref="A1:R359"/>
  <sheetViews>
    <sheetView zoomScale="115" zoomScaleNormal="115" workbookViewId="0">
      <pane ySplit="1" topLeftCell="A238" activePane="bottomLeft" state="frozen"/>
      <selection activeCell="XEK27" sqref="XEK27:XEL27"/>
      <selection pane="bottomLeft" activeCell="A28" sqref="A28"/>
    </sheetView>
  </sheetViews>
  <sheetFormatPr baseColWidth="10" defaultColWidth="9" defaultRowHeight="18" customHeight="1"/>
  <cols>
    <col min="1" max="1" width="12" style="34" bestFit="1" customWidth="1"/>
    <col min="2" max="2" width="11" style="8" customWidth="1"/>
    <col min="3" max="3" width="30" style="19" customWidth="1"/>
    <col min="4" max="4" width="17.83203125" style="193" customWidth="1"/>
    <col min="5" max="5" width="30.5" style="34" hidden="1" customWidth="1"/>
    <col min="6" max="6" width="16.83203125" style="34" customWidth="1"/>
    <col min="7" max="7" width="37" style="34" hidden="1" customWidth="1"/>
    <col min="8" max="8" width="36.33203125" style="34" hidden="1" customWidth="1"/>
    <col min="9" max="9" width="28.1640625" style="34" hidden="1" customWidth="1"/>
    <col min="10" max="10" width="31.1640625" style="34" hidden="1" customWidth="1"/>
    <col min="11" max="11" width="29.6640625" style="34" hidden="1" customWidth="1"/>
    <col min="12" max="12" width="37.83203125" style="34" hidden="1" customWidth="1"/>
    <col min="13" max="13" width="39.83203125" style="34" hidden="1" customWidth="1"/>
    <col min="14" max="14" width="42.6640625" style="34" hidden="1" customWidth="1"/>
    <col min="15" max="15" width="33.6640625" style="34" hidden="1" customWidth="1"/>
    <col min="16" max="16" width="31.1640625" style="34" hidden="1" customWidth="1"/>
    <col min="17" max="17" width="30.83203125" style="34" hidden="1" customWidth="1"/>
    <col min="18" max="18" width="156.1640625" style="38" customWidth="1"/>
    <col min="19" max="16384" width="9" style="34"/>
  </cols>
  <sheetData>
    <row r="1" spans="1:18" s="6" customFormat="1" ht="18" customHeight="1">
      <c r="A1" s="70" t="s">
        <v>76</v>
      </c>
      <c r="B1" s="70" t="s">
        <v>77</v>
      </c>
      <c r="C1" s="126" t="s">
        <v>0</v>
      </c>
      <c r="D1" s="190" t="s">
        <v>78</v>
      </c>
      <c r="E1" s="6" t="s">
        <v>79</v>
      </c>
      <c r="F1" s="6" t="s">
        <v>80</v>
      </c>
      <c r="G1" s="6" t="s">
        <v>81</v>
      </c>
      <c r="H1" s="6" t="s">
        <v>82</v>
      </c>
      <c r="I1" s="6" t="s">
        <v>83</v>
      </c>
      <c r="J1" s="6" t="s">
        <v>84</v>
      </c>
      <c r="K1" s="45" t="s">
        <v>85</v>
      </c>
      <c r="L1" s="45" t="s">
        <v>86</v>
      </c>
      <c r="M1" s="6" t="s">
        <v>87</v>
      </c>
      <c r="N1" s="6" t="s">
        <v>88</v>
      </c>
      <c r="O1" s="6" t="s">
        <v>89</v>
      </c>
      <c r="P1" s="6" t="s">
        <v>90</v>
      </c>
      <c r="Q1" s="6" t="s">
        <v>91</v>
      </c>
      <c r="R1" s="70" t="s">
        <v>74</v>
      </c>
    </row>
    <row r="2" spans="1:18" ht="18" customHeight="1">
      <c r="A2" s="5" t="s">
        <v>92</v>
      </c>
      <c r="B2" s="5">
        <v>2010</v>
      </c>
      <c r="C2" s="7" t="s">
        <v>5</v>
      </c>
      <c r="D2" s="193">
        <f t="shared" ref="D2:D5" si="0">M2</f>
        <v>0</v>
      </c>
      <c r="E2" s="120"/>
      <c r="F2" s="298"/>
      <c r="G2" s="119"/>
      <c r="H2" s="119"/>
      <c r="I2" s="119"/>
      <c r="J2" s="119"/>
      <c r="K2" s="119"/>
      <c r="R2" s="19"/>
    </row>
    <row r="3" spans="1:18" ht="18" customHeight="1">
      <c r="A3" s="5" t="s">
        <v>92</v>
      </c>
      <c r="B3" s="5">
        <v>2011</v>
      </c>
      <c r="C3" s="7" t="s">
        <v>5</v>
      </c>
      <c r="D3" s="193">
        <f t="shared" si="0"/>
        <v>0</v>
      </c>
      <c r="E3" s="120"/>
      <c r="F3" s="298"/>
      <c r="G3" s="119"/>
      <c r="H3" s="119"/>
      <c r="I3" s="119"/>
      <c r="J3" s="119"/>
      <c r="K3" s="119"/>
      <c r="R3" s="19"/>
    </row>
    <row r="4" spans="1:18" ht="18" customHeight="1">
      <c r="A4" s="5" t="s">
        <v>92</v>
      </c>
      <c r="B4" s="5">
        <v>2012</v>
      </c>
      <c r="C4" s="7" t="s">
        <v>5</v>
      </c>
      <c r="D4" s="193">
        <f t="shared" si="0"/>
        <v>0</v>
      </c>
      <c r="E4" s="120"/>
      <c r="F4" s="298"/>
      <c r="G4" s="119"/>
      <c r="H4" s="119"/>
      <c r="I4" s="119"/>
      <c r="J4" s="119"/>
      <c r="K4" s="119"/>
      <c r="R4" s="19"/>
    </row>
    <row r="5" spans="1:18" ht="18" customHeight="1">
      <c r="A5" s="5" t="s">
        <v>92</v>
      </c>
      <c r="B5" s="5">
        <v>2013</v>
      </c>
      <c r="C5" s="7" t="s">
        <v>5</v>
      </c>
      <c r="D5" s="193">
        <f t="shared" si="0"/>
        <v>0</v>
      </c>
      <c r="E5" s="120"/>
      <c r="F5" s="298"/>
      <c r="G5" s="119"/>
      <c r="H5" s="119"/>
      <c r="I5" s="119"/>
      <c r="J5" s="119"/>
      <c r="K5" s="119"/>
      <c r="R5" s="19"/>
    </row>
    <row r="6" spans="1:18" ht="18" customHeight="1">
      <c r="A6" s="5" t="s">
        <v>92</v>
      </c>
      <c r="B6" s="5">
        <v>2014</v>
      </c>
      <c r="C6" s="7" t="s">
        <v>5</v>
      </c>
      <c r="D6" s="193">
        <f t="shared" ref="D6:D7" si="1">M6</f>
        <v>0</v>
      </c>
      <c r="E6" s="120"/>
      <c r="F6" s="298"/>
      <c r="G6" s="119"/>
      <c r="H6" s="119"/>
      <c r="I6" s="119"/>
      <c r="J6" s="119"/>
      <c r="K6" s="119"/>
      <c r="R6" s="19"/>
    </row>
    <row r="7" spans="1:18" ht="18" customHeight="1">
      <c r="A7" s="5" t="s">
        <v>92</v>
      </c>
      <c r="B7" s="5">
        <v>2015</v>
      </c>
      <c r="C7" s="7" t="s">
        <v>5</v>
      </c>
      <c r="D7" s="193">
        <f t="shared" si="1"/>
        <v>0</v>
      </c>
      <c r="E7" s="120"/>
      <c r="F7" s="298"/>
      <c r="G7" s="119"/>
      <c r="H7" s="119"/>
      <c r="I7" s="119"/>
      <c r="J7" s="119"/>
      <c r="K7" s="119"/>
      <c r="R7" s="19"/>
    </row>
    <row r="8" spans="1:18" ht="18" customHeight="1">
      <c r="A8" s="5" t="s">
        <v>92</v>
      </c>
      <c r="B8" s="5">
        <v>2016</v>
      </c>
      <c r="C8" s="7" t="s">
        <v>5</v>
      </c>
      <c r="D8" s="193">
        <f>M8</f>
        <v>0</v>
      </c>
      <c r="E8" s="120"/>
      <c r="F8" s="298"/>
      <c r="G8" s="119"/>
      <c r="H8" s="119"/>
      <c r="I8" s="119"/>
      <c r="J8" s="119"/>
      <c r="K8" s="119"/>
      <c r="R8" s="19"/>
    </row>
    <row r="9" spans="1:18" ht="18" customHeight="1">
      <c r="A9" s="5" t="s">
        <v>92</v>
      </c>
      <c r="B9" s="5">
        <v>2017</v>
      </c>
      <c r="C9" s="7" t="s">
        <v>5</v>
      </c>
      <c r="D9" s="193">
        <f>M9</f>
        <v>0</v>
      </c>
      <c r="E9" s="120"/>
      <c r="F9" s="298"/>
      <c r="G9" s="119"/>
      <c r="H9" s="119"/>
      <c r="I9" s="119"/>
      <c r="J9" s="119"/>
      <c r="K9" s="119"/>
      <c r="R9" s="19"/>
    </row>
    <row r="10" spans="1:18" ht="18" customHeight="1">
      <c r="A10" s="5" t="s">
        <v>92</v>
      </c>
      <c r="B10" s="5">
        <v>2018</v>
      </c>
      <c r="C10" s="7" t="s">
        <v>5</v>
      </c>
      <c r="E10" s="120">
        <v>9479</v>
      </c>
      <c r="F10" s="298"/>
      <c r="G10" s="119"/>
      <c r="H10" s="119"/>
      <c r="I10" s="119"/>
      <c r="J10" s="119"/>
      <c r="K10" s="119"/>
      <c r="R10" s="19"/>
    </row>
    <row r="11" spans="1:18" s="19" customFormat="1" ht="36" customHeight="1">
      <c r="A11" s="7" t="s">
        <v>92</v>
      </c>
      <c r="B11" s="125">
        <v>2019</v>
      </c>
      <c r="C11" s="7" t="s">
        <v>5</v>
      </c>
      <c r="D11" s="191">
        <v>1598410</v>
      </c>
      <c r="G11" s="299"/>
      <c r="H11" s="299"/>
      <c r="I11" s="299"/>
      <c r="J11" s="299"/>
      <c r="K11" s="299"/>
      <c r="R11" s="19" t="s">
        <v>93</v>
      </c>
    </row>
    <row r="12" spans="1:18" ht="18" customHeight="1">
      <c r="A12" s="5" t="s">
        <v>92</v>
      </c>
      <c r="B12" s="8">
        <v>2020</v>
      </c>
      <c r="C12" s="7" t="s">
        <v>5</v>
      </c>
      <c r="D12" s="193">
        <v>1554954</v>
      </c>
      <c r="G12" s="119"/>
      <c r="H12" s="119"/>
      <c r="I12" s="119"/>
      <c r="J12" s="119"/>
      <c r="K12" s="119"/>
      <c r="R12" s="19" t="s">
        <v>94</v>
      </c>
    </row>
    <row r="13" spans="1:18" ht="18" customHeight="1">
      <c r="A13" s="5" t="s">
        <v>95</v>
      </c>
      <c r="B13" s="27">
        <v>2021</v>
      </c>
      <c r="C13" s="7" t="s">
        <v>5</v>
      </c>
      <c r="D13" s="193">
        <v>1441014</v>
      </c>
      <c r="G13" s="119"/>
      <c r="H13" s="119"/>
      <c r="I13" s="119"/>
      <c r="J13" s="119"/>
      <c r="K13" s="119"/>
      <c r="R13" s="19" t="s">
        <v>94</v>
      </c>
    </row>
    <row r="14" spans="1:18" ht="18" customHeight="1">
      <c r="A14" s="5" t="s">
        <v>95</v>
      </c>
      <c r="B14" s="27">
        <v>2022</v>
      </c>
      <c r="C14" s="7" t="s">
        <v>5</v>
      </c>
      <c r="D14" s="193">
        <f>M14</f>
        <v>0</v>
      </c>
      <c r="G14" s="119"/>
      <c r="H14" s="119"/>
      <c r="I14" s="119"/>
      <c r="J14" s="119"/>
      <c r="K14" s="119"/>
      <c r="R14" s="19"/>
    </row>
    <row r="15" spans="1:18" ht="18" customHeight="1">
      <c r="A15" s="5" t="s">
        <v>92</v>
      </c>
      <c r="B15" s="5">
        <v>2010</v>
      </c>
      <c r="C15" s="7" t="s">
        <v>8</v>
      </c>
      <c r="D15" s="193">
        <v>22937099</v>
      </c>
      <c r="E15" s="120">
        <v>17664</v>
      </c>
      <c r="F15" s="298"/>
      <c r="G15" s="119"/>
      <c r="H15" s="119"/>
      <c r="I15" s="119"/>
      <c r="J15" s="119"/>
      <c r="K15" s="119"/>
      <c r="R15" s="19" t="s">
        <v>96</v>
      </c>
    </row>
    <row r="16" spans="1:18" ht="18" customHeight="1">
      <c r="A16" s="5" t="s">
        <v>92</v>
      </c>
      <c r="B16" s="5">
        <v>2011</v>
      </c>
      <c r="C16" s="7" t="s">
        <v>8</v>
      </c>
      <c r="D16" s="193">
        <v>22756700</v>
      </c>
      <c r="E16" s="120">
        <v>17774</v>
      </c>
      <c r="F16" s="298"/>
      <c r="G16" s="119"/>
      <c r="H16" s="119"/>
      <c r="I16" s="119"/>
      <c r="J16" s="119"/>
      <c r="K16" s="119"/>
      <c r="R16" s="19" t="s">
        <v>97</v>
      </c>
    </row>
    <row r="17" spans="1:18" ht="18" customHeight="1">
      <c r="A17" s="5" t="s">
        <v>92</v>
      </c>
      <c r="B17" s="5">
        <v>2012</v>
      </c>
      <c r="C17" s="7" t="s">
        <v>8</v>
      </c>
      <c r="D17" s="193">
        <v>22861300</v>
      </c>
      <c r="E17" s="120"/>
      <c r="F17" s="298"/>
      <c r="G17" s="119"/>
      <c r="H17" s="119"/>
      <c r="I17" s="119"/>
      <c r="J17" s="119"/>
      <c r="K17" s="119"/>
      <c r="R17" s="19" t="s">
        <v>97</v>
      </c>
    </row>
    <row r="18" spans="1:18" ht="18" customHeight="1">
      <c r="A18" s="5" t="s">
        <v>92</v>
      </c>
      <c r="B18" s="5">
        <v>2013</v>
      </c>
      <c r="C18" s="7" t="s">
        <v>8</v>
      </c>
      <c r="D18" s="193">
        <v>24142100</v>
      </c>
      <c r="E18" s="120"/>
      <c r="F18" s="298"/>
      <c r="G18" s="119"/>
      <c r="H18" s="119"/>
      <c r="I18" s="119"/>
      <c r="J18" s="119"/>
      <c r="K18" s="119"/>
      <c r="R18" s="19" t="s">
        <v>98</v>
      </c>
    </row>
    <row r="19" spans="1:18" ht="18" customHeight="1">
      <c r="A19" s="5" t="s">
        <v>92</v>
      </c>
      <c r="B19" s="5">
        <v>2014</v>
      </c>
      <c r="C19" s="7" t="s">
        <v>8</v>
      </c>
      <c r="D19" s="193">
        <v>24914800</v>
      </c>
      <c r="E19" s="120"/>
      <c r="F19" s="298"/>
      <c r="G19" s="119"/>
      <c r="H19" s="119"/>
      <c r="I19" s="119"/>
      <c r="J19" s="119"/>
      <c r="K19" s="119"/>
      <c r="R19" s="19" t="s">
        <v>98</v>
      </c>
    </row>
    <row r="20" spans="1:18" ht="18" customHeight="1">
      <c r="A20" s="5" t="s">
        <v>92</v>
      </c>
      <c r="B20" s="5">
        <v>2015</v>
      </c>
      <c r="C20" s="7" t="s">
        <v>8</v>
      </c>
      <c r="D20" s="193">
        <v>24642100</v>
      </c>
      <c r="E20" s="120"/>
      <c r="F20" s="298"/>
      <c r="G20" s="119"/>
      <c r="H20" s="119"/>
      <c r="I20" s="119"/>
      <c r="J20" s="119"/>
      <c r="K20" s="119"/>
      <c r="R20" s="19" t="s">
        <v>98</v>
      </c>
    </row>
    <row r="21" spans="1:18" ht="18" customHeight="1">
      <c r="A21" s="5" t="s">
        <v>92</v>
      </c>
      <c r="B21" s="5">
        <v>2016</v>
      </c>
      <c r="C21" s="7" t="s">
        <v>8</v>
      </c>
      <c r="D21" s="193">
        <v>25179500</v>
      </c>
      <c r="E21" s="120"/>
      <c r="F21" s="298"/>
      <c r="G21" s="119"/>
      <c r="H21" s="119"/>
      <c r="I21" s="119"/>
      <c r="J21" s="119"/>
      <c r="K21" s="119"/>
      <c r="R21" s="19" t="s">
        <v>98</v>
      </c>
    </row>
    <row r="22" spans="1:18" ht="18" customHeight="1">
      <c r="A22" s="5" t="s">
        <v>92</v>
      </c>
      <c r="B22" s="5">
        <v>2017</v>
      </c>
      <c r="C22" s="7" t="s">
        <v>8</v>
      </c>
      <c r="D22" s="193">
        <v>25256200</v>
      </c>
      <c r="E22" s="120"/>
      <c r="F22" s="298"/>
      <c r="G22" s="119"/>
      <c r="H22" s="119"/>
      <c r="I22" s="119"/>
      <c r="J22" s="119"/>
      <c r="K22" s="119"/>
      <c r="R22" s="19" t="s">
        <v>98</v>
      </c>
    </row>
    <row r="23" spans="1:18" ht="18" customHeight="1">
      <c r="A23" s="5" t="s">
        <v>92</v>
      </c>
      <c r="B23" s="5">
        <v>2018</v>
      </c>
      <c r="C23" s="7" t="s">
        <v>8</v>
      </c>
      <c r="D23" s="193">
        <v>24451900</v>
      </c>
      <c r="E23" s="120"/>
      <c r="F23" s="298"/>
      <c r="G23" s="119"/>
      <c r="H23" s="119"/>
      <c r="I23" s="119"/>
      <c r="J23" s="119"/>
      <c r="K23" s="119"/>
      <c r="R23" s="19" t="s">
        <v>98</v>
      </c>
    </row>
    <row r="24" spans="1:18" s="19" customFormat="1" ht="18" customHeight="1">
      <c r="A24" s="7" t="s">
        <v>92</v>
      </c>
      <c r="B24" s="125">
        <v>2019</v>
      </c>
      <c r="C24" s="7" t="s">
        <v>8</v>
      </c>
      <c r="D24" s="194">
        <v>24075500</v>
      </c>
      <c r="G24" s="299"/>
      <c r="H24" s="299"/>
      <c r="I24" s="299"/>
      <c r="J24" s="299"/>
      <c r="K24" s="299"/>
      <c r="R24" s="19" t="s">
        <v>99</v>
      </c>
    </row>
    <row r="25" spans="1:18" s="19" customFormat="1" ht="18" customHeight="1">
      <c r="A25" s="7" t="s">
        <v>92</v>
      </c>
      <c r="B25" s="125">
        <v>2020</v>
      </c>
      <c r="C25" s="7" t="s">
        <v>8</v>
      </c>
      <c r="D25" s="194">
        <v>24553300</v>
      </c>
      <c r="G25" s="299"/>
      <c r="H25" s="299"/>
      <c r="I25" s="299"/>
      <c r="J25" s="299"/>
      <c r="K25" s="299"/>
      <c r="R25" s="19" t="s">
        <v>100</v>
      </c>
    </row>
    <row r="26" spans="1:18" s="19" customFormat="1" ht="30" customHeight="1">
      <c r="A26" s="7" t="s">
        <v>95</v>
      </c>
      <c r="B26" s="125">
        <v>2021</v>
      </c>
      <c r="C26" s="7" t="s">
        <v>8</v>
      </c>
      <c r="D26" s="194">
        <v>25152509</v>
      </c>
      <c r="F26" s="300"/>
      <c r="G26" s="299"/>
      <c r="H26" s="299"/>
      <c r="I26" s="299"/>
      <c r="J26" s="299"/>
      <c r="K26" s="299"/>
      <c r="R26" s="19" t="s">
        <v>101</v>
      </c>
    </row>
    <row r="27" spans="1:18" s="19" customFormat="1" ht="37.5" customHeight="1">
      <c r="A27" s="7" t="s">
        <v>95</v>
      </c>
      <c r="B27" s="27">
        <v>2022</v>
      </c>
      <c r="C27" s="7" t="s">
        <v>8</v>
      </c>
      <c r="D27" s="191"/>
      <c r="F27" s="300"/>
      <c r="G27" s="119"/>
      <c r="H27" s="119"/>
      <c r="I27" s="119"/>
      <c r="J27" s="119"/>
      <c r="K27" s="119"/>
      <c r="R27" s="139"/>
    </row>
    <row r="28" spans="1:18" ht="18" customHeight="1">
      <c r="A28" s="5" t="s">
        <v>92</v>
      </c>
      <c r="B28" s="5">
        <v>2010</v>
      </c>
      <c r="C28" s="7" t="s">
        <v>10</v>
      </c>
      <c r="E28" s="120">
        <v>3602</v>
      </c>
      <c r="G28" s="119"/>
      <c r="H28" s="119"/>
      <c r="I28" s="119"/>
      <c r="J28" s="119"/>
      <c r="K28" s="119"/>
      <c r="R28" s="19"/>
    </row>
    <row r="29" spans="1:18" ht="18" customHeight="1">
      <c r="A29" s="5" t="s">
        <v>92</v>
      </c>
      <c r="B29" s="5">
        <v>2011</v>
      </c>
      <c r="C29" s="7" t="s">
        <v>10</v>
      </c>
      <c r="D29" s="193">
        <v>4528611</v>
      </c>
      <c r="E29" s="120">
        <v>3681</v>
      </c>
      <c r="G29" s="119"/>
      <c r="H29" s="119"/>
      <c r="I29" s="119"/>
      <c r="J29" s="119"/>
      <c r="K29" s="119"/>
      <c r="R29" s="19" t="s">
        <v>102</v>
      </c>
    </row>
    <row r="30" spans="1:18" ht="18" customHeight="1">
      <c r="A30" s="5" t="s">
        <v>92</v>
      </c>
      <c r="B30" s="5">
        <v>2012</v>
      </c>
      <c r="C30" s="7" t="s">
        <v>10</v>
      </c>
      <c r="D30" s="193">
        <v>4341554</v>
      </c>
      <c r="E30" s="120"/>
      <c r="G30" s="119"/>
      <c r="H30" s="119"/>
      <c r="I30" s="119"/>
      <c r="J30" s="119"/>
      <c r="K30" s="119"/>
      <c r="R30" s="19" t="s">
        <v>103</v>
      </c>
    </row>
    <row r="31" spans="1:18" ht="18" customHeight="1">
      <c r="A31" s="5" t="s">
        <v>92</v>
      </c>
      <c r="B31" s="5">
        <v>2013</v>
      </c>
      <c r="C31" s="7" t="s">
        <v>10</v>
      </c>
      <c r="D31" s="193">
        <v>4439803</v>
      </c>
      <c r="E31" s="120"/>
      <c r="G31" s="119"/>
      <c r="H31" s="119"/>
      <c r="I31" s="119"/>
      <c r="J31" s="119"/>
      <c r="K31" s="119"/>
      <c r="R31" s="19" t="s">
        <v>104</v>
      </c>
    </row>
    <row r="32" spans="1:18" ht="18" customHeight="1">
      <c r="A32" s="5" t="s">
        <v>92</v>
      </c>
      <c r="B32" s="5">
        <v>2014</v>
      </c>
      <c r="C32" s="7" t="s">
        <v>10</v>
      </c>
      <c r="D32" s="193">
        <v>3923569</v>
      </c>
      <c r="E32" s="120"/>
      <c r="G32" s="119"/>
      <c r="H32" s="119"/>
      <c r="I32" s="119"/>
      <c r="J32" s="119"/>
      <c r="K32" s="119"/>
      <c r="R32" s="19" t="s">
        <v>105</v>
      </c>
    </row>
    <row r="33" spans="1:18" ht="18" customHeight="1">
      <c r="A33" s="5" t="s">
        <v>92</v>
      </c>
      <c r="B33" s="5">
        <v>2015</v>
      </c>
      <c r="C33" s="7" t="s">
        <v>10</v>
      </c>
      <c r="D33" s="193">
        <v>3884244</v>
      </c>
      <c r="E33" s="120"/>
      <c r="G33" s="119"/>
      <c r="H33" s="119"/>
      <c r="I33" s="119"/>
      <c r="J33" s="119"/>
      <c r="K33" s="119"/>
      <c r="R33" s="19" t="s">
        <v>106</v>
      </c>
    </row>
    <row r="34" spans="1:18" ht="18" customHeight="1">
      <c r="A34" s="5" t="s">
        <v>92</v>
      </c>
      <c r="B34" s="5">
        <v>2016</v>
      </c>
      <c r="C34" s="7" t="s">
        <v>10</v>
      </c>
      <c r="D34" s="193">
        <v>4168371</v>
      </c>
      <c r="E34" s="120"/>
      <c r="G34" s="119"/>
      <c r="H34" s="119"/>
      <c r="I34" s="119"/>
      <c r="J34" s="119"/>
      <c r="K34" s="119"/>
      <c r="R34" s="19" t="s">
        <v>107</v>
      </c>
    </row>
    <row r="35" spans="1:18" ht="18" customHeight="1">
      <c r="A35" s="5" t="s">
        <v>92</v>
      </c>
      <c r="B35" s="5">
        <v>2017</v>
      </c>
      <c r="C35" s="7" t="s">
        <v>10</v>
      </c>
      <c r="D35" s="193">
        <v>4307375</v>
      </c>
      <c r="E35" s="120"/>
      <c r="G35" s="119"/>
      <c r="H35" s="119"/>
      <c r="I35" s="119"/>
      <c r="J35" s="119"/>
      <c r="K35" s="119"/>
      <c r="R35" s="19" t="s">
        <v>108</v>
      </c>
    </row>
    <row r="36" spans="1:18" ht="18" customHeight="1">
      <c r="A36" s="5" t="s">
        <v>92</v>
      </c>
      <c r="B36" s="5">
        <v>2018</v>
      </c>
      <c r="C36" s="7" t="s">
        <v>10</v>
      </c>
      <c r="D36" s="193">
        <v>4361620</v>
      </c>
      <c r="E36" s="120"/>
      <c r="G36" s="119"/>
      <c r="H36" s="119"/>
      <c r="I36" s="119"/>
      <c r="J36" s="119"/>
      <c r="K36" s="119"/>
      <c r="R36" s="19" t="s">
        <v>109</v>
      </c>
    </row>
    <row r="37" spans="1:18" ht="18" customHeight="1">
      <c r="A37" s="5" t="s">
        <v>92</v>
      </c>
      <c r="B37" s="8">
        <v>2019</v>
      </c>
      <c r="C37" s="7" t="s">
        <v>10</v>
      </c>
      <c r="D37" s="193">
        <v>4522833</v>
      </c>
      <c r="G37" s="119"/>
      <c r="H37" s="119"/>
      <c r="I37" s="119"/>
      <c r="J37" s="119"/>
      <c r="K37" s="119"/>
      <c r="R37" s="19" t="s">
        <v>101</v>
      </c>
    </row>
    <row r="38" spans="1:18" ht="18" customHeight="1">
      <c r="A38" s="5" t="s">
        <v>92</v>
      </c>
      <c r="B38" s="8">
        <v>2020</v>
      </c>
      <c r="C38" s="7" t="s">
        <v>10</v>
      </c>
      <c r="D38" s="193">
        <v>4679488</v>
      </c>
      <c r="G38" s="119"/>
      <c r="H38" s="119"/>
      <c r="I38" s="119"/>
      <c r="J38" s="119"/>
      <c r="K38" s="119"/>
      <c r="R38" s="19" t="s">
        <v>101</v>
      </c>
    </row>
    <row r="39" spans="1:18" ht="19.5" customHeight="1">
      <c r="A39" s="5" t="s">
        <v>95</v>
      </c>
      <c r="B39" s="27">
        <v>2021</v>
      </c>
      <c r="C39" s="7" t="s">
        <v>10</v>
      </c>
      <c r="D39" s="193">
        <v>4883631</v>
      </c>
      <c r="G39" s="119"/>
      <c r="H39" s="119"/>
      <c r="I39" s="119"/>
      <c r="J39" s="119"/>
      <c r="K39" s="119"/>
      <c r="R39" s="19" t="s">
        <v>101</v>
      </c>
    </row>
    <row r="40" spans="1:18" ht="19.5" customHeight="1">
      <c r="A40" s="5" t="s">
        <v>95</v>
      </c>
      <c r="B40" s="27">
        <v>2022</v>
      </c>
      <c r="C40" s="125" t="s">
        <v>10</v>
      </c>
      <c r="D40" s="193">
        <f>M40</f>
        <v>0</v>
      </c>
      <c r="G40" s="119"/>
      <c r="H40" s="119"/>
      <c r="I40" s="119"/>
      <c r="J40" s="119"/>
      <c r="K40" s="119"/>
      <c r="R40" s="19"/>
    </row>
    <row r="41" spans="1:18" ht="18" customHeight="1">
      <c r="A41" s="5" t="s">
        <v>92</v>
      </c>
      <c r="B41" s="5">
        <v>2010</v>
      </c>
      <c r="C41" s="7" t="s">
        <v>12</v>
      </c>
      <c r="D41" s="193">
        <v>2212848</v>
      </c>
      <c r="E41" s="120">
        <v>2681</v>
      </c>
      <c r="G41" s="119"/>
      <c r="H41" s="119"/>
      <c r="I41" s="119"/>
      <c r="J41" s="119"/>
      <c r="K41" s="119"/>
      <c r="R41" s="19" t="s">
        <v>110</v>
      </c>
    </row>
    <row r="42" spans="1:18" ht="18" customHeight="1">
      <c r="A42" s="5" t="s">
        <v>92</v>
      </c>
      <c r="B42" s="27">
        <v>2011</v>
      </c>
      <c r="C42" s="7" t="s">
        <v>12</v>
      </c>
      <c r="D42" s="193">
        <v>2490704</v>
      </c>
      <c r="E42" s="120"/>
      <c r="G42" s="119"/>
      <c r="H42" s="119"/>
      <c r="I42" s="119"/>
      <c r="J42" s="119"/>
      <c r="K42" s="119"/>
      <c r="R42" s="19" t="s">
        <v>111</v>
      </c>
    </row>
    <row r="43" spans="1:18" ht="18" customHeight="1">
      <c r="A43" s="5" t="s">
        <v>92</v>
      </c>
      <c r="B43" s="5">
        <v>2012</v>
      </c>
      <c r="C43" s="7" t="s">
        <v>12</v>
      </c>
      <c r="D43" s="193">
        <v>2815573</v>
      </c>
      <c r="E43" s="120"/>
      <c r="G43" s="119"/>
      <c r="H43" s="119"/>
      <c r="I43" s="119"/>
      <c r="J43" s="119"/>
      <c r="K43" s="119"/>
      <c r="R43" s="19" t="s">
        <v>112</v>
      </c>
    </row>
    <row r="44" spans="1:18" ht="18" customHeight="1">
      <c r="A44" s="5" t="s">
        <v>92</v>
      </c>
      <c r="B44" s="5">
        <v>2013</v>
      </c>
      <c r="C44" s="7" t="s">
        <v>12</v>
      </c>
      <c r="D44" s="193">
        <v>2924851</v>
      </c>
      <c r="E44" s="120"/>
      <c r="G44" s="119"/>
      <c r="H44" s="119"/>
      <c r="I44" s="119"/>
      <c r="J44" s="119"/>
      <c r="K44" s="119"/>
      <c r="R44" s="19" t="s">
        <v>113</v>
      </c>
    </row>
    <row r="45" spans="1:18" ht="18" customHeight="1">
      <c r="A45" s="5" t="s">
        <v>92</v>
      </c>
      <c r="B45" s="27">
        <v>2014</v>
      </c>
      <c r="C45" s="7" t="s">
        <v>12</v>
      </c>
      <c r="D45" s="193">
        <v>2899431</v>
      </c>
      <c r="E45" s="120"/>
      <c r="G45" s="119"/>
      <c r="H45" s="119"/>
      <c r="I45" s="119"/>
      <c r="J45" s="119"/>
      <c r="K45" s="119"/>
      <c r="R45" s="19" t="s">
        <v>114</v>
      </c>
    </row>
    <row r="46" spans="1:18" ht="18" customHeight="1">
      <c r="A46" s="5" t="s">
        <v>92</v>
      </c>
      <c r="B46" s="5">
        <v>2015</v>
      </c>
      <c r="C46" s="7" t="s">
        <v>12</v>
      </c>
      <c r="D46" s="193">
        <v>4717433</v>
      </c>
      <c r="E46" s="120"/>
      <c r="G46" s="119"/>
      <c r="H46" s="119"/>
      <c r="I46" s="119"/>
      <c r="J46" s="119"/>
      <c r="K46" s="119"/>
      <c r="R46" s="19" t="s">
        <v>115</v>
      </c>
    </row>
    <row r="47" spans="1:18" ht="18" customHeight="1">
      <c r="A47" s="5" t="s">
        <v>92</v>
      </c>
      <c r="B47" s="5">
        <v>2016</v>
      </c>
      <c r="C47" s="7" t="s">
        <v>12</v>
      </c>
      <c r="D47" s="193">
        <v>5162476</v>
      </c>
      <c r="E47" s="120"/>
      <c r="G47" s="119"/>
      <c r="H47" s="119"/>
      <c r="I47" s="119"/>
      <c r="J47" s="119"/>
      <c r="K47" s="119"/>
      <c r="R47" s="19" t="s">
        <v>116</v>
      </c>
    </row>
    <row r="48" spans="1:18" ht="18" customHeight="1">
      <c r="A48" s="5" t="s">
        <v>92</v>
      </c>
      <c r="B48" s="27">
        <v>2017</v>
      </c>
      <c r="C48" s="7" t="s">
        <v>12</v>
      </c>
      <c r="D48" s="193">
        <v>5631240</v>
      </c>
      <c r="E48" s="120"/>
      <c r="G48" s="119"/>
      <c r="H48" s="119"/>
      <c r="I48" s="119"/>
      <c r="J48" s="119"/>
      <c r="K48" s="119"/>
      <c r="R48" s="19" t="s">
        <v>117</v>
      </c>
    </row>
    <row r="49" spans="1:18" ht="18" customHeight="1">
      <c r="A49" s="5" t="s">
        <v>92</v>
      </c>
      <c r="B49" s="8">
        <v>2018</v>
      </c>
      <c r="C49" s="7" t="s">
        <v>12</v>
      </c>
      <c r="D49" s="301">
        <v>6080700</v>
      </c>
      <c r="G49" s="119"/>
      <c r="H49" s="119"/>
      <c r="I49" s="119"/>
      <c r="J49" s="119"/>
      <c r="K49" s="119"/>
      <c r="R49" s="19" t="s">
        <v>118</v>
      </c>
    </row>
    <row r="50" spans="1:18" ht="18" customHeight="1">
      <c r="A50" s="5" t="s">
        <v>92</v>
      </c>
      <c r="B50" s="8">
        <v>2019</v>
      </c>
      <c r="C50" s="7" t="s">
        <v>12</v>
      </c>
      <c r="D50" s="301">
        <v>6427800</v>
      </c>
      <c r="G50" s="119"/>
      <c r="H50" s="119"/>
      <c r="I50" s="119"/>
      <c r="J50" s="119"/>
      <c r="K50" s="119"/>
      <c r="R50" s="19" t="s">
        <v>119</v>
      </c>
    </row>
    <row r="51" spans="1:18" ht="18" customHeight="1">
      <c r="A51" s="5" t="s">
        <v>92</v>
      </c>
      <c r="B51" s="8">
        <v>2020</v>
      </c>
      <c r="C51" s="7" t="s">
        <v>12</v>
      </c>
      <c r="D51" s="301">
        <v>6749200</v>
      </c>
      <c r="G51" s="119"/>
      <c r="H51" s="119"/>
      <c r="I51" s="119"/>
      <c r="J51" s="119"/>
      <c r="K51" s="119"/>
      <c r="R51" s="19" t="s">
        <v>119</v>
      </c>
    </row>
    <row r="52" spans="1:18" s="306" customFormat="1" ht="18" customHeight="1">
      <c r="A52" s="302" t="s">
        <v>92</v>
      </c>
      <c r="B52" s="303">
        <v>2021</v>
      </c>
      <c r="C52" s="304" t="s">
        <v>12</v>
      </c>
      <c r="D52" s="305">
        <v>7011957</v>
      </c>
      <c r="G52" s="307"/>
      <c r="H52" s="307"/>
      <c r="I52" s="307"/>
      <c r="J52" s="307"/>
      <c r="K52" s="307"/>
      <c r="R52" s="308" t="s">
        <v>120</v>
      </c>
    </row>
    <row r="53" spans="1:18" ht="18" customHeight="1">
      <c r="A53" s="5" t="s">
        <v>92</v>
      </c>
      <c r="B53" s="27">
        <v>2022</v>
      </c>
      <c r="C53" s="7" t="s">
        <v>12</v>
      </c>
      <c r="D53" s="193">
        <f>M53</f>
        <v>0</v>
      </c>
      <c r="G53" s="119"/>
      <c r="H53" s="119"/>
      <c r="I53" s="119"/>
      <c r="J53" s="119"/>
      <c r="K53" s="119"/>
      <c r="R53" s="19"/>
    </row>
    <row r="54" spans="1:18" ht="18" customHeight="1">
      <c r="A54" s="5" t="s">
        <v>92</v>
      </c>
      <c r="B54" s="5">
        <v>2010</v>
      </c>
      <c r="C54" s="125" t="s">
        <v>121</v>
      </c>
      <c r="D54" s="193">
        <v>3495348</v>
      </c>
      <c r="E54" s="120">
        <v>3186</v>
      </c>
      <c r="G54" s="119"/>
      <c r="H54" s="119"/>
      <c r="I54" s="119"/>
      <c r="J54" s="119"/>
      <c r="K54" s="119"/>
      <c r="R54" s="19" t="s">
        <v>110</v>
      </c>
    </row>
    <row r="55" spans="1:18" ht="18" customHeight="1">
      <c r="A55" s="5" t="s">
        <v>92</v>
      </c>
      <c r="B55" s="5">
        <v>2011</v>
      </c>
      <c r="C55" s="125" t="s">
        <v>121</v>
      </c>
      <c r="D55" s="193">
        <v>3743666</v>
      </c>
      <c r="E55" s="120"/>
      <c r="G55" s="119"/>
      <c r="H55" s="119"/>
      <c r="I55" s="119"/>
      <c r="J55" s="119"/>
      <c r="K55" s="119"/>
      <c r="R55" s="19" t="s">
        <v>111</v>
      </c>
    </row>
    <row r="56" spans="1:18" ht="18" customHeight="1">
      <c r="A56" s="5" t="s">
        <v>92</v>
      </c>
      <c r="B56" s="5">
        <v>2012</v>
      </c>
      <c r="C56" s="125" t="s">
        <v>121</v>
      </c>
      <c r="D56" s="193">
        <v>3759214</v>
      </c>
      <c r="E56" s="120"/>
      <c r="G56" s="119"/>
      <c r="H56" s="119"/>
      <c r="I56" s="119"/>
      <c r="J56" s="119"/>
      <c r="K56" s="119"/>
      <c r="R56" s="19" t="s">
        <v>112</v>
      </c>
    </row>
    <row r="57" spans="1:18" ht="18" customHeight="1">
      <c r="A57" s="5" t="s">
        <v>92</v>
      </c>
      <c r="B57" s="5">
        <v>2013</v>
      </c>
      <c r="C57" s="125" t="s">
        <v>121</v>
      </c>
      <c r="D57" s="193">
        <v>3686370</v>
      </c>
      <c r="E57" s="120"/>
      <c r="G57" s="119"/>
      <c r="H57" s="119"/>
      <c r="I57" s="119"/>
      <c r="J57" s="119"/>
      <c r="K57" s="119"/>
      <c r="R57" s="19" t="s">
        <v>113</v>
      </c>
    </row>
    <row r="58" spans="1:18" ht="18" customHeight="1">
      <c r="A58" s="5" t="s">
        <v>92</v>
      </c>
      <c r="B58" s="5">
        <v>2014</v>
      </c>
      <c r="C58" s="125" t="s">
        <v>121</v>
      </c>
      <c r="D58" s="193">
        <v>3768077</v>
      </c>
      <c r="E58" s="120"/>
      <c r="G58" s="119"/>
      <c r="H58" s="119"/>
      <c r="I58" s="119"/>
      <c r="J58" s="119"/>
      <c r="K58" s="119"/>
      <c r="R58" s="19" t="s">
        <v>114</v>
      </c>
    </row>
    <row r="59" spans="1:18" ht="18" customHeight="1">
      <c r="A59" s="5" t="s">
        <v>92</v>
      </c>
      <c r="B59" s="5">
        <v>2015</v>
      </c>
      <c r="C59" s="125" t="s">
        <v>121</v>
      </c>
      <c r="D59" s="193">
        <v>3857580</v>
      </c>
      <c r="E59" s="120"/>
      <c r="G59" s="119"/>
      <c r="H59" s="119"/>
      <c r="I59" s="119"/>
      <c r="J59" s="119"/>
      <c r="K59" s="119"/>
      <c r="R59" s="19" t="s">
        <v>115</v>
      </c>
    </row>
    <row r="60" spans="1:18" ht="18" customHeight="1">
      <c r="A60" s="5" t="s">
        <v>92</v>
      </c>
      <c r="B60" s="5">
        <v>2016</v>
      </c>
      <c r="C60" s="125" t="s">
        <v>121</v>
      </c>
      <c r="D60" s="193">
        <v>3742576</v>
      </c>
      <c r="E60" s="120"/>
      <c r="G60" s="119"/>
      <c r="H60" s="119"/>
      <c r="I60" s="119"/>
      <c r="J60" s="119"/>
      <c r="K60" s="119"/>
      <c r="R60" s="19" t="s">
        <v>116</v>
      </c>
    </row>
    <row r="61" spans="1:18" ht="18" customHeight="1">
      <c r="A61" s="5" t="s">
        <v>92</v>
      </c>
      <c r="B61" s="5">
        <v>2017</v>
      </c>
      <c r="C61" s="125" t="s">
        <v>121</v>
      </c>
      <c r="D61" s="193">
        <v>3425950</v>
      </c>
      <c r="E61" s="120"/>
      <c r="G61" s="119"/>
      <c r="H61" s="119"/>
      <c r="I61" s="119"/>
      <c r="J61" s="119"/>
      <c r="K61" s="119"/>
      <c r="R61" s="19" t="s">
        <v>117</v>
      </c>
    </row>
    <row r="62" spans="1:18" ht="18" customHeight="1">
      <c r="A62" s="5" t="s">
        <v>92</v>
      </c>
      <c r="B62" s="8">
        <v>2018</v>
      </c>
      <c r="C62" s="125" t="s">
        <v>121</v>
      </c>
      <c r="D62" s="301">
        <v>3796500</v>
      </c>
      <c r="G62" s="119"/>
      <c r="H62" s="119"/>
      <c r="I62" s="119"/>
      <c r="J62" s="119"/>
      <c r="K62" s="119"/>
      <c r="R62" s="19" t="s">
        <v>122</v>
      </c>
    </row>
    <row r="63" spans="1:18" ht="18" customHeight="1">
      <c r="A63" s="5" t="s">
        <v>92</v>
      </c>
      <c r="B63" s="8">
        <v>2019</v>
      </c>
      <c r="C63" s="125" t="s">
        <v>121</v>
      </c>
      <c r="D63" s="301">
        <v>3516800</v>
      </c>
      <c r="G63" s="119"/>
      <c r="H63" s="119"/>
      <c r="I63" s="119"/>
      <c r="J63" s="119"/>
      <c r="K63" s="119"/>
      <c r="R63" s="19" t="s">
        <v>119</v>
      </c>
    </row>
    <row r="64" spans="1:18" ht="18" customHeight="1">
      <c r="A64" s="5" t="s">
        <v>92</v>
      </c>
      <c r="B64" s="8">
        <v>2020</v>
      </c>
      <c r="C64" s="125" t="s">
        <v>121</v>
      </c>
      <c r="D64" s="301">
        <v>3566500</v>
      </c>
      <c r="G64" s="119"/>
      <c r="H64" s="119"/>
      <c r="I64" s="119"/>
      <c r="J64" s="119"/>
      <c r="K64" s="119"/>
      <c r="R64" s="19" t="s">
        <v>119</v>
      </c>
    </row>
    <row r="65" spans="1:18" ht="18" customHeight="1">
      <c r="A65" s="5" t="s">
        <v>92</v>
      </c>
      <c r="B65" s="27">
        <v>2021</v>
      </c>
      <c r="C65" s="125" t="s">
        <v>121</v>
      </c>
      <c r="D65" s="301">
        <v>3988244</v>
      </c>
      <c r="G65" s="119"/>
      <c r="H65" s="119"/>
      <c r="I65" s="119"/>
      <c r="J65" s="119"/>
      <c r="K65" s="119"/>
      <c r="R65" s="19" t="s">
        <v>120</v>
      </c>
    </row>
    <row r="66" spans="1:18" ht="18" customHeight="1">
      <c r="A66" s="5" t="s">
        <v>95</v>
      </c>
      <c r="B66" s="27">
        <v>2022</v>
      </c>
      <c r="C66" s="125" t="s">
        <v>121</v>
      </c>
      <c r="D66" s="193">
        <f>M66</f>
        <v>0</v>
      </c>
      <c r="G66" s="119"/>
      <c r="H66" s="119"/>
      <c r="I66" s="119"/>
      <c r="J66" s="119"/>
      <c r="K66" s="119"/>
      <c r="R66" s="19"/>
    </row>
    <row r="67" spans="1:18" ht="18" customHeight="1">
      <c r="A67" s="5" t="s">
        <v>92</v>
      </c>
      <c r="B67" s="27">
        <v>2010</v>
      </c>
      <c r="C67" s="5" t="s">
        <v>123</v>
      </c>
      <c r="D67" s="193">
        <v>3960170</v>
      </c>
      <c r="G67" s="119"/>
      <c r="H67" s="119"/>
      <c r="I67" s="119"/>
      <c r="J67" s="119"/>
      <c r="K67" s="119"/>
      <c r="R67" s="19" t="s">
        <v>110</v>
      </c>
    </row>
    <row r="68" spans="1:18" ht="18" customHeight="1">
      <c r="A68" s="5" t="s">
        <v>92</v>
      </c>
      <c r="B68" s="27">
        <v>2011</v>
      </c>
      <c r="C68" s="5" t="s">
        <v>123</v>
      </c>
      <c r="D68" s="193">
        <v>4717690</v>
      </c>
      <c r="G68" s="119"/>
      <c r="H68" s="119"/>
      <c r="I68" s="119"/>
      <c r="J68" s="119"/>
      <c r="K68" s="119"/>
      <c r="R68" s="24" t="s">
        <v>111</v>
      </c>
    </row>
    <row r="69" spans="1:18" ht="18" customHeight="1">
      <c r="A69" s="5" t="s">
        <v>92</v>
      </c>
      <c r="B69" s="27">
        <v>2012</v>
      </c>
      <c r="C69" s="5" t="s">
        <v>123</v>
      </c>
      <c r="D69" s="193">
        <v>5548001</v>
      </c>
      <c r="G69" s="119"/>
      <c r="H69" s="119"/>
      <c r="I69" s="119"/>
      <c r="J69" s="119"/>
      <c r="K69" s="119"/>
      <c r="R69" s="24" t="s">
        <v>112</v>
      </c>
    </row>
    <row r="70" spans="1:18" ht="18" customHeight="1">
      <c r="A70" s="5" t="s">
        <v>92</v>
      </c>
      <c r="B70" s="27">
        <v>2013</v>
      </c>
      <c r="C70" s="5" t="s">
        <v>123</v>
      </c>
      <c r="D70" s="193">
        <v>6075636</v>
      </c>
      <c r="G70" s="119"/>
      <c r="H70" s="119"/>
      <c r="I70" s="119"/>
      <c r="J70" s="119"/>
      <c r="K70" s="119"/>
      <c r="R70" s="24" t="s">
        <v>113</v>
      </c>
    </row>
    <row r="71" spans="1:18" ht="18" customHeight="1">
      <c r="A71" s="5" t="s">
        <v>92</v>
      </c>
      <c r="B71" s="27">
        <v>2014</v>
      </c>
      <c r="C71" s="5" t="s">
        <v>123</v>
      </c>
      <c r="D71" s="193">
        <v>6306710</v>
      </c>
      <c r="G71" s="119"/>
      <c r="H71" s="119"/>
      <c r="I71" s="119"/>
      <c r="J71" s="119"/>
      <c r="K71" s="119"/>
      <c r="R71" s="24" t="s">
        <v>114</v>
      </c>
    </row>
    <row r="72" spans="1:18" ht="18" customHeight="1">
      <c r="A72" s="5" t="s">
        <v>92</v>
      </c>
      <c r="B72" s="27">
        <v>2015</v>
      </c>
      <c r="C72" s="5" t="s">
        <v>123</v>
      </c>
      <c r="D72" s="193">
        <v>6222440</v>
      </c>
      <c r="G72" s="119"/>
      <c r="H72" s="119"/>
      <c r="I72" s="119"/>
      <c r="J72" s="119"/>
      <c r="K72" s="119"/>
      <c r="R72" s="24" t="s">
        <v>115</v>
      </c>
    </row>
    <row r="73" spans="1:18" ht="18" customHeight="1">
      <c r="A73" s="5" t="s">
        <v>92</v>
      </c>
      <c r="B73" s="27">
        <v>2016</v>
      </c>
      <c r="C73" s="5" t="s">
        <v>123</v>
      </c>
      <c r="D73" s="193">
        <v>6380072</v>
      </c>
      <c r="G73" s="119"/>
      <c r="H73" s="119"/>
      <c r="I73" s="119"/>
      <c r="J73" s="119"/>
      <c r="K73" s="119"/>
      <c r="R73" s="24" t="s">
        <v>116</v>
      </c>
    </row>
    <row r="74" spans="1:18" ht="18" customHeight="1">
      <c r="A74" s="5" t="s">
        <v>92</v>
      </c>
      <c r="B74" s="27">
        <v>2017</v>
      </c>
      <c r="C74" s="5" t="s">
        <v>123</v>
      </c>
      <c r="D74" s="193">
        <v>6639618</v>
      </c>
      <c r="G74" s="119"/>
      <c r="H74" s="119"/>
      <c r="I74" s="119"/>
      <c r="J74" s="119"/>
      <c r="K74" s="119"/>
      <c r="R74" s="24" t="s">
        <v>117</v>
      </c>
    </row>
    <row r="75" spans="1:18" ht="18" customHeight="1">
      <c r="A75" s="5" t="s">
        <v>92</v>
      </c>
      <c r="B75" s="8">
        <v>2018</v>
      </c>
      <c r="C75" s="5" t="s">
        <v>123</v>
      </c>
      <c r="D75" s="301">
        <v>6840200</v>
      </c>
      <c r="G75" s="119"/>
      <c r="H75" s="119"/>
      <c r="I75" s="119"/>
      <c r="J75" s="119"/>
      <c r="K75" s="119"/>
      <c r="R75" s="19" t="s">
        <v>119</v>
      </c>
    </row>
    <row r="76" spans="1:18" ht="18" customHeight="1">
      <c r="A76" s="5" t="s">
        <v>92</v>
      </c>
      <c r="B76" s="8">
        <v>2019</v>
      </c>
      <c r="C76" s="5" t="s">
        <v>123</v>
      </c>
      <c r="D76" s="301">
        <v>7084900</v>
      </c>
      <c r="G76" s="119"/>
      <c r="H76" s="119"/>
      <c r="I76" s="119"/>
      <c r="J76" s="119"/>
      <c r="K76" s="119"/>
      <c r="R76" s="19" t="s">
        <v>119</v>
      </c>
    </row>
    <row r="77" spans="1:18" ht="18" customHeight="1">
      <c r="A77" s="5" t="s">
        <v>92</v>
      </c>
      <c r="B77" s="8">
        <v>2020</v>
      </c>
      <c r="C77" s="5" t="s">
        <v>123</v>
      </c>
      <c r="D77" s="301">
        <v>7072500</v>
      </c>
      <c r="G77" s="119"/>
      <c r="H77" s="119"/>
      <c r="I77" s="119"/>
      <c r="J77" s="119"/>
      <c r="K77" s="119"/>
      <c r="R77" s="19" t="s">
        <v>119</v>
      </c>
    </row>
    <row r="78" spans="1:18" ht="20.25" customHeight="1">
      <c r="A78" s="5" t="s">
        <v>92</v>
      </c>
      <c r="B78" s="27">
        <v>2021</v>
      </c>
      <c r="C78" s="5" t="s">
        <v>123</v>
      </c>
      <c r="D78" s="301">
        <v>7487926</v>
      </c>
      <c r="G78" s="119"/>
      <c r="H78" s="119"/>
      <c r="I78" s="119"/>
      <c r="J78" s="119"/>
      <c r="K78" s="119"/>
      <c r="R78" s="19" t="s">
        <v>124</v>
      </c>
    </row>
    <row r="79" spans="1:18" ht="20.25" customHeight="1">
      <c r="A79" s="5" t="s">
        <v>95</v>
      </c>
      <c r="B79" s="27">
        <v>2022</v>
      </c>
      <c r="C79" s="5" t="s">
        <v>123</v>
      </c>
      <c r="D79" s="193">
        <f>M79</f>
        <v>0</v>
      </c>
      <c r="G79" s="119"/>
      <c r="H79" s="119"/>
      <c r="I79" s="119"/>
      <c r="J79" s="119"/>
      <c r="K79" s="119"/>
      <c r="R79" s="19"/>
    </row>
    <row r="80" spans="1:18" ht="18" customHeight="1">
      <c r="A80" s="5" t="s">
        <v>92</v>
      </c>
      <c r="B80" s="8">
        <v>2019</v>
      </c>
      <c r="C80" s="125" t="s">
        <v>19</v>
      </c>
      <c r="D80" s="301">
        <v>742400</v>
      </c>
      <c r="G80" s="119"/>
      <c r="H80" s="119"/>
      <c r="I80" s="119"/>
      <c r="J80" s="119"/>
      <c r="K80" s="119"/>
      <c r="R80" t="s">
        <v>125</v>
      </c>
    </row>
    <row r="81" spans="1:18" ht="18" customHeight="1">
      <c r="A81" s="5" t="s">
        <v>92</v>
      </c>
      <c r="B81" s="8">
        <v>2020</v>
      </c>
      <c r="C81" s="125" t="s">
        <v>19</v>
      </c>
      <c r="D81" s="301">
        <v>1052564</v>
      </c>
      <c r="G81" s="119"/>
      <c r="H81" s="119"/>
      <c r="I81" s="119"/>
      <c r="J81" s="119"/>
      <c r="K81" s="119"/>
      <c r="R81" t="s">
        <v>126</v>
      </c>
    </row>
    <row r="82" spans="1:18" ht="18" customHeight="1">
      <c r="A82" s="5" t="s">
        <v>95</v>
      </c>
      <c r="B82" s="27">
        <v>2021</v>
      </c>
      <c r="C82" s="125" t="s">
        <v>19</v>
      </c>
      <c r="D82" s="301">
        <v>1727520</v>
      </c>
      <c r="G82" s="119"/>
      <c r="H82" s="119"/>
      <c r="I82" s="119"/>
      <c r="J82" s="119"/>
      <c r="K82" s="119"/>
      <c r="R82" t="s">
        <v>127</v>
      </c>
    </row>
    <row r="83" spans="1:18" ht="18" customHeight="1">
      <c r="A83" s="5" t="s">
        <v>95</v>
      </c>
      <c r="B83" s="27">
        <v>2022</v>
      </c>
      <c r="C83" s="125" t="s">
        <v>19</v>
      </c>
      <c r="G83" s="119"/>
      <c r="H83" s="119"/>
      <c r="I83" s="119"/>
      <c r="J83" s="119"/>
      <c r="K83" s="119"/>
      <c r="R83"/>
    </row>
    <row r="84" spans="1:18" ht="18" customHeight="1">
      <c r="A84" s="5" t="s">
        <v>95</v>
      </c>
      <c r="B84" s="27">
        <v>2010</v>
      </c>
      <c r="C84" s="27" t="s">
        <v>21</v>
      </c>
      <c r="D84" s="193">
        <f>M84</f>
        <v>0</v>
      </c>
      <c r="G84" s="119"/>
      <c r="H84" s="119"/>
      <c r="I84" s="119"/>
      <c r="J84" s="119"/>
      <c r="K84" s="119"/>
      <c r="R84" s="19"/>
    </row>
    <row r="85" spans="1:18" ht="18" customHeight="1">
      <c r="A85" s="5" t="s">
        <v>95</v>
      </c>
      <c r="B85" s="27">
        <v>2011</v>
      </c>
      <c r="C85" s="27" t="s">
        <v>21</v>
      </c>
      <c r="D85" s="193">
        <f t="shared" ref="D85:D88" si="2">M85</f>
        <v>0</v>
      </c>
      <c r="G85" s="119"/>
      <c r="H85" s="119"/>
      <c r="I85" s="119"/>
      <c r="J85" s="119"/>
      <c r="K85" s="119"/>
      <c r="R85" s="19"/>
    </row>
    <row r="86" spans="1:18" ht="18" customHeight="1">
      <c r="A86" s="5" t="s">
        <v>95</v>
      </c>
      <c r="B86" s="27">
        <v>2012</v>
      </c>
      <c r="C86" s="27" t="s">
        <v>21</v>
      </c>
      <c r="D86" s="193">
        <f t="shared" si="2"/>
        <v>0</v>
      </c>
      <c r="G86" s="119"/>
      <c r="H86" s="119"/>
      <c r="I86" s="119"/>
      <c r="J86" s="119"/>
      <c r="K86" s="119"/>
      <c r="R86" s="19"/>
    </row>
    <row r="87" spans="1:18" ht="18" customHeight="1">
      <c r="A87" s="5" t="s">
        <v>95</v>
      </c>
      <c r="B87" s="8">
        <v>2013</v>
      </c>
      <c r="C87" s="27" t="s">
        <v>21</v>
      </c>
      <c r="D87" s="193">
        <f t="shared" si="2"/>
        <v>0</v>
      </c>
      <c r="G87" s="119"/>
      <c r="H87" s="119"/>
      <c r="I87" s="119"/>
      <c r="J87" s="119"/>
      <c r="K87" s="119"/>
      <c r="R87" s="19"/>
    </row>
    <row r="88" spans="1:18" ht="18" customHeight="1">
      <c r="A88" s="5" t="s">
        <v>95</v>
      </c>
      <c r="B88" s="8">
        <v>2014</v>
      </c>
      <c r="C88" s="27" t="s">
        <v>21</v>
      </c>
      <c r="D88" s="193">
        <f t="shared" si="2"/>
        <v>0</v>
      </c>
      <c r="G88" s="119"/>
      <c r="H88" s="119"/>
      <c r="I88" s="119"/>
      <c r="J88" s="119"/>
      <c r="K88" s="119"/>
      <c r="R88" s="19"/>
    </row>
    <row r="89" spans="1:18" ht="18" customHeight="1">
      <c r="A89" s="5" t="s">
        <v>95</v>
      </c>
      <c r="B89" s="27">
        <v>2015</v>
      </c>
      <c r="C89" s="27" t="s">
        <v>21</v>
      </c>
      <c r="D89" s="193">
        <f t="shared" ref="D89:D90" si="3">M89</f>
        <v>0</v>
      </c>
      <c r="G89" s="119"/>
      <c r="H89" s="119"/>
      <c r="I89" s="119"/>
      <c r="J89" s="119"/>
      <c r="K89" s="119"/>
      <c r="R89" s="19"/>
    </row>
    <row r="90" spans="1:18" ht="18" customHeight="1">
      <c r="A90" s="5" t="s">
        <v>95</v>
      </c>
      <c r="B90" s="8">
        <v>2016</v>
      </c>
      <c r="C90" s="27" t="s">
        <v>21</v>
      </c>
      <c r="D90" s="193">
        <f t="shared" si="3"/>
        <v>0</v>
      </c>
      <c r="G90" s="119"/>
      <c r="H90" s="119"/>
      <c r="I90" s="119"/>
      <c r="J90" s="119"/>
      <c r="K90" s="119"/>
      <c r="R90" s="19"/>
    </row>
    <row r="91" spans="1:18" ht="18" customHeight="1">
      <c r="A91" s="5" t="s">
        <v>95</v>
      </c>
      <c r="B91" s="8">
        <v>2017</v>
      </c>
      <c r="C91" s="27" t="s">
        <v>21</v>
      </c>
      <c r="D91" s="193">
        <f>M91</f>
        <v>0</v>
      </c>
      <c r="G91" s="119"/>
      <c r="H91" s="119"/>
      <c r="I91" s="119"/>
      <c r="J91" s="119"/>
      <c r="K91" s="119"/>
      <c r="R91" s="19"/>
    </row>
    <row r="92" spans="1:18" ht="18" customHeight="1">
      <c r="A92" s="5" t="s">
        <v>95</v>
      </c>
      <c r="B92" s="27">
        <v>2018</v>
      </c>
      <c r="C92" s="27" t="s">
        <v>21</v>
      </c>
      <c r="D92" s="193">
        <f>M92</f>
        <v>0</v>
      </c>
      <c r="G92" s="119"/>
      <c r="H92" s="119"/>
      <c r="I92" s="119"/>
      <c r="J92" s="119"/>
      <c r="K92" s="119"/>
      <c r="R92" s="19"/>
    </row>
    <row r="93" spans="1:18" s="24" customFormat="1" ht="18" customHeight="1">
      <c r="A93" s="5" t="s">
        <v>95</v>
      </c>
      <c r="B93" s="8">
        <v>2019</v>
      </c>
      <c r="C93" s="27" t="s">
        <v>21</v>
      </c>
      <c r="D93" s="301">
        <v>3171316</v>
      </c>
      <c r="G93" s="119"/>
      <c r="H93" s="119"/>
      <c r="I93" s="119"/>
      <c r="J93" s="119"/>
      <c r="K93" s="119"/>
      <c r="R93" s="24" t="s">
        <v>128</v>
      </c>
    </row>
    <row r="94" spans="1:18" s="24" customFormat="1" ht="18" customHeight="1">
      <c r="A94" s="27" t="s">
        <v>92</v>
      </c>
      <c r="B94" s="8">
        <v>2020</v>
      </c>
      <c r="C94" s="27" t="s">
        <v>21</v>
      </c>
      <c r="D94" s="301">
        <v>3952961</v>
      </c>
      <c r="G94" s="119"/>
      <c r="H94" s="119"/>
      <c r="I94" s="119"/>
      <c r="J94" s="119"/>
      <c r="K94" s="119"/>
      <c r="R94" s="24" t="s">
        <v>128</v>
      </c>
    </row>
    <row r="95" spans="1:18" s="24" customFormat="1" ht="18" customHeight="1">
      <c r="A95" s="27" t="s">
        <v>95</v>
      </c>
      <c r="B95" s="27">
        <v>2021</v>
      </c>
      <c r="C95" s="27" t="s">
        <v>21</v>
      </c>
      <c r="D95" s="301">
        <v>4569106</v>
      </c>
      <c r="G95" s="119"/>
      <c r="H95" s="119"/>
      <c r="I95" s="119"/>
      <c r="J95" s="119"/>
      <c r="K95" s="119"/>
      <c r="R95" s="24" t="s">
        <v>129</v>
      </c>
    </row>
    <row r="96" spans="1:18" s="24" customFormat="1" ht="18" customHeight="1">
      <c r="A96" s="5" t="s">
        <v>130</v>
      </c>
      <c r="B96" s="27">
        <v>2022</v>
      </c>
      <c r="C96" s="27" t="s">
        <v>21</v>
      </c>
      <c r="D96" s="193">
        <f>M96</f>
        <v>0</v>
      </c>
      <c r="E96" s="34"/>
      <c r="F96" s="34"/>
      <c r="G96" s="119"/>
      <c r="H96" s="119"/>
      <c r="I96" s="119"/>
      <c r="J96" s="119"/>
      <c r="K96" s="119"/>
      <c r="L96" s="34"/>
      <c r="M96" s="34"/>
      <c r="N96" s="34"/>
      <c r="O96" s="34"/>
      <c r="P96" s="34"/>
      <c r="Q96" s="34"/>
      <c r="R96" s="19"/>
    </row>
    <row r="97" spans="1:18" ht="18" customHeight="1">
      <c r="A97" s="5" t="s">
        <v>92</v>
      </c>
      <c r="B97" s="5">
        <v>2010</v>
      </c>
      <c r="C97" s="27" t="s">
        <v>23</v>
      </c>
      <c r="D97" s="193">
        <v>1150073</v>
      </c>
      <c r="E97" s="120">
        <v>1001</v>
      </c>
      <c r="G97" s="119"/>
      <c r="H97" s="119"/>
      <c r="I97" s="119"/>
      <c r="J97" s="119"/>
      <c r="K97" s="119"/>
      <c r="R97" s="24" t="s">
        <v>131</v>
      </c>
    </row>
    <row r="98" spans="1:18" ht="18" customHeight="1">
      <c r="A98" s="5" t="s">
        <v>92</v>
      </c>
      <c r="B98" s="5">
        <v>2011</v>
      </c>
      <c r="C98" s="27" t="s">
        <v>23</v>
      </c>
      <c r="D98" s="193">
        <v>1229874</v>
      </c>
      <c r="E98" s="120"/>
      <c r="G98" s="119"/>
      <c r="H98" s="119"/>
      <c r="I98" s="119"/>
      <c r="J98" s="119"/>
      <c r="K98" s="119"/>
      <c r="R98" s="24" t="s">
        <v>132</v>
      </c>
    </row>
    <row r="99" spans="1:18" ht="18" customHeight="1">
      <c r="A99" s="5" t="s">
        <v>92</v>
      </c>
      <c r="B99" s="5">
        <v>2012</v>
      </c>
      <c r="C99" s="27" t="s">
        <v>23</v>
      </c>
      <c r="D99" s="193">
        <v>1443257</v>
      </c>
      <c r="E99" s="120"/>
      <c r="G99" s="119"/>
      <c r="H99" s="119"/>
      <c r="I99" s="119"/>
      <c r="J99" s="119"/>
      <c r="K99" s="119"/>
      <c r="R99" s="24" t="s">
        <v>133</v>
      </c>
    </row>
    <row r="100" spans="1:18" ht="18" customHeight="1">
      <c r="A100" s="5" t="s">
        <v>92</v>
      </c>
      <c r="B100" s="5">
        <v>2013</v>
      </c>
      <c r="C100" s="27" t="s">
        <v>23</v>
      </c>
      <c r="D100" s="193">
        <v>1545608</v>
      </c>
      <c r="E100" s="120"/>
      <c r="G100" s="119"/>
      <c r="H100" s="119"/>
      <c r="I100" s="119"/>
      <c r="J100" s="119"/>
      <c r="K100" s="119"/>
      <c r="R100" s="24" t="s">
        <v>134</v>
      </c>
    </row>
    <row r="101" spans="1:18" ht="18" customHeight="1">
      <c r="A101" s="5" t="s">
        <v>92</v>
      </c>
      <c r="B101" s="5">
        <v>2014</v>
      </c>
      <c r="C101" s="27" t="s">
        <v>23</v>
      </c>
      <c r="D101" s="193">
        <v>1658686</v>
      </c>
      <c r="E101" s="120"/>
      <c r="G101" s="119"/>
      <c r="H101" s="119"/>
      <c r="I101" s="119"/>
      <c r="J101" s="119"/>
      <c r="K101" s="119"/>
      <c r="R101" s="24" t="s">
        <v>135</v>
      </c>
    </row>
    <row r="102" spans="1:18" ht="18" customHeight="1">
      <c r="A102" s="5" t="s">
        <v>92</v>
      </c>
      <c r="B102" s="5">
        <v>2015</v>
      </c>
      <c r="C102" s="27" t="s">
        <v>23</v>
      </c>
      <c r="D102" s="193">
        <v>1706476</v>
      </c>
      <c r="E102" s="120"/>
      <c r="G102" s="119"/>
      <c r="H102" s="119"/>
      <c r="I102" s="119"/>
      <c r="J102" s="119"/>
      <c r="K102" s="119"/>
      <c r="R102" s="24" t="s">
        <v>136</v>
      </c>
    </row>
    <row r="103" spans="1:18" ht="18" customHeight="1">
      <c r="A103" s="5" t="s">
        <v>92</v>
      </c>
      <c r="B103" s="5">
        <v>2016</v>
      </c>
      <c r="C103" s="27" t="s">
        <v>23</v>
      </c>
      <c r="D103" s="193">
        <v>1743183</v>
      </c>
      <c r="E103" s="120"/>
      <c r="G103" s="119"/>
      <c r="H103" s="119"/>
      <c r="I103" s="119"/>
      <c r="J103" s="119"/>
      <c r="K103" s="119"/>
      <c r="R103" s="24" t="s">
        <v>137</v>
      </c>
    </row>
    <row r="104" spans="1:18" ht="18" customHeight="1">
      <c r="A104" s="5" t="s">
        <v>92</v>
      </c>
      <c r="B104" s="5">
        <v>2017</v>
      </c>
      <c r="C104" s="27" t="s">
        <v>23</v>
      </c>
      <c r="D104" s="193">
        <v>1756572</v>
      </c>
      <c r="E104" s="120"/>
      <c r="G104" s="119"/>
      <c r="H104" s="119"/>
      <c r="I104" s="119"/>
      <c r="J104" s="119"/>
      <c r="K104" s="119"/>
      <c r="R104" s="24" t="s">
        <v>138</v>
      </c>
    </row>
    <row r="105" spans="1:18" ht="18" customHeight="1">
      <c r="A105" s="5" t="s">
        <v>92</v>
      </c>
      <c r="B105" s="5">
        <v>2018</v>
      </c>
      <c r="C105" s="27" t="s">
        <v>23</v>
      </c>
      <c r="D105" s="193">
        <v>1813967</v>
      </c>
      <c r="E105" s="120"/>
      <c r="G105" s="119"/>
      <c r="H105" s="119"/>
      <c r="I105" s="119"/>
      <c r="J105" s="119"/>
      <c r="K105" s="119"/>
      <c r="R105" s="24" t="s">
        <v>139</v>
      </c>
    </row>
    <row r="106" spans="1:18" s="24" customFormat="1" ht="18" customHeight="1">
      <c r="A106" s="5" t="s">
        <v>92</v>
      </c>
      <c r="B106" s="8">
        <v>2019</v>
      </c>
      <c r="C106" s="27" t="s">
        <v>23</v>
      </c>
      <c r="D106" s="301">
        <v>1913996</v>
      </c>
      <c r="G106" s="119"/>
      <c r="H106" s="119"/>
      <c r="I106" s="119"/>
      <c r="J106" s="119"/>
      <c r="K106" s="119"/>
      <c r="R106" s="24" t="s">
        <v>140</v>
      </c>
    </row>
    <row r="107" spans="1:18" s="24" customFormat="1" ht="18" customHeight="1">
      <c r="A107" s="27" t="s">
        <v>92</v>
      </c>
      <c r="B107" s="8">
        <v>2020</v>
      </c>
      <c r="C107" s="27" t="s">
        <v>23</v>
      </c>
      <c r="D107" s="301">
        <v>510375</v>
      </c>
      <c r="G107" s="119"/>
      <c r="H107" s="119"/>
      <c r="I107" s="119"/>
      <c r="J107" s="119"/>
      <c r="K107" s="119"/>
      <c r="R107" s="24" t="s">
        <v>141</v>
      </c>
    </row>
    <row r="108" spans="1:18" s="24" customFormat="1" ht="18" customHeight="1">
      <c r="A108" s="27" t="s">
        <v>95</v>
      </c>
      <c r="B108" s="27">
        <v>2021</v>
      </c>
      <c r="C108" s="27" t="s">
        <v>23</v>
      </c>
      <c r="D108" s="301">
        <v>584583</v>
      </c>
      <c r="G108" s="119"/>
      <c r="H108" s="119"/>
      <c r="I108" s="119"/>
      <c r="J108" s="119"/>
      <c r="K108" s="119"/>
      <c r="R108" s="24" t="s">
        <v>142</v>
      </c>
    </row>
    <row r="109" spans="1:18" s="24" customFormat="1" ht="18" customHeight="1">
      <c r="A109" s="5" t="s">
        <v>95</v>
      </c>
      <c r="B109" s="27">
        <v>2022</v>
      </c>
      <c r="C109" s="27" t="s">
        <v>23</v>
      </c>
      <c r="D109" s="193">
        <f>M109</f>
        <v>0</v>
      </c>
      <c r="E109" s="34"/>
      <c r="F109" s="34"/>
      <c r="G109" s="119"/>
      <c r="H109" s="119"/>
      <c r="I109" s="119"/>
      <c r="J109" s="119"/>
      <c r="K109" s="119"/>
      <c r="L109" s="34"/>
      <c r="M109" s="34"/>
      <c r="N109" s="34"/>
      <c r="O109" s="34"/>
      <c r="P109" s="34"/>
      <c r="Q109" s="34"/>
      <c r="R109" s="19"/>
    </row>
    <row r="110" spans="1:18" s="24" customFormat="1" ht="18" customHeight="1">
      <c r="A110" s="27" t="s">
        <v>95</v>
      </c>
      <c r="B110" s="8">
        <v>2010</v>
      </c>
      <c r="C110" s="125" t="s">
        <v>25</v>
      </c>
      <c r="D110" s="193">
        <v>1156734</v>
      </c>
      <c r="E110" s="34"/>
      <c r="F110" s="34"/>
      <c r="G110" s="119"/>
      <c r="H110" s="119"/>
      <c r="I110" s="119"/>
      <c r="J110" s="119"/>
      <c r="K110" s="119"/>
      <c r="L110" s="34"/>
      <c r="M110" s="34"/>
      <c r="N110" s="34"/>
      <c r="O110" s="34"/>
      <c r="P110" s="34"/>
      <c r="Q110" s="34"/>
      <c r="R110" s="24" t="s">
        <v>131</v>
      </c>
    </row>
    <row r="111" spans="1:18" s="24" customFormat="1" ht="18" customHeight="1">
      <c r="A111" s="27" t="s">
        <v>95</v>
      </c>
      <c r="B111" s="8">
        <v>2011</v>
      </c>
      <c r="C111" s="125" t="s">
        <v>25</v>
      </c>
      <c r="D111" s="193">
        <v>1236299</v>
      </c>
      <c r="E111" s="34"/>
      <c r="F111" s="34"/>
      <c r="G111" s="119"/>
      <c r="H111" s="119"/>
      <c r="I111" s="119"/>
      <c r="J111" s="119"/>
      <c r="K111" s="119"/>
      <c r="L111" s="34"/>
      <c r="M111" s="34"/>
      <c r="N111" s="34"/>
      <c r="O111" s="34"/>
      <c r="P111" s="34"/>
      <c r="Q111" s="34"/>
      <c r="R111" s="24" t="s">
        <v>132</v>
      </c>
    </row>
    <row r="112" spans="1:18" s="24" customFormat="1" ht="18" customHeight="1">
      <c r="A112" s="27" t="s">
        <v>95</v>
      </c>
      <c r="B112" s="8">
        <v>2012</v>
      </c>
      <c r="C112" s="125" t="s">
        <v>25</v>
      </c>
      <c r="D112" s="193">
        <v>1455141</v>
      </c>
      <c r="E112" s="34"/>
      <c r="F112" s="34"/>
      <c r="G112" s="119"/>
      <c r="H112" s="119"/>
      <c r="I112" s="119"/>
      <c r="J112" s="119"/>
      <c r="K112" s="119"/>
      <c r="L112" s="34"/>
      <c r="M112" s="34"/>
      <c r="N112" s="34"/>
      <c r="O112" s="34"/>
      <c r="P112" s="34"/>
      <c r="Q112" s="34"/>
      <c r="R112" s="24" t="s">
        <v>133</v>
      </c>
    </row>
    <row r="113" spans="1:18" s="24" customFormat="1" ht="18" customHeight="1">
      <c r="A113" s="27" t="s">
        <v>95</v>
      </c>
      <c r="B113" s="27">
        <v>2013</v>
      </c>
      <c r="C113" s="125" t="s">
        <v>25</v>
      </c>
      <c r="D113" s="193">
        <v>1529672</v>
      </c>
      <c r="E113" s="34"/>
      <c r="F113" s="34"/>
      <c r="G113" s="119"/>
      <c r="H113" s="119"/>
      <c r="I113" s="119"/>
      <c r="J113" s="119"/>
      <c r="K113" s="119"/>
      <c r="L113" s="34"/>
      <c r="M113" s="34"/>
      <c r="N113" s="34"/>
      <c r="O113" s="34"/>
      <c r="P113" s="34"/>
      <c r="Q113" s="34"/>
      <c r="R113" s="24" t="s">
        <v>134</v>
      </c>
    </row>
    <row r="114" spans="1:18" s="24" customFormat="1" ht="18" customHeight="1">
      <c r="A114" s="27" t="s">
        <v>95</v>
      </c>
      <c r="B114" s="8">
        <v>2014</v>
      </c>
      <c r="C114" s="125" t="s">
        <v>25</v>
      </c>
      <c r="D114" s="193">
        <v>1664100</v>
      </c>
      <c r="E114" s="34"/>
      <c r="F114" s="34"/>
      <c r="G114" s="119"/>
      <c r="H114" s="119"/>
      <c r="I114" s="119"/>
      <c r="J114" s="119"/>
      <c r="K114" s="119"/>
      <c r="L114" s="34"/>
      <c r="M114" s="34"/>
      <c r="N114" s="34"/>
      <c r="O114" s="34"/>
      <c r="P114" s="34"/>
      <c r="Q114" s="34"/>
      <c r="R114" s="24" t="s">
        <v>135</v>
      </c>
    </row>
    <row r="115" spans="1:18" s="24" customFormat="1" ht="18" customHeight="1">
      <c r="A115" s="27" t="s">
        <v>95</v>
      </c>
      <c r="B115" s="8">
        <v>2015</v>
      </c>
      <c r="C115" s="125" t="s">
        <v>25</v>
      </c>
      <c r="D115" s="193">
        <v>1715400</v>
      </c>
      <c r="E115" s="34"/>
      <c r="F115" s="34"/>
      <c r="G115" s="119"/>
      <c r="H115" s="119"/>
      <c r="I115" s="119"/>
      <c r="J115" s="119"/>
      <c r="K115" s="119"/>
      <c r="L115" s="34"/>
      <c r="M115" s="34"/>
      <c r="N115" s="34"/>
      <c r="O115" s="34"/>
      <c r="P115" s="34"/>
      <c r="Q115" s="34"/>
      <c r="R115" s="24" t="s">
        <v>136</v>
      </c>
    </row>
    <row r="116" spans="1:18" s="24" customFormat="1" ht="18" customHeight="1">
      <c r="A116" s="27" t="s">
        <v>95</v>
      </c>
      <c r="B116" s="8">
        <v>2016</v>
      </c>
      <c r="C116" s="125" t="s">
        <v>25</v>
      </c>
      <c r="D116" s="193">
        <v>1743200</v>
      </c>
      <c r="E116" s="34"/>
      <c r="F116" s="34"/>
      <c r="G116" s="119"/>
      <c r="H116" s="119"/>
      <c r="I116" s="119"/>
      <c r="J116" s="119"/>
      <c r="K116" s="119"/>
      <c r="L116" s="34"/>
      <c r="M116" s="34"/>
      <c r="N116" s="34"/>
      <c r="O116" s="34"/>
      <c r="P116" s="34"/>
      <c r="Q116" s="34"/>
      <c r="R116" s="24" t="s">
        <v>137</v>
      </c>
    </row>
    <row r="117" spans="1:18" s="24" customFormat="1" ht="18" customHeight="1">
      <c r="A117" s="27" t="s">
        <v>95</v>
      </c>
      <c r="B117" s="27">
        <v>2017</v>
      </c>
      <c r="C117" s="125" t="s">
        <v>25</v>
      </c>
      <c r="D117" s="193">
        <v>1756572</v>
      </c>
      <c r="E117" s="34"/>
      <c r="F117" s="34"/>
      <c r="G117" s="119"/>
      <c r="H117" s="119"/>
      <c r="I117" s="119"/>
      <c r="J117" s="119"/>
      <c r="K117" s="119"/>
      <c r="L117" s="34"/>
      <c r="M117" s="34"/>
      <c r="N117" s="34"/>
      <c r="O117" s="34"/>
      <c r="P117" s="34"/>
      <c r="Q117" s="34"/>
      <c r="R117" s="24" t="s">
        <v>138</v>
      </c>
    </row>
    <row r="118" spans="1:18" s="24" customFormat="1" ht="18" customHeight="1">
      <c r="A118" s="27" t="s">
        <v>95</v>
      </c>
      <c r="B118" s="8">
        <v>2018</v>
      </c>
      <c r="C118" s="125" t="s">
        <v>25</v>
      </c>
      <c r="D118" s="301">
        <v>1813964</v>
      </c>
      <c r="G118" s="119"/>
      <c r="H118" s="119"/>
      <c r="I118" s="119"/>
      <c r="J118" s="119"/>
      <c r="K118" s="119"/>
      <c r="R118" s="24" t="s">
        <v>143</v>
      </c>
    </row>
    <row r="119" spans="1:18" s="24" customFormat="1" ht="18" customHeight="1">
      <c r="A119" s="27" t="s">
        <v>92</v>
      </c>
      <c r="B119" s="8">
        <v>2019</v>
      </c>
      <c r="C119" s="125" t="s">
        <v>25</v>
      </c>
      <c r="D119" s="301">
        <v>1913989</v>
      </c>
      <c r="G119" s="119"/>
      <c r="H119" s="119"/>
      <c r="I119" s="119"/>
      <c r="J119" s="119"/>
      <c r="K119" s="119"/>
      <c r="R119" s="24" t="s">
        <v>143</v>
      </c>
    </row>
    <row r="120" spans="1:18" s="24" customFormat="1" ht="18" customHeight="1">
      <c r="A120" s="27" t="s">
        <v>92</v>
      </c>
      <c r="B120" s="8">
        <v>2020</v>
      </c>
      <c r="C120" s="125" t="s">
        <v>25</v>
      </c>
      <c r="D120" s="301">
        <v>510400</v>
      </c>
      <c r="G120" s="119"/>
      <c r="H120" s="119"/>
      <c r="I120" s="119"/>
      <c r="J120" s="119"/>
      <c r="K120" s="119"/>
      <c r="R120" s="24" t="s">
        <v>143</v>
      </c>
    </row>
    <row r="121" spans="1:18" s="24" customFormat="1" ht="18" customHeight="1">
      <c r="A121" s="27" t="s">
        <v>95</v>
      </c>
      <c r="B121" s="27">
        <v>2021</v>
      </c>
      <c r="C121" s="125" t="s">
        <v>25</v>
      </c>
      <c r="D121" s="301">
        <v>584500</v>
      </c>
      <c r="G121" s="119"/>
      <c r="H121" s="119"/>
      <c r="I121" s="119"/>
      <c r="J121" s="119"/>
      <c r="K121" s="119"/>
      <c r="R121" s="24" t="s">
        <v>143</v>
      </c>
    </row>
    <row r="122" spans="1:18" s="24" customFormat="1" ht="18" customHeight="1">
      <c r="A122" s="27" t="s">
        <v>95</v>
      </c>
      <c r="B122" s="27">
        <v>2022</v>
      </c>
      <c r="C122" s="125" t="s">
        <v>25</v>
      </c>
      <c r="D122" s="193">
        <v>1160200</v>
      </c>
      <c r="E122" s="34"/>
      <c r="F122" s="34"/>
      <c r="G122" s="119"/>
      <c r="H122" s="119"/>
      <c r="I122" s="119"/>
      <c r="J122" s="119"/>
      <c r="K122" s="119"/>
      <c r="L122" s="34"/>
      <c r="M122" s="34"/>
      <c r="N122" s="34"/>
      <c r="O122" s="34"/>
      <c r="P122" s="34"/>
      <c r="Q122" s="34"/>
      <c r="R122" s="24" t="s">
        <v>144</v>
      </c>
    </row>
    <row r="123" spans="1:18" ht="18" customHeight="1">
      <c r="A123" s="5" t="s">
        <v>92</v>
      </c>
      <c r="B123" s="5">
        <v>2010</v>
      </c>
      <c r="C123" s="125" t="s">
        <v>145</v>
      </c>
      <c r="D123" s="193">
        <v>154335</v>
      </c>
      <c r="E123" s="34">
        <v>233.2</v>
      </c>
      <c r="G123" s="119"/>
      <c r="H123" s="119"/>
      <c r="I123" s="119"/>
      <c r="J123" s="119"/>
      <c r="K123" s="119"/>
      <c r="R123" s="19" t="s">
        <v>146</v>
      </c>
    </row>
    <row r="124" spans="1:18" ht="18" customHeight="1">
      <c r="A124" s="5" t="s">
        <v>92</v>
      </c>
      <c r="B124" s="5">
        <v>2011</v>
      </c>
      <c r="C124" s="125" t="s">
        <v>145</v>
      </c>
      <c r="D124" s="193">
        <v>159029</v>
      </c>
      <c r="E124" s="34">
        <v>236.7</v>
      </c>
      <c r="G124" s="119"/>
      <c r="H124" s="119"/>
      <c r="I124" s="119"/>
      <c r="J124" s="119"/>
      <c r="K124" s="119"/>
      <c r="R124" s="19" t="s">
        <v>147</v>
      </c>
    </row>
    <row r="125" spans="1:18" ht="18" customHeight="1">
      <c r="A125" s="5" t="s">
        <v>92</v>
      </c>
      <c r="B125" s="5">
        <v>2012</v>
      </c>
      <c r="C125" s="125" t="s">
        <v>145</v>
      </c>
      <c r="D125" s="193">
        <v>170026</v>
      </c>
      <c r="G125" s="119"/>
      <c r="H125" s="119"/>
      <c r="I125" s="119"/>
      <c r="J125" s="119"/>
      <c r="K125" s="119"/>
      <c r="R125" s="19" t="s">
        <v>112</v>
      </c>
    </row>
    <row r="126" spans="1:18" ht="18" customHeight="1">
      <c r="A126" s="5" t="s">
        <v>92</v>
      </c>
      <c r="B126" s="5">
        <v>2013</v>
      </c>
      <c r="C126" s="125" t="s">
        <v>145</v>
      </c>
      <c r="D126" s="193">
        <v>185176</v>
      </c>
      <c r="G126" s="119"/>
      <c r="H126" s="119"/>
      <c r="I126" s="119"/>
      <c r="J126" s="119"/>
      <c r="K126" s="119"/>
      <c r="R126" s="19" t="s">
        <v>148</v>
      </c>
    </row>
    <row r="127" spans="1:18" ht="18" customHeight="1">
      <c r="A127" s="5" t="s">
        <v>92</v>
      </c>
      <c r="B127" s="5">
        <v>2014</v>
      </c>
      <c r="C127" s="125" t="s">
        <v>145</v>
      </c>
      <c r="D127" s="193">
        <v>206958</v>
      </c>
      <c r="G127" s="119"/>
      <c r="H127" s="119"/>
      <c r="I127" s="119"/>
      <c r="J127" s="119"/>
      <c r="K127" s="119"/>
      <c r="R127" s="19" t="s">
        <v>149</v>
      </c>
    </row>
    <row r="128" spans="1:18" ht="18" customHeight="1">
      <c r="A128" s="5" t="s">
        <v>92</v>
      </c>
      <c r="B128" s="5">
        <v>2015</v>
      </c>
      <c r="C128" s="125" t="s">
        <v>145</v>
      </c>
      <c r="D128" s="193">
        <v>213777</v>
      </c>
      <c r="G128" s="119"/>
      <c r="H128" s="119"/>
      <c r="I128" s="119"/>
      <c r="J128" s="119"/>
      <c r="K128" s="119"/>
      <c r="R128" s="19" t="s">
        <v>150</v>
      </c>
    </row>
    <row r="129" spans="1:18" ht="18" customHeight="1">
      <c r="A129" s="5" t="s">
        <v>92</v>
      </c>
      <c r="B129" s="5">
        <v>2016</v>
      </c>
      <c r="C129" s="125" t="s">
        <v>145</v>
      </c>
      <c r="D129" s="193">
        <v>227169</v>
      </c>
      <c r="G129" s="119"/>
      <c r="H129" s="119"/>
      <c r="I129" s="119"/>
      <c r="J129" s="119"/>
      <c r="K129" s="119"/>
      <c r="R129" s="19" t="s">
        <v>151</v>
      </c>
    </row>
    <row r="130" spans="1:18" ht="18" customHeight="1">
      <c r="A130" s="5" t="s">
        <v>92</v>
      </c>
      <c r="B130" s="5">
        <v>2017</v>
      </c>
      <c r="C130" s="125" t="s">
        <v>145</v>
      </c>
      <c r="D130" s="193">
        <v>225103</v>
      </c>
      <c r="G130" s="119"/>
      <c r="H130" s="119"/>
      <c r="I130" s="119"/>
      <c r="J130" s="119"/>
      <c r="K130" s="119"/>
      <c r="R130" s="19" t="s">
        <v>152</v>
      </c>
    </row>
    <row r="131" spans="1:18" ht="18" customHeight="1">
      <c r="A131" s="5" t="s">
        <v>92</v>
      </c>
      <c r="B131" s="5">
        <v>2018</v>
      </c>
      <c r="C131" s="125" t="s">
        <v>145</v>
      </c>
      <c r="D131" s="193">
        <v>221130</v>
      </c>
      <c r="G131" s="119"/>
      <c r="H131" s="119"/>
      <c r="I131" s="119"/>
      <c r="J131" s="119"/>
      <c r="K131" s="119"/>
      <c r="R131" s="19" t="s">
        <v>153</v>
      </c>
    </row>
    <row r="132" spans="1:18" ht="18" customHeight="1">
      <c r="A132" s="5" t="s">
        <v>92</v>
      </c>
      <c r="B132" s="8">
        <v>2019</v>
      </c>
      <c r="C132" s="125" t="s">
        <v>145</v>
      </c>
      <c r="D132" s="301">
        <v>193161</v>
      </c>
      <c r="G132" s="119"/>
      <c r="H132" s="119"/>
      <c r="I132" s="119"/>
      <c r="J132" s="119"/>
      <c r="K132" s="119"/>
      <c r="R132" s="24" t="s">
        <v>154</v>
      </c>
    </row>
    <row r="133" spans="1:18" ht="18" customHeight="1">
      <c r="A133" s="5" t="s">
        <v>92</v>
      </c>
      <c r="B133" s="8">
        <v>2020</v>
      </c>
      <c r="C133" s="125" t="s">
        <v>145</v>
      </c>
      <c r="D133" s="301">
        <v>180530</v>
      </c>
      <c r="G133" s="119"/>
      <c r="H133" s="119"/>
      <c r="I133" s="119"/>
      <c r="J133" s="119"/>
      <c r="K133" s="119"/>
      <c r="R133" s="19" t="s">
        <v>155</v>
      </c>
    </row>
    <row r="134" spans="1:18" ht="18" customHeight="1">
      <c r="A134" s="5" t="s">
        <v>95</v>
      </c>
      <c r="B134" s="27">
        <v>2021</v>
      </c>
      <c r="C134" s="125" t="s">
        <v>29</v>
      </c>
      <c r="D134" s="301">
        <v>179646</v>
      </c>
      <c r="G134" s="119"/>
      <c r="H134" s="119"/>
      <c r="I134" s="119"/>
      <c r="J134" s="119"/>
      <c r="K134" s="119"/>
      <c r="R134" s="19" t="s">
        <v>156</v>
      </c>
    </row>
    <row r="135" spans="1:18" ht="18" customHeight="1">
      <c r="A135" s="5" t="s">
        <v>95</v>
      </c>
      <c r="B135" s="27">
        <v>2022</v>
      </c>
      <c r="C135" s="125" t="s">
        <v>29</v>
      </c>
      <c r="D135" s="193">
        <f>M135</f>
        <v>0</v>
      </c>
      <c r="G135" s="119"/>
      <c r="H135" s="119"/>
      <c r="I135" s="119"/>
      <c r="J135" s="119"/>
      <c r="K135" s="119"/>
      <c r="R135" s="19"/>
    </row>
    <row r="136" spans="1:18" ht="18" customHeight="1">
      <c r="A136" s="5" t="s">
        <v>95</v>
      </c>
      <c r="B136" s="8">
        <v>2010</v>
      </c>
      <c r="C136" s="125" t="s">
        <v>27</v>
      </c>
      <c r="D136" s="309">
        <v>5594165</v>
      </c>
      <c r="G136" s="119"/>
      <c r="H136" s="119"/>
      <c r="I136" s="119"/>
      <c r="J136" s="119"/>
      <c r="K136" s="119"/>
      <c r="R136" s="19" t="s">
        <v>157</v>
      </c>
    </row>
    <row r="137" spans="1:18" ht="18" customHeight="1">
      <c r="A137" s="5" t="s">
        <v>95</v>
      </c>
      <c r="B137" s="8">
        <v>2011</v>
      </c>
      <c r="C137" s="125" t="s">
        <v>27</v>
      </c>
      <c r="D137" s="309">
        <v>7012103</v>
      </c>
      <c r="G137" s="119"/>
      <c r="H137" s="119"/>
      <c r="I137" s="119"/>
      <c r="J137" s="119"/>
      <c r="K137" s="119"/>
      <c r="R137" s="19" t="s">
        <v>157</v>
      </c>
    </row>
    <row r="138" spans="1:18" ht="18" customHeight="1">
      <c r="A138" s="5" t="s">
        <v>95</v>
      </c>
      <c r="B138" s="27">
        <v>2012</v>
      </c>
      <c r="C138" s="125" t="s">
        <v>27</v>
      </c>
      <c r="D138" s="309">
        <v>7892806</v>
      </c>
      <c r="G138" s="119"/>
      <c r="H138" s="119"/>
      <c r="I138" s="119"/>
      <c r="J138" s="119"/>
      <c r="K138" s="119"/>
      <c r="R138" s="19" t="s">
        <v>158</v>
      </c>
    </row>
    <row r="139" spans="1:18" ht="18" customHeight="1">
      <c r="A139" s="5" t="s">
        <v>95</v>
      </c>
      <c r="B139" s="8">
        <v>2013</v>
      </c>
      <c r="C139" s="125" t="s">
        <v>27</v>
      </c>
      <c r="D139" s="309">
        <v>7994039</v>
      </c>
      <c r="G139" s="119"/>
      <c r="H139" s="119"/>
      <c r="I139" s="119"/>
      <c r="J139" s="119"/>
      <c r="K139" s="119"/>
      <c r="R139" s="19" t="s">
        <v>158</v>
      </c>
    </row>
    <row r="140" spans="1:18" ht="18" customHeight="1">
      <c r="A140" s="5" t="s">
        <v>95</v>
      </c>
      <c r="B140" s="8">
        <v>2014</v>
      </c>
      <c r="C140" s="125" t="s">
        <v>27</v>
      </c>
      <c r="D140" s="309">
        <v>8702436</v>
      </c>
      <c r="G140" s="119"/>
      <c r="H140" s="119"/>
      <c r="I140" s="119"/>
      <c r="J140" s="119"/>
      <c r="K140" s="119"/>
      <c r="R140" s="19" t="s">
        <v>158</v>
      </c>
    </row>
    <row r="141" spans="1:18" ht="18" customHeight="1">
      <c r="A141" s="5" t="s">
        <v>95</v>
      </c>
      <c r="B141" s="27">
        <v>2015</v>
      </c>
      <c r="C141" s="125" t="s">
        <v>27</v>
      </c>
      <c r="D141" s="309">
        <v>9016139</v>
      </c>
      <c r="G141" s="119"/>
      <c r="H141" s="119"/>
      <c r="I141" s="119"/>
      <c r="J141" s="119"/>
      <c r="K141" s="119"/>
      <c r="R141" s="19" t="s">
        <v>158</v>
      </c>
    </row>
    <row r="142" spans="1:18" ht="18" customHeight="1">
      <c r="A142" s="5" t="s">
        <v>95</v>
      </c>
      <c r="B142" s="8">
        <v>2016</v>
      </c>
      <c r="C142" s="125" t="s">
        <v>27</v>
      </c>
      <c r="D142" s="309">
        <v>9352741</v>
      </c>
      <c r="G142" s="119"/>
      <c r="H142" s="119"/>
      <c r="I142" s="119"/>
      <c r="J142" s="119"/>
      <c r="K142" s="119"/>
      <c r="R142" s="19" t="s">
        <v>158</v>
      </c>
    </row>
    <row r="143" spans="1:18" ht="18" customHeight="1">
      <c r="A143" s="5" t="s">
        <v>95</v>
      </c>
      <c r="B143" s="8">
        <v>2017</v>
      </c>
      <c r="C143" s="125" t="s">
        <v>27</v>
      </c>
      <c r="D143" s="309">
        <v>11304298</v>
      </c>
      <c r="G143" s="119"/>
      <c r="H143" s="119"/>
      <c r="I143" s="119"/>
      <c r="J143" s="119"/>
      <c r="K143" s="119"/>
      <c r="R143" s="19" t="s">
        <v>159</v>
      </c>
    </row>
    <row r="144" spans="1:18" ht="18" customHeight="1">
      <c r="A144" s="5" t="s">
        <v>95</v>
      </c>
      <c r="B144" s="27">
        <v>2018</v>
      </c>
      <c r="C144" s="125" t="s">
        <v>27</v>
      </c>
      <c r="D144" s="309">
        <v>12393304</v>
      </c>
      <c r="G144" s="119"/>
      <c r="H144" s="119"/>
      <c r="I144" s="119"/>
      <c r="J144" s="119"/>
      <c r="K144" s="119"/>
      <c r="R144" s="19" t="s">
        <v>159</v>
      </c>
    </row>
    <row r="145" spans="1:18" ht="18" customHeight="1">
      <c r="A145" s="5" t="s">
        <v>95</v>
      </c>
      <c r="B145" s="8">
        <v>2019</v>
      </c>
      <c r="C145" s="125" t="s">
        <v>27</v>
      </c>
      <c r="D145" s="309">
        <v>13463890</v>
      </c>
      <c r="G145" s="119"/>
      <c r="H145" s="119"/>
      <c r="I145" s="119"/>
      <c r="J145" s="119"/>
      <c r="K145" s="119"/>
      <c r="R145" s="24" t="s">
        <v>160</v>
      </c>
    </row>
    <row r="146" spans="1:18" ht="18" customHeight="1">
      <c r="A146" s="5" t="s">
        <v>95</v>
      </c>
      <c r="B146" s="8">
        <v>2020</v>
      </c>
      <c r="C146" s="125" t="s">
        <v>27</v>
      </c>
      <c r="D146" s="309">
        <v>17051979</v>
      </c>
      <c r="G146" s="119"/>
      <c r="H146" s="119"/>
      <c r="I146" s="119"/>
      <c r="J146" s="119"/>
      <c r="K146" s="119"/>
      <c r="R146" s="24" t="s">
        <v>160</v>
      </c>
    </row>
    <row r="147" spans="1:18" ht="18" customHeight="1">
      <c r="A147" s="5" t="s">
        <v>95</v>
      </c>
      <c r="B147" s="27">
        <v>2021</v>
      </c>
      <c r="C147" s="125" t="s">
        <v>27</v>
      </c>
      <c r="D147" s="309">
        <v>19110930</v>
      </c>
      <c r="G147" s="119"/>
      <c r="H147" s="119"/>
      <c r="I147" s="119"/>
      <c r="J147" s="119"/>
      <c r="K147" s="119"/>
      <c r="R147" s="19" t="s">
        <v>160</v>
      </c>
    </row>
    <row r="148" spans="1:18" ht="18" customHeight="1">
      <c r="A148" s="5" t="s">
        <v>95</v>
      </c>
      <c r="B148" s="27">
        <v>2022</v>
      </c>
      <c r="C148" s="125" t="s">
        <v>27</v>
      </c>
      <c r="D148" s="193">
        <f>M148</f>
        <v>0</v>
      </c>
      <c r="G148" s="119"/>
      <c r="H148" s="119"/>
      <c r="I148" s="119"/>
      <c r="J148" s="119"/>
      <c r="K148" s="119"/>
      <c r="R148" s="19"/>
    </row>
    <row r="149" spans="1:18" ht="18" customHeight="1">
      <c r="A149" s="5" t="s">
        <v>95</v>
      </c>
      <c r="B149" s="27">
        <v>2010</v>
      </c>
      <c r="C149" s="125" t="s">
        <v>31</v>
      </c>
      <c r="D149" s="309">
        <v>1603421</v>
      </c>
      <c r="G149" s="119"/>
      <c r="H149" s="119"/>
      <c r="I149" s="119"/>
      <c r="J149" s="119"/>
      <c r="K149" s="119"/>
      <c r="R149" s="19" t="s">
        <v>157</v>
      </c>
    </row>
    <row r="150" spans="1:18" ht="18" customHeight="1">
      <c r="A150" s="5" t="s">
        <v>95</v>
      </c>
      <c r="B150" s="8">
        <v>2011</v>
      </c>
      <c r="C150" s="125" t="s">
        <v>31</v>
      </c>
      <c r="D150" s="309">
        <v>2296726</v>
      </c>
      <c r="G150" s="119"/>
      <c r="H150" s="119"/>
      <c r="I150" s="119"/>
      <c r="J150" s="119"/>
      <c r="K150" s="119"/>
      <c r="R150" s="19" t="s">
        <v>157</v>
      </c>
    </row>
    <row r="151" spans="1:18" ht="18" customHeight="1">
      <c r="A151" s="5" t="s">
        <v>95</v>
      </c>
      <c r="B151" s="27">
        <v>2012</v>
      </c>
      <c r="C151" s="125" t="s">
        <v>31</v>
      </c>
      <c r="D151" s="309">
        <v>2483037</v>
      </c>
      <c r="G151" s="119"/>
      <c r="H151" s="119"/>
      <c r="I151" s="119"/>
      <c r="J151" s="119"/>
      <c r="K151" s="119"/>
      <c r="R151" s="19" t="s">
        <v>158</v>
      </c>
    </row>
    <row r="152" spans="1:18" ht="18" customHeight="1">
      <c r="A152" s="5" t="s">
        <v>95</v>
      </c>
      <c r="B152" s="8">
        <v>2013</v>
      </c>
      <c r="C152" s="125" t="s">
        <v>31</v>
      </c>
      <c r="D152" s="309">
        <v>2774698</v>
      </c>
      <c r="G152" s="119"/>
      <c r="H152" s="119"/>
      <c r="I152" s="119"/>
      <c r="J152" s="119"/>
      <c r="K152" s="119"/>
      <c r="R152" s="19" t="s">
        <v>158</v>
      </c>
    </row>
    <row r="153" spans="1:18" ht="18" customHeight="1">
      <c r="A153" s="5" t="s">
        <v>95</v>
      </c>
      <c r="B153" s="8">
        <v>2014</v>
      </c>
      <c r="C153" s="125" t="s">
        <v>31</v>
      </c>
      <c r="D153" s="309">
        <v>3110342</v>
      </c>
      <c r="G153" s="119"/>
      <c r="H153" s="119"/>
      <c r="I153" s="119"/>
      <c r="J153" s="119"/>
      <c r="K153" s="119"/>
      <c r="R153" s="19" t="s">
        <v>158</v>
      </c>
    </row>
    <row r="154" spans="1:18" ht="18" customHeight="1">
      <c r="A154" s="5" t="s">
        <v>95</v>
      </c>
      <c r="B154" s="27">
        <v>2015</v>
      </c>
      <c r="C154" s="125" t="s">
        <v>31</v>
      </c>
      <c r="D154" s="309">
        <v>3482578</v>
      </c>
      <c r="G154" s="119"/>
      <c r="H154" s="119"/>
      <c r="I154" s="119"/>
      <c r="J154" s="119"/>
      <c r="K154" s="119"/>
      <c r="R154" s="19" t="s">
        <v>158</v>
      </c>
    </row>
    <row r="155" spans="1:18" ht="18" customHeight="1">
      <c r="A155" s="5" t="s">
        <v>95</v>
      </c>
      <c r="B155" s="8">
        <v>2016</v>
      </c>
      <c r="C155" s="125" t="s">
        <v>31</v>
      </c>
      <c r="D155" s="309">
        <v>3791618</v>
      </c>
      <c r="G155" s="119"/>
      <c r="H155" s="119"/>
      <c r="I155" s="119"/>
      <c r="J155" s="119"/>
      <c r="K155" s="119"/>
      <c r="R155" s="19" t="s">
        <v>158</v>
      </c>
    </row>
    <row r="156" spans="1:18" ht="18" customHeight="1">
      <c r="A156" s="5" t="s">
        <v>95</v>
      </c>
      <c r="B156" s="8">
        <v>2017</v>
      </c>
      <c r="C156" s="125" t="s">
        <v>31</v>
      </c>
      <c r="D156" s="309">
        <v>4301192</v>
      </c>
      <c r="G156" s="119"/>
      <c r="H156" s="119"/>
      <c r="I156" s="119"/>
      <c r="J156" s="119"/>
      <c r="K156" s="119"/>
      <c r="R156" s="19" t="s">
        <v>159</v>
      </c>
    </row>
    <row r="157" spans="1:18" ht="18" customHeight="1">
      <c r="A157" s="5" t="s">
        <v>95</v>
      </c>
      <c r="B157" s="27">
        <v>2018</v>
      </c>
      <c r="C157" s="125" t="s">
        <v>31</v>
      </c>
      <c r="D157" s="309">
        <v>4652898</v>
      </c>
      <c r="G157" s="119"/>
      <c r="H157" s="119"/>
      <c r="I157" s="119"/>
      <c r="J157" s="119"/>
      <c r="K157" s="119"/>
      <c r="R157" s="19" t="s">
        <v>159</v>
      </c>
    </row>
    <row r="158" spans="1:18" s="24" customFormat="1" ht="18" customHeight="1">
      <c r="A158" s="27" t="s">
        <v>92</v>
      </c>
      <c r="B158" s="8">
        <v>2019</v>
      </c>
      <c r="C158" s="125" t="s">
        <v>31</v>
      </c>
      <c r="D158" s="309">
        <v>5382284</v>
      </c>
      <c r="G158" s="119"/>
      <c r="H158" s="119"/>
      <c r="I158" s="119"/>
      <c r="J158" s="119"/>
      <c r="K158" s="119"/>
      <c r="R158" s="19" t="s">
        <v>159</v>
      </c>
    </row>
    <row r="159" spans="1:18" s="24" customFormat="1" ht="18" customHeight="1">
      <c r="A159" s="27" t="s">
        <v>92</v>
      </c>
      <c r="B159" s="8">
        <v>2020</v>
      </c>
      <c r="C159" s="125" t="s">
        <v>31</v>
      </c>
      <c r="D159" s="309">
        <v>5240557</v>
      </c>
      <c r="G159" s="119"/>
      <c r="H159" s="119"/>
      <c r="I159" s="119"/>
      <c r="J159" s="119"/>
      <c r="K159" s="119"/>
      <c r="R159" s="19" t="s">
        <v>159</v>
      </c>
    </row>
    <row r="160" spans="1:18" s="24" customFormat="1" ht="18" customHeight="1">
      <c r="A160" s="27" t="s">
        <v>95</v>
      </c>
      <c r="B160" s="27">
        <v>2021</v>
      </c>
      <c r="C160" s="125" t="s">
        <v>31</v>
      </c>
      <c r="D160" s="309">
        <v>8138406</v>
      </c>
      <c r="G160" s="119"/>
      <c r="H160" s="119"/>
      <c r="I160" s="119"/>
      <c r="J160" s="119"/>
      <c r="K160" s="119"/>
      <c r="R160" s="19" t="s">
        <v>159</v>
      </c>
    </row>
    <row r="161" spans="1:18" s="24" customFormat="1" ht="18" customHeight="1">
      <c r="A161" s="27" t="s">
        <v>95</v>
      </c>
      <c r="B161" s="27">
        <v>2022</v>
      </c>
      <c r="C161" s="125" t="s">
        <v>31</v>
      </c>
      <c r="D161" s="193">
        <f>M161</f>
        <v>0</v>
      </c>
      <c r="E161" s="34"/>
      <c r="F161" s="34"/>
      <c r="G161" s="119"/>
      <c r="H161" s="119"/>
      <c r="I161" s="119"/>
      <c r="J161" s="119"/>
      <c r="K161" s="119"/>
      <c r="L161" s="34"/>
      <c r="M161" s="34"/>
      <c r="N161" s="34"/>
      <c r="O161" s="34"/>
      <c r="P161" s="34"/>
      <c r="Q161" s="34"/>
      <c r="R161" s="19"/>
    </row>
    <row r="162" spans="1:18" ht="18" customHeight="1">
      <c r="A162" s="5" t="s">
        <v>92</v>
      </c>
      <c r="B162" s="5">
        <v>2010</v>
      </c>
      <c r="C162" s="7" t="s">
        <v>33</v>
      </c>
      <c r="D162" s="193">
        <v>2449121</v>
      </c>
      <c r="E162" s="120">
        <v>1325</v>
      </c>
      <c r="G162" s="119"/>
      <c r="H162" s="119"/>
      <c r="I162" s="119"/>
      <c r="J162" s="119"/>
      <c r="K162" s="119"/>
      <c r="R162" s="22" t="s">
        <v>161</v>
      </c>
    </row>
    <row r="163" spans="1:18" s="24" customFormat="1" ht="18" customHeight="1">
      <c r="A163" s="27" t="s">
        <v>92</v>
      </c>
      <c r="B163" s="8">
        <v>2011</v>
      </c>
      <c r="C163" s="125" t="s">
        <v>33</v>
      </c>
      <c r="D163" s="301">
        <v>2534074</v>
      </c>
      <c r="E163" s="155"/>
      <c r="G163" s="119"/>
      <c r="H163" s="119"/>
      <c r="I163" s="119"/>
      <c r="J163" s="119"/>
      <c r="K163" s="119"/>
      <c r="R163" s="22" t="s">
        <v>162</v>
      </c>
    </row>
    <row r="164" spans="1:18" s="24" customFormat="1" ht="18" customHeight="1">
      <c r="A164" s="27" t="s">
        <v>92</v>
      </c>
      <c r="B164" s="8">
        <v>2012</v>
      </c>
      <c r="C164" s="125" t="s">
        <v>33</v>
      </c>
      <c r="D164" s="301">
        <v>2488965</v>
      </c>
      <c r="E164" s="155"/>
      <c r="G164" s="119"/>
      <c r="H164" s="119"/>
      <c r="I164" s="119"/>
      <c r="J164" s="119"/>
      <c r="K164" s="119"/>
      <c r="R164" s="22" t="s">
        <v>163</v>
      </c>
    </row>
    <row r="165" spans="1:18" s="24" customFormat="1" ht="18" customHeight="1">
      <c r="A165" s="27" t="s">
        <v>92</v>
      </c>
      <c r="B165" s="8">
        <v>2013</v>
      </c>
      <c r="C165" s="125" t="s">
        <v>33</v>
      </c>
      <c r="D165" s="301">
        <v>2439345</v>
      </c>
      <c r="E165" s="155"/>
      <c r="G165" s="119"/>
      <c r="H165" s="119"/>
      <c r="I165" s="119"/>
      <c r="J165" s="119"/>
      <c r="K165" s="119"/>
      <c r="R165" s="22" t="s">
        <v>164</v>
      </c>
    </row>
    <row r="166" spans="1:18" s="24" customFormat="1" ht="18" customHeight="1">
      <c r="A166" s="27" t="s">
        <v>92</v>
      </c>
      <c r="B166" s="8">
        <v>2014</v>
      </c>
      <c r="C166" s="125" t="s">
        <v>33</v>
      </c>
      <c r="D166" s="301">
        <v>2377474</v>
      </c>
      <c r="E166" s="155"/>
      <c r="G166" s="119"/>
      <c r="H166" s="119"/>
      <c r="I166" s="119"/>
      <c r="J166" s="119"/>
      <c r="K166" s="119"/>
      <c r="R166" s="22" t="s">
        <v>165</v>
      </c>
    </row>
    <row r="167" spans="1:18" s="24" customFormat="1" ht="18" customHeight="1">
      <c r="A167" s="27" t="s">
        <v>92</v>
      </c>
      <c r="B167" s="8">
        <v>2015</v>
      </c>
      <c r="C167" s="125" t="s">
        <v>33</v>
      </c>
      <c r="D167" s="301">
        <v>2410909</v>
      </c>
      <c r="E167" s="155"/>
      <c r="G167" s="119"/>
      <c r="H167" s="119"/>
      <c r="I167" s="119"/>
      <c r="J167" s="119"/>
      <c r="K167" s="119"/>
      <c r="R167" s="22" t="s">
        <v>166</v>
      </c>
    </row>
    <row r="168" spans="1:18" s="24" customFormat="1" ht="18" customHeight="1">
      <c r="A168" s="27" t="s">
        <v>92</v>
      </c>
      <c r="B168" s="8">
        <v>2016</v>
      </c>
      <c r="C168" s="125" t="s">
        <v>33</v>
      </c>
      <c r="D168" s="301">
        <v>2372814</v>
      </c>
      <c r="E168" s="155"/>
      <c r="G168" s="119"/>
      <c r="H168" s="119"/>
      <c r="I168" s="119"/>
      <c r="J168" s="119"/>
      <c r="K168" s="119"/>
      <c r="R168" s="22" t="s">
        <v>167</v>
      </c>
    </row>
    <row r="169" spans="1:18" s="24" customFormat="1" ht="18" customHeight="1">
      <c r="A169" s="27" t="s">
        <v>92</v>
      </c>
      <c r="B169" s="8">
        <v>2017</v>
      </c>
      <c r="C169" s="125" t="s">
        <v>33</v>
      </c>
      <c r="D169" s="301">
        <v>3272569</v>
      </c>
      <c r="E169" s="155"/>
      <c r="G169" s="119"/>
      <c r="H169" s="119"/>
      <c r="I169" s="119"/>
      <c r="J169" s="119"/>
      <c r="K169" s="119"/>
      <c r="R169" s="22" t="s">
        <v>168</v>
      </c>
    </row>
    <row r="170" spans="1:18" s="24" customFormat="1" ht="18" customHeight="1">
      <c r="A170" s="27" t="s">
        <v>92</v>
      </c>
      <c r="B170" s="8">
        <v>2018</v>
      </c>
      <c r="C170" s="125" t="s">
        <v>33</v>
      </c>
      <c r="D170" s="301">
        <v>3311950</v>
      </c>
      <c r="G170" s="119"/>
      <c r="H170" s="119"/>
      <c r="I170" s="119"/>
      <c r="J170" s="119"/>
      <c r="K170" s="119"/>
      <c r="R170" s="22" t="s">
        <v>168</v>
      </c>
    </row>
    <row r="171" spans="1:18" s="24" customFormat="1" ht="18" customHeight="1">
      <c r="A171" s="27" t="s">
        <v>92</v>
      </c>
      <c r="B171" s="8">
        <v>2019</v>
      </c>
      <c r="C171" s="125" t="s">
        <v>33</v>
      </c>
      <c r="D171" s="301">
        <v>3402807</v>
      </c>
      <c r="G171" s="119"/>
      <c r="H171" s="119"/>
      <c r="I171" s="119"/>
      <c r="J171" s="119"/>
      <c r="K171" s="119"/>
      <c r="R171" s="22" t="s">
        <v>168</v>
      </c>
    </row>
    <row r="172" spans="1:18" s="24" customFormat="1" ht="18" customHeight="1">
      <c r="A172" s="27" t="s">
        <v>92</v>
      </c>
      <c r="B172" s="8">
        <v>2020</v>
      </c>
      <c r="C172" s="125" t="s">
        <v>33</v>
      </c>
      <c r="D172" s="301">
        <v>3334165</v>
      </c>
      <c r="G172" s="119"/>
      <c r="H172" s="119"/>
      <c r="I172" s="119"/>
      <c r="J172" s="119"/>
      <c r="K172" s="119"/>
      <c r="R172" s="22" t="s">
        <v>169</v>
      </c>
    </row>
    <row r="173" spans="1:18" s="24" customFormat="1" ht="18" customHeight="1">
      <c r="A173" s="27" t="s">
        <v>92</v>
      </c>
      <c r="B173" s="8">
        <v>2021</v>
      </c>
      <c r="C173" s="125" t="s">
        <v>33</v>
      </c>
      <c r="D173" s="301">
        <v>3384354</v>
      </c>
      <c r="G173" s="119"/>
      <c r="H173" s="119"/>
      <c r="I173" s="119"/>
      <c r="J173" s="119"/>
      <c r="K173" s="119"/>
      <c r="R173" s="22" t="s">
        <v>170</v>
      </c>
    </row>
    <row r="174" spans="1:18" ht="18" customHeight="1">
      <c r="A174" s="5" t="s">
        <v>92</v>
      </c>
      <c r="B174" s="27">
        <v>2022</v>
      </c>
      <c r="C174" s="125" t="s">
        <v>33</v>
      </c>
      <c r="D174" s="193">
        <f>M174</f>
        <v>0</v>
      </c>
      <c r="G174" s="119"/>
      <c r="H174" s="119"/>
      <c r="I174" s="119"/>
      <c r="J174" s="119"/>
      <c r="K174" s="119"/>
      <c r="R174" s="19"/>
    </row>
    <row r="175" spans="1:18" ht="18" customHeight="1">
      <c r="A175" s="5" t="s">
        <v>95</v>
      </c>
      <c r="B175" s="8">
        <v>2010</v>
      </c>
      <c r="C175" s="125" t="s">
        <v>35</v>
      </c>
      <c r="D175" s="193">
        <v>402259</v>
      </c>
      <c r="G175" s="119"/>
      <c r="H175" s="119"/>
      <c r="I175" s="119"/>
      <c r="J175" s="119"/>
      <c r="K175" s="119"/>
      <c r="R175" t="s">
        <v>171</v>
      </c>
    </row>
    <row r="176" spans="1:18" ht="18" customHeight="1">
      <c r="A176" s="5" t="s">
        <v>95</v>
      </c>
      <c r="B176" s="8">
        <v>2011</v>
      </c>
      <c r="C176" s="125" t="s">
        <v>35</v>
      </c>
      <c r="D176" s="193">
        <v>565547</v>
      </c>
      <c r="G176" s="119"/>
      <c r="H176" s="119"/>
      <c r="I176" s="119"/>
      <c r="J176" s="119"/>
      <c r="K176" s="119"/>
      <c r="R176" s="200" t="s">
        <v>172</v>
      </c>
    </row>
    <row r="177" spans="1:18" ht="18" customHeight="1">
      <c r="A177" s="5" t="s">
        <v>95</v>
      </c>
      <c r="B177" s="8">
        <v>2012</v>
      </c>
      <c r="C177" s="125" t="s">
        <v>35</v>
      </c>
      <c r="D177" s="193">
        <v>476638</v>
      </c>
      <c r="G177" s="119"/>
      <c r="H177" s="119"/>
      <c r="I177" s="119"/>
      <c r="J177" s="119"/>
      <c r="K177" s="119"/>
      <c r="R177" t="s">
        <v>173</v>
      </c>
    </row>
    <row r="178" spans="1:18" ht="18" customHeight="1">
      <c r="A178" s="5" t="s">
        <v>95</v>
      </c>
      <c r="B178" s="8">
        <v>2013</v>
      </c>
      <c r="C178" s="125" t="s">
        <v>35</v>
      </c>
      <c r="D178" s="193">
        <v>395865</v>
      </c>
      <c r="G178" s="119"/>
      <c r="H178" s="119"/>
      <c r="I178" s="119"/>
      <c r="J178" s="119"/>
      <c r="K178" s="119"/>
      <c r="R178" t="s">
        <v>174</v>
      </c>
    </row>
    <row r="179" spans="1:18" ht="18" customHeight="1">
      <c r="A179" s="5" t="s">
        <v>95</v>
      </c>
      <c r="B179" s="8">
        <v>2014</v>
      </c>
      <c r="C179" s="125" t="s">
        <v>35</v>
      </c>
      <c r="D179" s="193">
        <v>442086</v>
      </c>
      <c r="G179" s="119"/>
      <c r="H179" s="119"/>
      <c r="I179" s="119"/>
      <c r="J179" s="119"/>
      <c r="K179" s="119"/>
      <c r="R179" t="s">
        <v>175</v>
      </c>
    </row>
    <row r="180" spans="1:18" ht="18" customHeight="1">
      <c r="A180" s="5" t="s">
        <v>95</v>
      </c>
      <c r="B180" s="8">
        <v>2015</v>
      </c>
      <c r="C180" s="125" t="s">
        <v>35</v>
      </c>
      <c r="D180" s="193">
        <v>486821</v>
      </c>
      <c r="G180" s="119"/>
      <c r="H180" s="119"/>
      <c r="I180" s="119"/>
      <c r="J180" s="119"/>
      <c r="K180" s="119"/>
      <c r="R180" s="200" t="s">
        <v>176</v>
      </c>
    </row>
    <row r="181" spans="1:18" ht="18" customHeight="1">
      <c r="A181" s="5" t="s">
        <v>95</v>
      </c>
      <c r="B181" s="8">
        <v>2016</v>
      </c>
      <c r="C181" s="125" t="s">
        <v>35</v>
      </c>
      <c r="D181" s="193">
        <v>452414</v>
      </c>
      <c r="G181" s="119"/>
      <c r="H181" s="119"/>
      <c r="I181" s="119"/>
      <c r="J181" s="119"/>
      <c r="K181" s="119"/>
      <c r="R181" s="200" t="s">
        <v>177</v>
      </c>
    </row>
    <row r="182" spans="1:18" ht="18" customHeight="1">
      <c r="A182" s="5" t="s">
        <v>95</v>
      </c>
      <c r="B182" s="8">
        <v>2017</v>
      </c>
      <c r="C182" s="125" t="s">
        <v>35</v>
      </c>
      <c r="D182" s="193">
        <v>496890</v>
      </c>
      <c r="G182" s="119"/>
      <c r="H182" s="119"/>
      <c r="I182" s="119"/>
      <c r="J182" s="119"/>
      <c r="K182" s="119"/>
      <c r="R182" s="200" t="s">
        <v>178</v>
      </c>
    </row>
    <row r="183" spans="1:18" ht="18" customHeight="1">
      <c r="A183" s="5" t="s">
        <v>95</v>
      </c>
      <c r="B183" s="8">
        <v>2018</v>
      </c>
      <c r="C183" s="125" t="s">
        <v>35</v>
      </c>
      <c r="D183" s="301">
        <v>495713</v>
      </c>
      <c r="G183" s="119"/>
      <c r="H183" s="119"/>
      <c r="I183" s="119"/>
      <c r="J183" s="119"/>
      <c r="K183" s="119"/>
      <c r="R183" s="200" t="s">
        <v>179</v>
      </c>
    </row>
    <row r="184" spans="1:18" ht="18" customHeight="1">
      <c r="A184" s="5" t="s">
        <v>92</v>
      </c>
      <c r="B184" s="8">
        <v>2019</v>
      </c>
      <c r="C184" s="125" t="s">
        <v>35</v>
      </c>
      <c r="D184" s="301">
        <v>562309</v>
      </c>
      <c r="E184" s="310"/>
      <c r="G184" s="119"/>
      <c r="H184" s="119"/>
      <c r="I184" s="119"/>
      <c r="J184" s="119"/>
      <c r="K184" s="119"/>
      <c r="R184" s="200" t="s">
        <v>180</v>
      </c>
    </row>
    <row r="185" spans="1:18" ht="18" customHeight="1">
      <c r="A185" s="5" t="s">
        <v>92</v>
      </c>
      <c r="B185" s="8">
        <v>2020</v>
      </c>
      <c r="C185" s="125" t="s">
        <v>35</v>
      </c>
      <c r="D185" s="301">
        <v>619601</v>
      </c>
      <c r="G185" s="119"/>
      <c r="H185" s="119"/>
      <c r="I185" s="119"/>
      <c r="J185" s="119"/>
      <c r="K185" s="119"/>
      <c r="R185" s="19" t="s">
        <v>181</v>
      </c>
    </row>
    <row r="186" spans="1:18" ht="18" customHeight="1">
      <c r="A186" s="5" t="s">
        <v>92</v>
      </c>
      <c r="B186" s="27">
        <v>2021</v>
      </c>
      <c r="C186" s="125" t="s">
        <v>35</v>
      </c>
      <c r="D186" s="311">
        <v>672907</v>
      </c>
      <c r="G186" s="119"/>
      <c r="H186" s="119"/>
      <c r="I186" s="119"/>
      <c r="J186" s="119"/>
      <c r="K186" s="119"/>
      <c r="R186" s="19" t="s">
        <v>182</v>
      </c>
    </row>
    <row r="187" spans="1:18" ht="18" customHeight="1">
      <c r="A187" s="5" t="s">
        <v>92</v>
      </c>
      <c r="B187" s="27">
        <v>2022</v>
      </c>
      <c r="C187" s="125" t="s">
        <v>35</v>
      </c>
      <c r="D187" s="193">
        <f>M187</f>
        <v>0</v>
      </c>
      <c r="G187" s="119"/>
      <c r="H187" s="119"/>
      <c r="I187" s="119"/>
      <c r="J187" s="119"/>
      <c r="K187" s="119"/>
      <c r="R187" s="19"/>
    </row>
    <row r="188" spans="1:18" ht="18" customHeight="1">
      <c r="A188" s="5" t="s">
        <v>92</v>
      </c>
      <c r="B188" s="27">
        <v>2010</v>
      </c>
      <c r="C188" s="7" t="s">
        <v>37</v>
      </c>
      <c r="D188" s="193">
        <v>1095348</v>
      </c>
      <c r="G188" s="119"/>
      <c r="H188" s="119"/>
      <c r="I188" s="119"/>
      <c r="J188" s="119"/>
      <c r="K188" s="119"/>
      <c r="R188" s="19" t="s">
        <v>183</v>
      </c>
    </row>
    <row r="189" spans="1:18" ht="18" customHeight="1">
      <c r="A189" s="5" t="s">
        <v>92</v>
      </c>
      <c r="B189" s="8">
        <v>2011</v>
      </c>
      <c r="C189" s="7" t="s">
        <v>37</v>
      </c>
      <c r="D189" s="193">
        <v>1592946</v>
      </c>
      <c r="G189" s="119"/>
      <c r="H189" s="119"/>
      <c r="I189" s="119"/>
      <c r="J189" s="119"/>
      <c r="K189" s="119"/>
      <c r="R189" s="19" t="s">
        <v>184</v>
      </c>
    </row>
    <row r="190" spans="1:18" ht="18" customHeight="1">
      <c r="A190" s="5" t="s">
        <v>92</v>
      </c>
      <c r="B190" s="27">
        <v>2012</v>
      </c>
      <c r="C190" s="7" t="s">
        <v>37</v>
      </c>
      <c r="D190" s="193">
        <v>1773824</v>
      </c>
      <c r="G190" s="119"/>
      <c r="H190" s="119"/>
      <c r="I190" s="119"/>
      <c r="J190" s="119"/>
      <c r="K190" s="119"/>
      <c r="R190" s="19" t="s">
        <v>184</v>
      </c>
    </row>
    <row r="191" spans="1:18" ht="18" customHeight="1">
      <c r="A191" s="5" t="s">
        <v>92</v>
      </c>
      <c r="B191" s="8">
        <v>2013</v>
      </c>
      <c r="C191" s="7" t="s">
        <v>37</v>
      </c>
      <c r="D191" s="193">
        <v>1592710</v>
      </c>
      <c r="G191" s="119"/>
      <c r="H191" s="119"/>
      <c r="I191" s="119"/>
      <c r="J191" s="119"/>
      <c r="K191" s="119"/>
      <c r="R191" s="19" t="s">
        <v>185</v>
      </c>
    </row>
    <row r="192" spans="1:18" ht="18" customHeight="1">
      <c r="A192" s="5" t="s">
        <v>92</v>
      </c>
      <c r="B192" s="8">
        <v>2014</v>
      </c>
      <c r="C192" s="7" t="s">
        <v>37</v>
      </c>
      <c r="D192" s="193">
        <v>1375393</v>
      </c>
      <c r="G192" s="119"/>
      <c r="H192" s="119"/>
      <c r="I192" s="119"/>
      <c r="J192" s="119"/>
      <c r="K192" s="119"/>
      <c r="R192" s="19" t="s">
        <v>185</v>
      </c>
    </row>
    <row r="193" spans="1:18" ht="18" customHeight="1">
      <c r="A193" s="5" t="s">
        <v>92</v>
      </c>
      <c r="B193" s="27">
        <v>2015</v>
      </c>
      <c r="C193" s="7" t="s">
        <v>37</v>
      </c>
      <c r="D193" s="193">
        <v>979959</v>
      </c>
      <c r="G193" s="119"/>
      <c r="H193" s="119"/>
      <c r="I193" s="119"/>
      <c r="J193" s="119"/>
      <c r="K193" s="119"/>
      <c r="R193" s="19" t="s">
        <v>186</v>
      </c>
    </row>
    <row r="194" spans="1:18" ht="18" customHeight="1">
      <c r="A194" s="5" t="s">
        <v>92</v>
      </c>
      <c r="B194" s="8">
        <v>2016</v>
      </c>
      <c r="C194" s="7" t="s">
        <v>37</v>
      </c>
      <c r="D194" s="193">
        <v>1017846</v>
      </c>
      <c r="G194" s="119"/>
      <c r="H194" s="119"/>
      <c r="I194" s="119"/>
      <c r="J194" s="119"/>
      <c r="K194" s="119"/>
      <c r="R194" s="19" t="s">
        <v>186</v>
      </c>
    </row>
    <row r="195" spans="1:18" ht="18" customHeight="1">
      <c r="A195" s="5" t="s">
        <v>92</v>
      </c>
      <c r="B195" s="8">
        <v>2017</v>
      </c>
      <c r="C195" s="7" t="s">
        <v>37</v>
      </c>
      <c r="D195" s="193">
        <v>1035351</v>
      </c>
      <c r="G195" s="119"/>
      <c r="H195" s="119"/>
      <c r="I195" s="119"/>
      <c r="J195" s="119"/>
      <c r="K195" s="119"/>
      <c r="R195" s="19" t="s">
        <v>186</v>
      </c>
    </row>
    <row r="196" spans="1:18" ht="18" customHeight="1">
      <c r="A196" s="5" t="s">
        <v>92</v>
      </c>
      <c r="B196" s="27">
        <v>2018</v>
      </c>
      <c r="C196" s="7" t="s">
        <v>37</v>
      </c>
      <c r="D196" s="193">
        <v>1035351</v>
      </c>
      <c r="G196" s="119"/>
      <c r="H196" s="119"/>
      <c r="I196" s="119"/>
      <c r="J196" s="119"/>
      <c r="K196" s="119"/>
      <c r="R196" s="19" t="s">
        <v>187</v>
      </c>
    </row>
    <row r="197" spans="1:18" ht="18" customHeight="1">
      <c r="A197" s="5" t="s">
        <v>92</v>
      </c>
      <c r="B197" s="8">
        <v>2019</v>
      </c>
      <c r="C197" s="125" t="s">
        <v>37</v>
      </c>
      <c r="D197" s="193">
        <v>777539</v>
      </c>
      <c r="G197" s="119"/>
      <c r="H197" s="119"/>
      <c r="I197" s="119"/>
      <c r="J197" s="119"/>
      <c r="K197" s="119"/>
      <c r="R197" s="19" t="s">
        <v>187</v>
      </c>
    </row>
    <row r="198" spans="1:18" ht="18" customHeight="1">
      <c r="A198" s="5" t="s">
        <v>92</v>
      </c>
      <c r="B198" s="8">
        <v>2020</v>
      </c>
      <c r="C198" s="125" t="s">
        <v>37</v>
      </c>
      <c r="D198" s="193">
        <v>725691</v>
      </c>
      <c r="G198" s="119"/>
      <c r="H198" s="119"/>
      <c r="I198" s="119"/>
      <c r="J198" s="119"/>
      <c r="K198" s="119"/>
      <c r="R198" s="19" t="s">
        <v>188</v>
      </c>
    </row>
    <row r="199" spans="1:18" ht="18" customHeight="1">
      <c r="A199" s="5" t="s">
        <v>95</v>
      </c>
      <c r="B199" s="27">
        <v>2021</v>
      </c>
      <c r="C199" s="125" t="s">
        <v>37</v>
      </c>
      <c r="D199" s="193">
        <v>673843</v>
      </c>
      <c r="G199" s="119"/>
      <c r="H199" s="119"/>
      <c r="I199" s="119"/>
      <c r="J199" s="119"/>
      <c r="K199" s="119"/>
      <c r="R199" s="19" t="s">
        <v>189</v>
      </c>
    </row>
    <row r="200" spans="1:18" ht="18" customHeight="1">
      <c r="A200" s="5" t="s">
        <v>95</v>
      </c>
      <c r="B200" s="27">
        <v>2022</v>
      </c>
      <c r="C200" s="125" t="s">
        <v>37</v>
      </c>
      <c r="D200" s="193">
        <f>M200</f>
        <v>0</v>
      </c>
      <c r="G200" s="119"/>
      <c r="H200" s="119"/>
      <c r="I200" s="119"/>
      <c r="J200" s="119"/>
      <c r="K200" s="119"/>
      <c r="R200" s="19"/>
    </row>
    <row r="201" spans="1:18" ht="18" customHeight="1">
      <c r="A201" s="5" t="s">
        <v>92</v>
      </c>
      <c r="B201" s="5">
        <v>2010</v>
      </c>
      <c r="C201" s="7" t="s">
        <v>39</v>
      </c>
      <c r="D201" s="193">
        <v>5861502</v>
      </c>
      <c r="E201" s="120"/>
      <c r="G201" s="119"/>
      <c r="H201" s="119"/>
      <c r="I201" s="119"/>
      <c r="J201" s="119"/>
      <c r="K201" s="119"/>
      <c r="R201" s="19" t="s">
        <v>190</v>
      </c>
    </row>
    <row r="202" spans="1:18" ht="18" customHeight="1">
      <c r="A202" s="5" t="s">
        <v>92</v>
      </c>
      <c r="B202" s="5">
        <v>2011</v>
      </c>
      <c r="C202" s="7" t="s">
        <v>39</v>
      </c>
      <c r="D202" s="193">
        <v>5812195</v>
      </c>
      <c r="E202" s="120"/>
      <c r="G202" s="119"/>
      <c r="H202" s="119"/>
      <c r="I202" s="119"/>
      <c r="J202" s="119"/>
      <c r="K202" s="119"/>
      <c r="R202" s="19" t="s">
        <v>191</v>
      </c>
    </row>
    <row r="203" spans="1:18" ht="18" customHeight="1">
      <c r="A203" s="5" t="s">
        <v>92</v>
      </c>
      <c r="B203" s="5">
        <v>2012</v>
      </c>
      <c r="C203" s="7" t="s">
        <v>39</v>
      </c>
      <c r="D203" s="193">
        <v>5606302</v>
      </c>
      <c r="E203" s="120"/>
      <c r="G203" s="119"/>
      <c r="H203" s="119"/>
      <c r="I203" s="119"/>
      <c r="J203" s="119"/>
      <c r="K203" s="119"/>
      <c r="R203" s="19" t="s">
        <v>192</v>
      </c>
    </row>
    <row r="204" spans="1:18" ht="18" customHeight="1">
      <c r="A204" s="5" t="s">
        <v>92</v>
      </c>
      <c r="B204" s="5">
        <v>2013</v>
      </c>
      <c r="C204" s="7" t="s">
        <v>39</v>
      </c>
      <c r="D204" s="193">
        <v>5422767</v>
      </c>
      <c r="E204" s="120"/>
      <c r="G204" s="119"/>
      <c r="H204" s="119"/>
      <c r="I204" s="119"/>
      <c r="J204" s="119"/>
      <c r="K204" s="119"/>
      <c r="R204" s="19" t="s">
        <v>193</v>
      </c>
    </row>
    <row r="205" spans="1:18" ht="18" customHeight="1">
      <c r="A205" s="5" t="s">
        <v>92</v>
      </c>
      <c r="B205" s="5">
        <v>2014</v>
      </c>
      <c r="C205" s="7" t="s">
        <v>39</v>
      </c>
      <c r="D205" s="193">
        <v>5501028</v>
      </c>
      <c r="E205" s="120"/>
      <c r="G205" s="119"/>
      <c r="H205" s="119"/>
      <c r="I205" s="119"/>
      <c r="J205" s="119"/>
      <c r="K205" s="119"/>
      <c r="R205" s="19" t="s">
        <v>194</v>
      </c>
    </row>
    <row r="206" spans="1:18" ht="18" customHeight="1">
      <c r="A206" s="5" t="s">
        <v>92</v>
      </c>
      <c r="B206" s="5">
        <v>2015</v>
      </c>
      <c r="C206" s="7" t="s">
        <v>39</v>
      </c>
      <c r="D206" s="193">
        <v>4943865</v>
      </c>
      <c r="E206" s="120"/>
      <c r="G206" s="119"/>
      <c r="H206" s="119"/>
      <c r="I206" s="119"/>
      <c r="J206" s="119"/>
      <c r="K206" s="119"/>
      <c r="R206" s="19" t="s">
        <v>195</v>
      </c>
    </row>
    <row r="207" spans="1:18" ht="18" customHeight="1">
      <c r="A207" s="5" t="s">
        <v>92</v>
      </c>
      <c r="B207" s="5">
        <v>2016</v>
      </c>
      <c r="C207" s="7" t="s">
        <v>39</v>
      </c>
      <c r="D207" s="193">
        <v>4896655</v>
      </c>
      <c r="E207" s="120"/>
      <c r="G207" s="119"/>
      <c r="H207" s="119"/>
      <c r="I207" s="119"/>
      <c r="J207" s="119"/>
      <c r="K207" s="119"/>
      <c r="R207" s="19" t="s">
        <v>196</v>
      </c>
    </row>
    <row r="208" spans="1:18" ht="18" customHeight="1">
      <c r="A208" s="5" t="s">
        <v>92</v>
      </c>
      <c r="B208" s="5">
        <v>2017</v>
      </c>
      <c r="C208" s="7" t="s">
        <v>39</v>
      </c>
      <c r="D208" s="193">
        <v>4818020</v>
      </c>
      <c r="E208" s="120"/>
      <c r="G208" s="119"/>
      <c r="H208" s="119"/>
      <c r="I208" s="119"/>
      <c r="J208" s="119"/>
      <c r="K208" s="119"/>
      <c r="R208" s="19" t="s">
        <v>197</v>
      </c>
    </row>
    <row r="209" spans="1:18" ht="18" customHeight="1">
      <c r="A209" s="5" t="s">
        <v>92</v>
      </c>
      <c r="B209" s="8">
        <v>2018</v>
      </c>
      <c r="C209" s="125" t="s">
        <v>39</v>
      </c>
      <c r="D209" s="193">
        <v>4523491</v>
      </c>
      <c r="G209" s="119"/>
      <c r="H209" s="119"/>
      <c r="I209" s="119"/>
      <c r="J209" s="119"/>
      <c r="K209" s="119"/>
      <c r="R209" s="19" t="s">
        <v>198</v>
      </c>
    </row>
    <row r="210" spans="1:18" ht="18" customHeight="1">
      <c r="A210" s="5" t="s">
        <v>92</v>
      </c>
      <c r="B210" s="8">
        <v>2019</v>
      </c>
      <c r="C210" s="125" t="s">
        <v>39</v>
      </c>
      <c r="D210" s="301">
        <v>4987075</v>
      </c>
      <c r="G210" s="119"/>
      <c r="H210" s="119"/>
      <c r="I210" s="119"/>
      <c r="J210" s="119"/>
      <c r="K210" s="119"/>
      <c r="R210" s="19" t="s">
        <v>198</v>
      </c>
    </row>
    <row r="211" spans="1:18" ht="18" customHeight="1">
      <c r="A211" s="5" t="s">
        <v>92</v>
      </c>
      <c r="B211" s="8">
        <v>2020</v>
      </c>
      <c r="C211" s="125" t="s">
        <v>39</v>
      </c>
      <c r="D211" s="193">
        <v>5354490</v>
      </c>
      <c r="G211" s="119"/>
      <c r="H211" s="119"/>
      <c r="I211" s="119"/>
      <c r="J211" s="119"/>
      <c r="K211" s="119"/>
      <c r="R211" s="19" t="s">
        <v>198</v>
      </c>
    </row>
    <row r="212" spans="1:18" ht="18" customHeight="1">
      <c r="A212" s="5" t="s">
        <v>95</v>
      </c>
      <c r="B212" s="27">
        <v>2021</v>
      </c>
      <c r="C212" s="125" t="s">
        <v>39</v>
      </c>
      <c r="D212" s="193">
        <v>6104757</v>
      </c>
      <c r="G212" s="119"/>
      <c r="H212" s="119"/>
      <c r="I212" s="119"/>
      <c r="J212" s="119"/>
      <c r="K212" s="119"/>
      <c r="R212" s="19" t="s">
        <v>199</v>
      </c>
    </row>
    <row r="213" spans="1:18" ht="18" customHeight="1">
      <c r="A213" s="5" t="s">
        <v>95</v>
      </c>
      <c r="B213" s="27">
        <v>2022</v>
      </c>
      <c r="C213" s="125" t="s">
        <v>39</v>
      </c>
      <c r="D213" s="193">
        <f>M213</f>
        <v>0</v>
      </c>
      <c r="G213" s="119"/>
      <c r="H213" s="119"/>
      <c r="I213" s="119"/>
      <c r="J213" s="119"/>
      <c r="K213" s="119"/>
      <c r="R213" s="19"/>
    </row>
    <row r="214" spans="1:18" ht="18" customHeight="1">
      <c r="A214" s="5" t="s">
        <v>95</v>
      </c>
      <c r="B214" s="27">
        <v>2010</v>
      </c>
      <c r="C214" s="125" t="s">
        <v>41</v>
      </c>
      <c r="D214" s="193">
        <f>M214</f>
        <v>0</v>
      </c>
      <c r="G214" s="119"/>
      <c r="H214" s="119"/>
      <c r="I214" s="119"/>
      <c r="J214" s="119"/>
      <c r="K214" s="119"/>
      <c r="R214" s="19"/>
    </row>
    <row r="215" spans="1:18" ht="18" customHeight="1">
      <c r="A215" s="5" t="s">
        <v>95</v>
      </c>
      <c r="B215" s="8">
        <v>2011</v>
      </c>
      <c r="C215" s="125" t="s">
        <v>41</v>
      </c>
      <c r="D215" s="193">
        <f t="shared" ref="D215:D218" si="4">M215</f>
        <v>0</v>
      </c>
      <c r="G215" s="119"/>
      <c r="H215" s="119"/>
      <c r="I215" s="119"/>
      <c r="J215" s="119"/>
      <c r="K215" s="119"/>
      <c r="R215" s="19"/>
    </row>
    <row r="216" spans="1:18" ht="18" customHeight="1">
      <c r="A216" s="5" t="s">
        <v>95</v>
      </c>
      <c r="B216" s="8">
        <v>2012</v>
      </c>
      <c r="C216" s="125" t="s">
        <v>41</v>
      </c>
      <c r="D216" s="193">
        <f t="shared" si="4"/>
        <v>0</v>
      </c>
      <c r="G216" s="119"/>
      <c r="H216" s="119"/>
      <c r="I216" s="119"/>
      <c r="J216" s="119"/>
      <c r="K216" s="119"/>
      <c r="R216" s="19"/>
    </row>
    <row r="217" spans="1:18" ht="18" customHeight="1">
      <c r="A217" s="5" t="s">
        <v>95</v>
      </c>
      <c r="B217" s="8">
        <v>2013</v>
      </c>
      <c r="C217" s="125" t="s">
        <v>41</v>
      </c>
      <c r="D217" s="193">
        <f t="shared" si="4"/>
        <v>0</v>
      </c>
      <c r="G217" s="119"/>
      <c r="H217" s="119"/>
      <c r="I217" s="119"/>
      <c r="J217" s="119"/>
      <c r="K217" s="119"/>
      <c r="R217" s="19"/>
    </row>
    <row r="218" spans="1:18" ht="18" customHeight="1">
      <c r="A218" s="5" t="s">
        <v>95</v>
      </c>
      <c r="B218" s="8">
        <v>2014</v>
      </c>
      <c r="C218" s="125" t="s">
        <v>41</v>
      </c>
      <c r="D218" s="193">
        <f t="shared" si="4"/>
        <v>0</v>
      </c>
      <c r="G218" s="119"/>
      <c r="H218" s="119"/>
      <c r="I218" s="119"/>
      <c r="J218" s="119"/>
      <c r="K218" s="119"/>
      <c r="R218" s="19"/>
    </row>
    <row r="219" spans="1:18" ht="18" customHeight="1">
      <c r="A219" s="5" t="s">
        <v>95</v>
      </c>
      <c r="B219" s="8">
        <v>2015</v>
      </c>
      <c r="C219" s="125" t="s">
        <v>41</v>
      </c>
      <c r="D219" s="193">
        <f t="shared" ref="D219:D220" si="5">M219</f>
        <v>0</v>
      </c>
      <c r="G219" s="119"/>
      <c r="H219" s="119"/>
      <c r="I219" s="119"/>
      <c r="J219" s="119"/>
      <c r="K219" s="119"/>
      <c r="R219" s="19"/>
    </row>
    <row r="220" spans="1:18" ht="18" customHeight="1">
      <c r="A220" s="5" t="s">
        <v>95</v>
      </c>
      <c r="B220" s="8">
        <v>2016</v>
      </c>
      <c r="C220" s="125" t="s">
        <v>41</v>
      </c>
      <c r="D220" s="193">
        <f t="shared" si="5"/>
        <v>0</v>
      </c>
      <c r="G220" s="119"/>
      <c r="H220" s="119"/>
      <c r="I220" s="119"/>
      <c r="J220" s="119"/>
      <c r="K220" s="119"/>
      <c r="R220" s="19"/>
    </row>
    <row r="221" spans="1:18" ht="18" customHeight="1">
      <c r="A221" s="5" t="s">
        <v>95</v>
      </c>
      <c r="B221" s="8">
        <v>2017</v>
      </c>
      <c r="C221" s="125" t="s">
        <v>41</v>
      </c>
      <c r="D221" s="193">
        <f>M221</f>
        <v>0</v>
      </c>
      <c r="G221" s="119"/>
      <c r="H221" s="119"/>
      <c r="I221" s="119"/>
      <c r="J221" s="119"/>
      <c r="K221" s="119"/>
      <c r="R221" s="19"/>
    </row>
    <row r="222" spans="1:18" ht="18" customHeight="1">
      <c r="A222" s="5" t="s">
        <v>95</v>
      </c>
      <c r="B222" s="8">
        <v>2018</v>
      </c>
      <c r="C222" s="125" t="s">
        <v>41</v>
      </c>
      <c r="D222" s="193">
        <f>M222</f>
        <v>0</v>
      </c>
      <c r="G222" s="119"/>
      <c r="H222" s="119"/>
      <c r="I222" s="119"/>
      <c r="J222" s="119"/>
      <c r="K222" s="119"/>
      <c r="R222" s="19"/>
    </row>
    <row r="223" spans="1:18" ht="17.25" customHeight="1">
      <c r="A223" s="5" t="s">
        <v>95</v>
      </c>
      <c r="B223" s="8">
        <v>2019</v>
      </c>
      <c r="C223" s="125" t="s">
        <v>41</v>
      </c>
      <c r="D223" s="193">
        <v>4751700</v>
      </c>
      <c r="G223" s="119"/>
      <c r="H223" s="119"/>
      <c r="I223" s="119"/>
      <c r="J223" s="119"/>
      <c r="K223" s="119"/>
      <c r="R223" s="19" t="s">
        <v>200</v>
      </c>
    </row>
    <row r="224" spans="1:18" ht="18" customHeight="1">
      <c r="A224" s="5" t="s">
        <v>92</v>
      </c>
      <c r="B224" s="8">
        <v>2020</v>
      </c>
      <c r="C224" s="125" t="s">
        <v>41</v>
      </c>
      <c r="D224" s="193">
        <v>6595000</v>
      </c>
      <c r="G224" s="119"/>
      <c r="H224" s="119"/>
      <c r="I224" s="119"/>
      <c r="J224" s="119"/>
      <c r="K224" s="119"/>
      <c r="R224" s="19" t="s">
        <v>201</v>
      </c>
    </row>
    <row r="225" spans="1:18" ht="18" customHeight="1">
      <c r="A225" s="5" t="s">
        <v>92</v>
      </c>
      <c r="B225" s="8">
        <v>2021</v>
      </c>
      <c r="C225" s="125" t="s">
        <v>41</v>
      </c>
      <c r="D225" s="193">
        <v>7234900</v>
      </c>
      <c r="G225" s="119"/>
      <c r="H225" s="119"/>
      <c r="I225" s="119"/>
      <c r="J225" s="119"/>
      <c r="K225" s="119"/>
      <c r="R225" s="19" t="s">
        <v>202</v>
      </c>
    </row>
    <row r="226" spans="1:18" ht="18" customHeight="1">
      <c r="A226" s="5" t="s">
        <v>92</v>
      </c>
      <c r="B226" s="27">
        <v>2022</v>
      </c>
      <c r="C226" s="125" t="s">
        <v>41</v>
      </c>
      <c r="D226" s="193">
        <f>M226</f>
        <v>0</v>
      </c>
      <c r="G226" s="119"/>
      <c r="H226" s="119"/>
      <c r="I226" s="119"/>
      <c r="J226" s="119"/>
      <c r="K226" s="119"/>
      <c r="R226" s="19"/>
    </row>
    <row r="227" spans="1:18" ht="18" customHeight="1">
      <c r="A227" s="5" t="s">
        <v>92</v>
      </c>
      <c r="B227" s="8">
        <v>2010</v>
      </c>
      <c r="C227" s="125" t="s">
        <v>44</v>
      </c>
      <c r="D227" s="193">
        <f>M227</f>
        <v>0</v>
      </c>
      <c r="G227" s="119"/>
      <c r="H227" s="119"/>
      <c r="I227" s="119"/>
      <c r="J227" s="119"/>
      <c r="K227" s="119"/>
      <c r="R227" s="19"/>
    </row>
    <row r="228" spans="1:18" ht="18" customHeight="1">
      <c r="A228" s="5" t="s">
        <v>92</v>
      </c>
      <c r="B228" s="8">
        <v>2011</v>
      </c>
      <c r="C228" s="125" t="s">
        <v>44</v>
      </c>
      <c r="D228" s="193">
        <f t="shared" ref="D228:D231" si="6">M228</f>
        <v>0</v>
      </c>
      <c r="G228" s="119"/>
      <c r="H228" s="119"/>
      <c r="I228" s="119"/>
      <c r="J228" s="119"/>
      <c r="K228" s="119"/>
      <c r="R228" s="19"/>
    </row>
    <row r="229" spans="1:18" ht="18" customHeight="1">
      <c r="A229" s="5" t="s">
        <v>92</v>
      </c>
      <c r="B229" s="27">
        <v>2012</v>
      </c>
      <c r="C229" s="125" t="s">
        <v>44</v>
      </c>
      <c r="D229" s="193">
        <f t="shared" si="6"/>
        <v>0</v>
      </c>
      <c r="G229" s="119"/>
      <c r="H229" s="119"/>
      <c r="I229" s="119"/>
      <c r="J229" s="119"/>
      <c r="K229" s="119"/>
      <c r="R229" s="19"/>
    </row>
    <row r="230" spans="1:18" ht="18" customHeight="1">
      <c r="A230" s="5" t="s">
        <v>92</v>
      </c>
      <c r="B230" s="8">
        <v>2013</v>
      </c>
      <c r="C230" s="125" t="s">
        <v>44</v>
      </c>
      <c r="D230" s="193">
        <f t="shared" si="6"/>
        <v>0</v>
      </c>
      <c r="G230" s="119"/>
      <c r="H230" s="119"/>
      <c r="I230" s="119"/>
      <c r="J230" s="119"/>
      <c r="K230" s="119"/>
      <c r="R230" s="19"/>
    </row>
    <row r="231" spans="1:18" ht="18" customHeight="1">
      <c r="A231" s="5" t="s">
        <v>92</v>
      </c>
      <c r="B231" s="8">
        <v>2014</v>
      </c>
      <c r="C231" s="125" t="s">
        <v>44</v>
      </c>
      <c r="D231" s="193">
        <f t="shared" si="6"/>
        <v>0</v>
      </c>
      <c r="G231" s="119"/>
      <c r="H231" s="119"/>
      <c r="I231" s="119"/>
      <c r="J231" s="119"/>
      <c r="K231" s="119"/>
      <c r="R231" s="19"/>
    </row>
    <row r="232" spans="1:18" ht="18" customHeight="1">
      <c r="A232" s="5" t="s">
        <v>92</v>
      </c>
      <c r="B232" s="27">
        <v>2015</v>
      </c>
      <c r="C232" s="125" t="s">
        <v>44</v>
      </c>
      <c r="D232" s="193">
        <f t="shared" ref="D232:D233" si="7">M232</f>
        <v>0</v>
      </c>
      <c r="G232" s="119"/>
      <c r="H232" s="119"/>
      <c r="I232" s="119"/>
      <c r="J232" s="119"/>
      <c r="K232" s="119"/>
      <c r="R232" s="19"/>
    </row>
    <row r="233" spans="1:18" ht="18" customHeight="1">
      <c r="A233" s="5" t="s">
        <v>92</v>
      </c>
      <c r="B233" s="8">
        <v>2016</v>
      </c>
      <c r="C233" s="125" t="s">
        <v>44</v>
      </c>
      <c r="D233" s="193">
        <f t="shared" si="7"/>
        <v>0</v>
      </c>
      <c r="G233" s="119"/>
      <c r="H233" s="119"/>
      <c r="I233" s="119"/>
      <c r="J233" s="119"/>
      <c r="K233" s="119"/>
      <c r="R233" s="19"/>
    </row>
    <row r="234" spans="1:18" ht="18" customHeight="1">
      <c r="A234" s="5" t="s">
        <v>92</v>
      </c>
      <c r="B234" s="8">
        <v>2017</v>
      </c>
      <c r="C234" s="125" t="s">
        <v>44</v>
      </c>
      <c r="D234" s="193">
        <f>M234</f>
        <v>0</v>
      </c>
      <c r="G234" s="119"/>
      <c r="H234" s="119"/>
      <c r="I234" s="119"/>
      <c r="J234" s="119"/>
      <c r="K234" s="119"/>
      <c r="R234" s="19"/>
    </row>
    <row r="235" spans="1:18" ht="18" customHeight="1">
      <c r="A235" s="5" t="s">
        <v>92</v>
      </c>
      <c r="B235" s="27">
        <v>2018</v>
      </c>
      <c r="C235" s="125" t="s">
        <v>44</v>
      </c>
      <c r="D235" s="193">
        <f>M235</f>
        <v>0</v>
      </c>
      <c r="G235" s="119"/>
      <c r="H235" s="119"/>
      <c r="I235" s="119"/>
      <c r="J235" s="119"/>
      <c r="K235" s="119"/>
      <c r="R235" s="19"/>
    </row>
    <row r="236" spans="1:18" ht="18" customHeight="1">
      <c r="A236" s="5" t="s">
        <v>92</v>
      </c>
      <c r="B236" s="8">
        <v>2019</v>
      </c>
      <c r="C236" s="125" t="s">
        <v>44</v>
      </c>
      <c r="D236" s="193">
        <v>1260200</v>
      </c>
      <c r="G236" s="119"/>
      <c r="H236" s="119"/>
      <c r="I236" s="119"/>
      <c r="J236" s="119"/>
      <c r="K236" s="119"/>
      <c r="R236" s="19" t="s">
        <v>203</v>
      </c>
    </row>
    <row r="237" spans="1:18" ht="18" customHeight="1">
      <c r="A237" s="5" t="s">
        <v>92</v>
      </c>
      <c r="B237" s="8">
        <v>2020</v>
      </c>
      <c r="C237" s="125" t="s">
        <v>44</v>
      </c>
      <c r="D237" s="193">
        <v>1635800</v>
      </c>
      <c r="G237" s="119"/>
      <c r="H237" s="119"/>
      <c r="I237" s="119"/>
      <c r="J237" s="119"/>
      <c r="K237" s="119"/>
      <c r="R237" s="19" t="s">
        <v>204</v>
      </c>
    </row>
    <row r="238" spans="1:18" ht="18" customHeight="1">
      <c r="A238" s="5" t="s">
        <v>95</v>
      </c>
      <c r="B238" s="27">
        <v>2021</v>
      </c>
      <c r="C238" s="125" t="s">
        <v>44</v>
      </c>
      <c r="D238" s="193">
        <v>2140100</v>
      </c>
      <c r="G238" s="119"/>
      <c r="H238" s="119"/>
      <c r="I238" s="119"/>
      <c r="J238" s="119"/>
      <c r="K238" s="119"/>
      <c r="R238" s="19" t="s">
        <v>204</v>
      </c>
    </row>
    <row r="239" spans="1:18" ht="18" customHeight="1">
      <c r="A239" s="5" t="s">
        <v>95</v>
      </c>
      <c r="B239" s="8">
        <v>2022</v>
      </c>
      <c r="C239" s="125" t="s">
        <v>44</v>
      </c>
    </row>
    <row r="303" spans="1:18" ht="18" customHeight="1">
      <c r="A303" s="5"/>
      <c r="C303" s="125"/>
      <c r="G303" s="119"/>
      <c r="H303" s="119"/>
      <c r="I303" s="119"/>
      <c r="J303" s="119"/>
      <c r="K303" s="119"/>
      <c r="R303" s="19"/>
    </row>
    <row r="304" spans="1:18" ht="18" customHeight="1">
      <c r="A304" s="5"/>
      <c r="C304" s="125"/>
      <c r="G304" s="119"/>
      <c r="H304" s="119"/>
      <c r="I304" s="119"/>
      <c r="J304" s="119"/>
      <c r="K304" s="119"/>
      <c r="R304" s="19"/>
    </row>
    <row r="305" spans="1:18" ht="18" customHeight="1">
      <c r="A305" s="5"/>
      <c r="C305" s="125"/>
      <c r="G305" s="119"/>
      <c r="H305" s="119"/>
      <c r="I305" s="119"/>
      <c r="J305" s="119"/>
      <c r="K305" s="119"/>
      <c r="R305" s="19"/>
    </row>
    <row r="306" spans="1:18" ht="18" customHeight="1">
      <c r="A306" s="5"/>
      <c r="B306" s="27"/>
      <c r="C306" s="125"/>
      <c r="G306" s="119"/>
      <c r="H306" s="119"/>
      <c r="I306" s="119"/>
      <c r="J306" s="119"/>
      <c r="K306" s="119"/>
      <c r="R306" s="19"/>
    </row>
    <row r="307" spans="1:18" ht="18" customHeight="1">
      <c r="A307" s="5"/>
      <c r="C307" s="125"/>
      <c r="G307" s="119"/>
      <c r="H307" s="119"/>
      <c r="I307" s="119"/>
      <c r="J307" s="119"/>
      <c r="K307" s="119"/>
      <c r="R307" s="19"/>
    </row>
    <row r="308" spans="1:18" ht="18" customHeight="1">
      <c r="A308" s="5"/>
      <c r="C308" s="125"/>
      <c r="G308" s="119"/>
      <c r="H308" s="119"/>
      <c r="I308" s="119"/>
      <c r="J308" s="119"/>
      <c r="K308" s="119"/>
      <c r="R308" s="19"/>
    </row>
    <row r="309" spans="1:18" ht="18" customHeight="1">
      <c r="A309" s="5"/>
      <c r="C309" s="125"/>
      <c r="G309" s="119"/>
      <c r="H309" s="119"/>
      <c r="I309" s="119"/>
      <c r="J309" s="119"/>
      <c r="K309" s="119"/>
      <c r="R309" s="19"/>
    </row>
    <row r="310" spans="1:18" ht="18" customHeight="1">
      <c r="A310" s="5"/>
      <c r="B310" s="27"/>
      <c r="C310" s="125"/>
      <c r="G310" s="119"/>
      <c r="H310" s="119"/>
      <c r="I310" s="119"/>
      <c r="J310" s="119"/>
      <c r="K310" s="119"/>
      <c r="R310" s="19"/>
    </row>
    <row r="311" spans="1:18" ht="18" customHeight="1">
      <c r="A311" s="5"/>
      <c r="C311" s="125"/>
      <c r="G311" s="119"/>
      <c r="H311" s="119"/>
      <c r="I311" s="119"/>
      <c r="J311" s="119"/>
      <c r="K311" s="119"/>
      <c r="R311" s="19"/>
    </row>
    <row r="312" spans="1:18" ht="18" customHeight="1">
      <c r="A312" s="5"/>
      <c r="C312" s="125"/>
      <c r="G312" s="119"/>
      <c r="H312" s="119"/>
      <c r="I312" s="119"/>
      <c r="J312" s="119"/>
      <c r="K312" s="119"/>
      <c r="R312" s="19"/>
    </row>
    <row r="313" spans="1:18" ht="18" customHeight="1">
      <c r="A313" s="5"/>
      <c r="C313" s="125"/>
      <c r="G313" s="119"/>
      <c r="H313" s="119"/>
      <c r="I313" s="119"/>
      <c r="J313" s="119"/>
      <c r="K313" s="119"/>
      <c r="R313" s="19"/>
    </row>
    <row r="314" spans="1:18" ht="18" customHeight="1">
      <c r="A314" s="5"/>
      <c r="B314" s="27"/>
      <c r="C314" s="125"/>
      <c r="G314" s="119"/>
      <c r="H314" s="119"/>
      <c r="I314" s="119"/>
      <c r="J314" s="119"/>
      <c r="K314" s="119"/>
      <c r="R314" s="19"/>
    </row>
    <row r="315" spans="1:18" s="150" customFormat="1" ht="18" customHeight="1">
      <c r="A315" s="133"/>
      <c r="B315" s="149"/>
      <c r="C315" s="172"/>
      <c r="D315" s="236"/>
      <c r="G315" s="151"/>
      <c r="H315" s="151"/>
      <c r="I315" s="151"/>
      <c r="J315" s="151"/>
      <c r="K315" s="151"/>
      <c r="R315" s="152"/>
    </row>
    <row r="316" spans="1:18" s="150" customFormat="1" ht="18" customHeight="1">
      <c r="A316" s="133"/>
      <c r="B316" s="149"/>
      <c r="C316" s="172"/>
      <c r="D316" s="236"/>
      <c r="G316" s="151"/>
      <c r="H316" s="151"/>
      <c r="I316" s="151"/>
      <c r="J316" s="151"/>
      <c r="K316" s="151"/>
      <c r="R316" s="152"/>
    </row>
    <row r="317" spans="1:18" s="150" customFormat="1" ht="18" customHeight="1">
      <c r="A317" s="133"/>
      <c r="B317" s="149"/>
      <c r="C317" s="172"/>
      <c r="D317" s="236"/>
      <c r="G317" s="151"/>
      <c r="H317" s="151"/>
      <c r="I317" s="151"/>
      <c r="J317" s="151"/>
      <c r="K317" s="151"/>
      <c r="R317" s="152"/>
    </row>
    <row r="318" spans="1:18" s="150" customFormat="1" ht="18" customHeight="1">
      <c r="A318" s="133"/>
      <c r="B318" s="133"/>
      <c r="C318" s="172"/>
      <c r="D318" s="236"/>
      <c r="G318" s="151"/>
      <c r="H318" s="151"/>
      <c r="I318" s="151"/>
      <c r="J318" s="151"/>
      <c r="K318" s="151"/>
      <c r="R318" s="152"/>
    </row>
    <row r="319" spans="1:18" ht="18" customHeight="1">
      <c r="A319" s="5"/>
      <c r="C319" s="125"/>
      <c r="G319" s="119"/>
      <c r="H319" s="119"/>
      <c r="I319" s="119"/>
      <c r="J319" s="119"/>
      <c r="K319" s="119"/>
      <c r="R319" s="19"/>
    </row>
    <row r="320" spans="1:18" ht="18" customHeight="1">
      <c r="A320" s="5"/>
      <c r="C320" s="125"/>
      <c r="G320" s="119"/>
      <c r="H320" s="119"/>
      <c r="I320" s="119"/>
      <c r="J320" s="119"/>
      <c r="K320" s="119"/>
      <c r="R320" s="19"/>
    </row>
    <row r="321" spans="1:18" ht="18" customHeight="1">
      <c r="A321" s="5"/>
      <c r="C321" s="125"/>
      <c r="G321" s="119"/>
      <c r="H321" s="119"/>
      <c r="I321" s="119"/>
      <c r="J321" s="119"/>
      <c r="K321" s="119"/>
      <c r="R321" s="19"/>
    </row>
    <row r="322" spans="1:18" ht="18" customHeight="1">
      <c r="A322" s="5"/>
      <c r="C322" s="125"/>
      <c r="G322" s="119"/>
      <c r="H322" s="119"/>
      <c r="I322" s="119"/>
      <c r="J322" s="119"/>
      <c r="K322" s="119"/>
      <c r="R322" s="19"/>
    </row>
    <row r="323" spans="1:18" ht="18" customHeight="1">
      <c r="A323" s="5"/>
      <c r="C323" s="125"/>
      <c r="G323" s="119"/>
      <c r="H323" s="119"/>
      <c r="I323" s="119"/>
      <c r="J323" s="119"/>
      <c r="K323" s="119"/>
      <c r="R323" s="19"/>
    </row>
    <row r="324" spans="1:18" ht="18" customHeight="1">
      <c r="A324" s="5"/>
      <c r="C324" s="125"/>
      <c r="G324" s="119"/>
      <c r="H324" s="119"/>
      <c r="I324" s="119"/>
      <c r="J324" s="119"/>
      <c r="K324" s="119"/>
      <c r="R324" s="19"/>
    </row>
    <row r="325" spans="1:18" ht="18" customHeight="1">
      <c r="A325" s="5"/>
      <c r="C325" s="125"/>
      <c r="G325" s="119"/>
      <c r="H325" s="119"/>
      <c r="I325" s="119"/>
      <c r="J325" s="119"/>
      <c r="K325" s="119"/>
      <c r="R325" s="19"/>
    </row>
    <row r="326" spans="1:18" ht="18" customHeight="1">
      <c r="A326" s="5"/>
      <c r="C326" s="125"/>
      <c r="G326" s="119"/>
      <c r="H326" s="119"/>
      <c r="I326" s="119"/>
      <c r="J326" s="119"/>
      <c r="K326" s="119"/>
      <c r="R326" s="19"/>
    </row>
    <row r="327" spans="1:18" ht="18" customHeight="1">
      <c r="A327" s="5"/>
      <c r="C327" s="125"/>
      <c r="G327" s="119"/>
      <c r="H327" s="119"/>
      <c r="I327" s="119"/>
      <c r="J327" s="119"/>
      <c r="K327" s="119"/>
      <c r="R327" s="19"/>
    </row>
    <row r="328" spans="1:18" ht="18" customHeight="1">
      <c r="A328" s="5"/>
      <c r="C328" s="125"/>
      <c r="G328" s="119"/>
      <c r="H328" s="119"/>
      <c r="I328" s="119"/>
      <c r="J328" s="119"/>
      <c r="K328" s="119"/>
      <c r="R328" s="19"/>
    </row>
    <row r="329" spans="1:18" ht="18" customHeight="1">
      <c r="A329" s="5"/>
      <c r="C329" s="125"/>
      <c r="G329" s="119"/>
      <c r="H329" s="119"/>
      <c r="I329" s="119"/>
      <c r="J329" s="119"/>
      <c r="K329" s="119"/>
      <c r="R329" s="19"/>
    </row>
    <row r="330" spans="1:18" ht="18" customHeight="1">
      <c r="A330" s="5"/>
      <c r="C330" s="125"/>
      <c r="G330" s="119"/>
      <c r="H330" s="119"/>
      <c r="I330" s="119"/>
      <c r="J330" s="119"/>
      <c r="K330" s="119"/>
      <c r="R330" s="19"/>
    </row>
    <row r="331" spans="1:18" ht="18" customHeight="1">
      <c r="A331" s="5"/>
      <c r="C331" s="125"/>
      <c r="G331" s="119"/>
      <c r="H331" s="119"/>
      <c r="I331" s="119"/>
      <c r="J331" s="119"/>
      <c r="K331" s="119"/>
      <c r="R331" s="19"/>
    </row>
    <row r="332" spans="1:18" ht="18" customHeight="1">
      <c r="A332" s="5"/>
      <c r="C332" s="125"/>
      <c r="G332" s="119"/>
      <c r="H332" s="119"/>
      <c r="I332" s="119"/>
      <c r="J332" s="119"/>
      <c r="K332" s="119"/>
      <c r="R332" s="19"/>
    </row>
    <row r="333" spans="1:18" ht="18" customHeight="1">
      <c r="A333" s="5"/>
      <c r="C333" s="125"/>
      <c r="G333" s="119"/>
      <c r="H333" s="119"/>
      <c r="I333" s="119"/>
      <c r="J333" s="119"/>
      <c r="K333" s="119"/>
      <c r="R333" s="19"/>
    </row>
    <row r="334" spans="1:18" ht="18" customHeight="1">
      <c r="A334" s="5"/>
      <c r="C334" s="125"/>
      <c r="G334" s="119"/>
      <c r="H334" s="119"/>
      <c r="I334" s="119"/>
      <c r="J334" s="119"/>
      <c r="K334" s="119"/>
      <c r="R334" s="19"/>
    </row>
    <row r="335" spans="1:18" ht="18" customHeight="1">
      <c r="A335" s="5"/>
      <c r="C335" s="125"/>
      <c r="G335" s="119"/>
      <c r="H335" s="119"/>
      <c r="I335" s="119"/>
      <c r="J335" s="119"/>
      <c r="K335" s="119"/>
      <c r="R335" s="19"/>
    </row>
    <row r="336" spans="1:18" ht="18" customHeight="1">
      <c r="A336" s="5"/>
      <c r="C336" s="125"/>
      <c r="G336" s="119"/>
      <c r="H336" s="119"/>
      <c r="I336" s="119"/>
      <c r="J336" s="119"/>
      <c r="K336" s="119"/>
      <c r="R336" s="19"/>
    </row>
    <row r="337" spans="1:18" ht="18" customHeight="1">
      <c r="A337" s="5"/>
      <c r="C337" s="125"/>
      <c r="G337" s="119"/>
      <c r="H337" s="119"/>
      <c r="I337" s="119"/>
      <c r="J337" s="119"/>
      <c r="K337" s="119"/>
      <c r="R337" s="19"/>
    </row>
    <row r="338" spans="1:18" ht="18" customHeight="1">
      <c r="A338" s="5"/>
      <c r="C338" s="125"/>
      <c r="G338" s="119"/>
      <c r="H338" s="119"/>
      <c r="I338" s="119"/>
      <c r="J338" s="119"/>
      <c r="K338" s="119"/>
      <c r="R338" s="19"/>
    </row>
    <row r="339" spans="1:18" ht="18" customHeight="1">
      <c r="A339" s="5"/>
      <c r="C339" s="125"/>
      <c r="G339" s="119"/>
      <c r="H339" s="119"/>
      <c r="I339" s="119"/>
      <c r="J339" s="119"/>
      <c r="K339" s="119"/>
      <c r="R339" s="19"/>
    </row>
    <row r="340" spans="1:18" ht="18" customHeight="1">
      <c r="A340" s="5"/>
      <c r="C340" s="125"/>
      <c r="G340" s="119"/>
      <c r="H340" s="119"/>
      <c r="I340" s="119"/>
      <c r="J340" s="119"/>
      <c r="K340" s="119"/>
      <c r="R340" s="19"/>
    </row>
    <row r="341" spans="1:18" ht="18" customHeight="1">
      <c r="A341" s="5"/>
      <c r="C341" s="125"/>
      <c r="G341" s="119"/>
      <c r="H341" s="119"/>
      <c r="I341" s="119"/>
      <c r="J341" s="119"/>
      <c r="K341" s="119"/>
      <c r="R341" s="19"/>
    </row>
    <row r="342" spans="1:18" ht="18" customHeight="1">
      <c r="A342" s="5"/>
      <c r="C342" s="125"/>
      <c r="G342" s="119"/>
      <c r="H342" s="119"/>
      <c r="I342" s="119"/>
      <c r="J342" s="119"/>
      <c r="K342" s="119"/>
      <c r="R342" s="19"/>
    </row>
    <row r="359" spans="1:18" ht="18" customHeight="1">
      <c r="A359" s="5"/>
      <c r="C359" s="125"/>
      <c r="G359" s="119"/>
      <c r="H359" s="119"/>
      <c r="I359" s="119"/>
      <c r="J359" s="119"/>
      <c r="K359" s="119"/>
      <c r="R359" s="19"/>
    </row>
  </sheetData>
  <phoneticPr fontId="11" type="noConversion"/>
  <conditionalFormatting sqref="A1:C1">
    <cfRule type="cellIs" dxfId="159" priority="21" operator="equal">
      <formula>0</formula>
    </cfRule>
  </conditionalFormatting>
  <conditionalFormatting sqref="D1">
    <cfRule type="cellIs" dxfId="158" priority="13" operator="equal">
      <formula>0</formula>
    </cfRule>
  </conditionalFormatting>
  <conditionalFormatting sqref="E1">
    <cfRule type="cellIs" dxfId="157" priority="15" operator="equal">
      <formula>0</formula>
    </cfRule>
  </conditionalFormatting>
  <conditionalFormatting sqref="F1">
    <cfRule type="cellIs" dxfId="156" priority="6" operator="equal">
      <formula>0</formula>
    </cfRule>
  </conditionalFormatting>
  <conditionalFormatting sqref="G1:H1">
    <cfRule type="cellIs" dxfId="155" priority="2" operator="equal">
      <formula>0</formula>
    </cfRule>
  </conditionalFormatting>
  <conditionalFormatting sqref="I1">
    <cfRule type="cellIs" dxfId="154" priority="5" operator="equal">
      <formula>0</formula>
    </cfRule>
  </conditionalFormatting>
  <conditionalFormatting sqref="K1">
    <cfRule type="cellIs" dxfId="153" priority="4" operator="equal">
      <formula>0</formula>
    </cfRule>
  </conditionalFormatting>
  <conditionalFormatting sqref="L1">
    <cfRule type="cellIs" dxfId="152" priority="3" operator="equal">
      <formula>0</formula>
    </cfRule>
  </conditionalFormatting>
  <conditionalFormatting sqref="M1:P1">
    <cfRule type="cellIs" dxfId="151" priority="8" operator="equal">
      <formula>0</formula>
    </cfRule>
  </conditionalFormatting>
  <conditionalFormatting sqref="Q1">
    <cfRule type="cellIs" dxfId="150" priority="7" operator="equal">
      <formula>0</formula>
    </cfRule>
  </conditionalFormatting>
  <conditionalFormatting sqref="R1">
    <cfRule type="cellIs" dxfId="149" priority="18" operator="equal">
      <formula>0</formula>
    </cfRule>
  </conditionalFormatting>
  <conditionalFormatting sqref="R1:XFD1 C67:C96">
    <cfRule type="cellIs" dxfId="148" priority="28" operator="equal">
      <formula>0</formula>
    </cfRule>
  </conditionalFormatting>
  <pageMargins left="0.7" right="0.7" top="0.75" bottom="0.75" header="0.3" footer="0.3"/>
  <pageSetup paperSize="9" orientation="portrait" verticalDpi="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G276"/>
  <sheetViews>
    <sheetView topLeftCell="A253" zoomScaleNormal="100" workbookViewId="0">
      <selection activeCell="F276" sqref="A260:F276"/>
    </sheetView>
  </sheetViews>
  <sheetFormatPr baseColWidth="10" defaultColWidth="10.83203125" defaultRowHeight="18" customHeight="1"/>
  <cols>
    <col min="1" max="1" width="32.1640625" style="5" customWidth="1"/>
    <col min="2" max="2" width="13.33203125" style="5" customWidth="1"/>
    <col min="3" max="3" width="37.5" style="5" customWidth="1"/>
    <col min="4" max="5" width="10.83203125" style="34"/>
    <col min="6" max="6" width="13.33203125" style="34" customWidth="1"/>
    <col min="7" max="7" width="129" style="34" customWidth="1"/>
    <col min="8" max="16384" width="10.83203125" style="34"/>
  </cols>
  <sheetData>
    <row r="1" spans="1:7" s="116" customFormat="1" ht="18" customHeight="1">
      <c r="A1" s="6" t="s">
        <v>76</v>
      </c>
      <c r="B1" s="6" t="s">
        <v>77</v>
      </c>
      <c r="C1" s="6" t="s">
        <v>0</v>
      </c>
      <c r="D1" s="116" t="s">
        <v>205</v>
      </c>
      <c r="E1" s="116" t="s">
        <v>206</v>
      </c>
      <c r="F1" s="116" t="s">
        <v>207</v>
      </c>
      <c r="G1" s="72" t="s">
        <v>74</v>
      </c>
    </row>
    <row r="2" spans="1:7" ht="18" customHeight="1">
      <c r="A2" s="5" t="s">
        <v>95</v>
      </c>
      <c r="B2" s="5">
        <v>2010</v>
      </c>
      <c r="C2" s="298" t="s">
        <v>5</v>
      </c>
      <c r="G2" s="15" t="s">
        <v>208</v>
      </c>
    </row>
    <row r="3" spans="1:7" ht="18" customHeight="1">
      <c r="A3" s="5" t="s">
        <v>95</v>
      </c>
      <c r="B3" s="5">
        <v>2011</v>
      </c>
      <c r="C3" s="298" t="s">
        <v>5</v>
      </c>
    </row>
    <row r="4" spans="1:7" ht="18" customHeight="1">
      <c r="A4" s="5" t="s">
        <v>95</v>
      </c>
      <c r="B4" s="5">
        <v>2012</v>
      </c>
      <c r="C4" s="298" t="s">
        <v>5</v>
      </c>
    </row>
    <row r="5" spans="1:7" ht="18" customHeight="1">
      <c r="A5" s="5" t="s">
        <v>95</v>
      </c>
      <c r="B5" s="5">
        <v>2013</v>
      </c>
      <c r="C5" s="298" t="s">
        <v>5</v>
      </c>
    </row>
    <row r="6" spans="1:7" ht="18" customHeight="1">
      <c r="A6" s="5" t="s">
        <v>95</v>
      </c>
      <c r="B6" s="5">
        <v>2014</v>
      </c>
      <c r="C6" s="298" t="s">
        <v>5</v>
      </c>
    </row>
    <row r="7" spans="1:7" ht="18" customHeight="1">
      <c r="A7" s="5" t="s">
        <v>95</v>
      </c>
      <c r="B7" s="5">
        <v>2015</v>
      </c>
      <c r="C7" s="298" t="s">
        <v>5</v>
      </c>
    </row>
    <row r="8" spans="1:7" ht="18" customHeight="1">
      <c r="A8" s="5" t="s">
        <v>95</v>
      </c>
      <c r="B8" s="5">
        <v>2016</v>
      </c>
      <c r="C8" s="298" t="s">
        <v>5</v>
      </c>
    </row>
    <row r="9" spans="1:7" ht="18" customHeight="1">
      <c r="A9" s="5" t="s">
        <v>95</v>
      </c>
      <c r="B9" s="5">
        <v>2017</v>
      </c>
      <c r="C9" s="298" t="s">
        <v>5</v>
      </c>
    </row>
    <row r="10" spans="1:7" ht="18" customHeight="1">
      <c r="A10" s="5" t="s">
        <v>95</v>
      </c>
      <c r="B10" s="5">
        <v>2018</v>
      </c>
      <c r="C10" s="298" t="s">
        <v>5</v>
      </c>
    </row>
    <row r="11" spans="1:7" ht="18" customHeight="1">
      <c r="A11" s="5" t="s">
        <v>95</v>
      </c>
      <c r="B11" s="5">
        <v>2019</v>
      </c>
      <c r="C11" s="298" t="s">
        <v>5</v>
      </c>
      <c r="D11" s="452">
        <v>92.5</v>
      </c>
      <c r="E11" s="452">
        <v>3904</v>
      </c>
    </row>
    <row r="12" spans="1:7" ht="18" customHeight="1">
      <c r="A12" s="5" t="s">
        <v>95</v>
      </c>
      <c r="B12" s="5">
        <v>2020</v>
      </c>
      <c r="C12" s="298" t="s">
        <v>5</v>
      </c>
      <c r="D12" s="452">
        <v>97.1</v>
      </c>
      <c r="E12" s="452">
        <v>4485</v>
      </c>
    </row>
    <row r="13" spans="1:7" ht="18" customHeight="1">
      <c r="A13" s="5" t="s">
        <v>95</v>
      </c>
      <c r="B13" s="5">
        <v>2021</v>
      </c>
      <c r="C13" s="298" t="s">
        <v>5</v>
      </c>
      <c r="D13" s="452">
        <v>99.2</v>
      </c>
      <c r="E13" s="452">
        <v>4767</v>
      </c>
    </row>
    <row r="14" spans="1:7" ht="18" customHeight="1">
      <c r="A14" s="5" t="s">
        <v>95</v>
      </c>
      <c r="B14" s="5">
        <v>2022</v>
      </c>
      <c r="C14" s="298" t="s">
        <v>5</v>
      </c>
    </row>
    <row r="15" spans="1:7" ht="18" customHeight="1">
      <c r="A15" s="5" t="s">
        <v>95</v>
      </c>
      <c r="B15" s="5">
        <v>2010</v>
      </c>
      <c r="C15" s="298" t="s">
        <v>8</v>
      </c>
    </row>
    <row r="16" spans="1:7" ht="18" customHeight="1">
      <c r="A16" s="5" t="s">
        <v>95</v>
      </c>
      <c r="B16" s="5">
        <v>2011</v>
      </c>
      <c r="C16" s="298" t="s">
        <v>8</v>
      </c>
    </row>
    <row r="17" spans="1:5" ht="18" customHeight="1">
      <c r="A17" s="5" t="s">
        <v>95</v>
      </c>
      <c r="B17" s="5">
        <v>2012</v>
      </c>
      <c r="C17" s="298" t="s">
        <v>8</v>
      </c>
    </row>
    <row r="18" spans="1:5" ht="18" customHeight="1">
      <c r="A18" s="5" t="s">
        <v>95</v>
      </c>
      <c r="B18" s="5">
        <v>2013</v>
      </c>
      <c r="C18" s="298" t="s">
        <v>8</v>
      </c>
    </row>
    <row r="19" spans="1:5" ht="18" customHeight="1">
      <c r="A19" s="5" t="s">
        <v>95</v>
      </c>
      <c r="B19" s="5">
        <v>2014</v>
      </c>
      <c r="C19" s="298" t="s">
        <v>8</v>
      </c>
    </row>
    <row r="20" spans="1:5" ht="18" customHeight="1">
      <c r="A20" s="5" t="s">
        <v>95</v>
      </c>
      <c r="B20" s="5">
        <v>2015</v>
      </c>
      <c r="C20" s="298" t="s">
        <v>8</v>
      </c>
    </row>
    <row r="21" spans="1:5" ht="18" customHeight="1">
      <c r="A21" s="5" t="s">
        <v>95</v>
      </c>
      <c r="B21" s="5">
        <v>2016</v>
      </c>
      <c r="C21" s="298" t="s">
        <v>8</v>
      </c>
    </row>
    <row r="22" spans="1:5" ht="18" customHeight="1">
      <c r="A22" s="5" t="s">
        <v>95</v>
      </c>
      <c r="B22" s="5">
        <v>2017</v>
      </c>
      <c r="C22" s="298" t="s">
        <v>8</v>
      </c>
    </row>
    <row r="23" spans="1:5" ht="18" customHeight="1">
      <c r="A23" s="5" t="s">
        <v>95</v>
      </c>
      <c r="B23" s="5">
        <v>2018</v>
      </c>
      <c r="C23" s="298" t="s">
        <v>8</v>
      </c>
    </row>
    <row r="24" spans="1:5" ht="18" customHeight="1">
      <c r="A24" s="5" t="s">
        <v>95</v>
      </c>
      <c r="B24" s="5">
        <v>2019</v>
      </c>
      <c r="C24" s="298" t="s">
        <v>8</v>
      </c>
      <c r="D24" s="452">
        <v>99.3</v>
      </c>
      <c r="E24" s="452">
        <v>3612</v>
      </c>
    </row>
    <row r="25" spans="1:5" ht="18" customHeight="1">
      <c r="A25" s="5" t="s">
        <v>95</v>
      </c>
      <c r="B25" s="5">
        <v>2020</v>
      </c>
      <c r="C25" s="298" t="s">
        <v>8</v>
      </c>
      <c r="D25" s="452">
        <v>99.8</v>
      </c>
      <c r="E25" s="452">
        <v>3647</v>
      </c>
    </row>
    <row r="26" spans="1:5" ht="18" customHeight="1">
      <c r="A26" s="5" t="s">
        <v>95</v>
      </c>
      <c r="B26" s="5">
        <v>2021</v>
      </c>
      <c r="C26" s="298" t="s">
        <v>8</v>
      </c>
      <c r="D26" s="452">
        <v>96.4</v>
      </c>
      <c r="E26" s="452">
        <v>3481</v>
      </c>
    </row>
    <row r="27" spans="1:5" ht="18" customHeight="1">
      <c r="A27" s="5" t="s">
        <v>95</v>
      </c>
      <c r="B27" s="5">
        <v>2022</v>
      </c>
      <c r="C27" s="298" t="s">
        <v>8</v>
      </c>
    </row>
    <row r="28" spans="1:5" ht="18" customHeight="1">
      <c r="A28" s="5" t="s">
        <v>95</v>
      </c>
      <c r="B28" s="5">
        <v>2010</v>
      </c>
      <c r="C28" s="298" t="s">
        <v>10</v>
      </c>
    </row>
    <row r="29" spans="1:5" ht="18" customHeight="1">
      <c r="A29" s="5" t="s">
        <v>95</v>
      </c>
      <c r="B29" s="5">
        <v>2011</v>
      </c>
      <c r="C29" s="298" t="s">
        <v>10</v>
      </c>
    </row>
    <row r="30" spans="1:5" ht="18" customHeight="1">
      <c r="A30" s="5" t="s">
        <v>95</v>
      </c>
      <c r="B30" s="5">
        <v>2012</v>
      </c>
      <c r="C30" s="8" t="s">
        <v>10</v>
      </c>
      <c r="D30" s="42"/>
    </row>
    <row r="31" spans="1:5" ht="18" customHeight="1">
      <c r="A31" s="5" t="s">
        <v>95</v>
      </c>
      <c r="B31" s="5">
        <v>2013</v>
      </c>
      <c r="C31" s="8" t="s">
        <v>10</v>
      </c>
      <c r="D31" s="42"/>
    </row>
    <row r="32" spans="1:5" ht="18" customHeight="1">
      <c r="A32" s="5" t="s">
        <v>95</v>
      </c>
      <c r="B32" s="5">
        <v>2014</v>
      </c>
      <c r="C32" s="8" t="s">
        <v>10</v>
      </c>
      <c r="D32" s="42"/>
    </row>
    <row r="33" spans="1:5" ht="18" customHeight="1">
      <c r="A33" s="5" t="s">
        <v>95</v>
      </c>
      <c r="B33" s="5">
        <v>2015</v>
      </c>
      <c r="C33" s="8" t="s">
        <v>10</v>
      </c>
    </row>
    <row r="34" spans="1:5" ht="18" customHeight="1">
      <c r="A34" s="5" t="s">
        <v>95</v>
      </c>
      <c r="B34" s="5">
        <v>2016</v>
      </c>
      <c r="C34" s="8" t="s">
        <v>10</v>
      </c>
    </row>
    <row r="35" spans="1:5" ht="18" customHeight="1">
      <c r="A35" s="5" t="s">
        <v>95</v>
      </c>
      <c r="B35" s="5">
        <v>2017</v>
      </c>
      <c r="C35" s="8" t="s">
        <v>10</v>
      </c>
    </row>
    <row r="36" spans="1:5" ht="18" customHeight="1">
      <c r="A36" s="5" t="s">
        <v>95</v>
      </c>
      <c r="B36" s="5">
        <v>2018</v>
      </c>
      <c r="C36" s="8" t="s">
        <v>10</v>
      </c>
    </row>
    <row r="37" spans="1:5" ht="18" customHeight="1">
      <c r="A37" s="5" t="s">
        <v>95</v>
      </c>
      <c r="B37" s="5">
        <v>2019</v>
      </c>
      <c r="C37" s="8" t="s">
        <v>10</v>
      </c>
      <c r="D37" s="452">
        <v>93.5</v>
      </c>
      <c r="E37" s="452">
        <v>2801</v>
      </c>
    </row>
    <row r="38" spans="1:5" ht="18" customHeight="1">
      <c r="A38" s="5" t="s">
        <v>95</v>
      </c>
      <c r="B38" s="5">
        <v>2020</v>
      </c>
      <c r="C38" s="8" t="s">
        <v>10</v>
      </c>
      <c r="D38" s="452">
        <v>92.5</v>
      </c>
      <c r="E38" s="452">
        <v>2732</v>
      </c>
    </row>
    <row r="39" spans="1:5" ht="18" customHeight="1">
      <c r="A39" s="5" t="s">
        <v>95</v>
      </c>
      <c r="B39" s="5">
        <v>2021</v>
      </c>
      <c r="C39" s="8" t="s">
        <v>10</v>
      </c>
      <c r="D39" s="452">
        <v>98.7</v>
      </c>
      <c r="E39" s="452">
        <v>3201</v>
      </c>
    </row>
    <row r="40" spans="1:5" ht="18" customHeight="1">
      <c r="A40" s="5" t="s">
        <v>95</v>
      </c>
      <c r="B40" s="5">
        <v>2022</v>
      </c>
      <c r="C40" s="298" t="s">
        <v>10</v>
      </c>
    </row>
    <row r="41" spans="1:5" ht="18" customHeight="1">
      <c r="A41" s="5" t="s">
        <v>95</v>
      </c>
      <c r="B41" s="5">
        <v>2010</v>
      </c>
      <c r="C41" s="298" t="s">
        <v>12</v>
      </c>
    </row>
    <row r="42" spans="1:5" ht="18" customHeight="1">
      <c r="A42" s="5" t="s">
        <v>95</v>
      </c>
      <c r="B42" s="5">
        <v>2011</v>
      </c>
      <c r="C42" s="298" t="s">
        <v>12</v>
      </c>
    </row>
    <row r="43" spans="1:5" ht="18" customHeight="1">
      <c r="A43" s="5" t="s">
        <v>95</v>
      </c>
      <c r="B43" s="5">
        <v>2012</v>
      </c>
      <c r="C43" s="298" t="s">
        <v>12</v>
      </c>
    </row>
    <row r="44" spans="1:5" ht="18" customHeight="1">
      <c r="A44" s="5" t="s">
        <v>95</v>
      </c>
      <c r="B44" s="5">
        <v>2013</v>
      </c>
      <c r="C44" s="298" t="s">
        <v>12</v>
      </c>
    </row>
    <row r="45" spans="1:5" ht="18" customHeight="1">
      <c r="A45" s="5" t="s">
        <v>95</v>
      </c>
      <c r="B45" s="5">
        <v>2014</v>
      </c>
      <c r="C45" s="298" t="s">
        <v>12</v>
      </c>
    </row>
    <row r="46" spans="1:5" ht="18" customHeight="1">
      <c r="A46" s="5" t="s">
        <v>95</v>
      </c>
      <c r="B46" s="5">
        <v>2015</v>
      </c>
      <c r="C46" s="298" t="s">
        <v>12</v>
      </c>
    </row>
    <row r="47" spans="1:5" ht="18" customHeight="1">
      <c r="A47" s="5" t="s">
        <v>95</v>
      </c>
      <c r="B47" s="5">
        <v>2016</v>
      </c>
      <c r="C47" s="8" t="s">
        <v>12</v>
      </c>
    </row>
    <row r="48" spans="1:5" ht="18" customHeight="1">
      <c r="A48" s="5" t="s">
        <v>95</v>
      </c>
      <c r="B48" s="5">
        <v>2017</v>
      </c>
      <c r="C48" s="8" t="s">
        <v>12</v>
      </c>
    </row>
    <row r="49" spans="1:5" ht="18" customHeight="1">
      <c r="A49" s="5" t="s">
        <v>95</v>
      </c>
      <c r="B49" s="5">
        <v>2018</v>
      </c>
      <c r="C49" s="8" t="s">
        <v>12</v>
      </c>
    </row>
    <row r="50" spans="1:5" ht="18" customHeight="1">
      <c r="A50" s="5" t="s">
        <v>95</v>
      </c>
      <c r="B50" s="5">
        <v>2019</v>
      </c>
      <c r="C50" s="8" t="s">
        <v>12</v>
      </c>
      <c r="D50" s="34">
        <v>85.8</v>
      </c>
      <c r="E50" s="34">
        <v>2234</v>
      </c>
    </row>
    <row r="51" spans="1:5" ht="18" customHeight="1">
      <c r="A51" s="5" t="s">
        <v>95</v>
      </c>
      <c r="B51" s="5">
        <v>2020</v>
      </c>
      <c r="C51" s="8" t="s">
        <v>12</v>
      </c>
      <c r="D51" s="34">
        <v>92.1</v>
      </c>
      <c r="E51" s="34">
        <v>2602</v>
      </c>
    </row>
    <row r="52" spans="1:5" ht="18" customHeight="1">
      <c r="A52" s="5" t="s">
        <v>95</v>
      </c>
      <c r="B52" s="5">
        <v>2021</v>
      </c>
      <c r="C52" s="8" t="s">
        <v>12</v>
      </c>
      <c r="D52" s="34">
        <v>92.7</v>
      </c>
      <c r="E52" s="34">
        <v>2656</v>
      </c>
    </row>
    <row r="53" spans="1:5" ht="18" customHeight="1">
      <c r="A53" s="5" t="s">
        <v>95</v>
      </c>
      <c r="B53" s="5">
        <v>2022</v>
      </c>
      <c r="C53" s="8" t="s">
        <v>12</v>
      </c>
    </row>
    <row r="54" spans="1:5" ht="18" customHeight="1">
      <c r="A54" s="5" t="s">
        <v>95</v>
      </c>
      <c r="B54" s="5">
        <v>2010</v>
      </c>
      <c r="C54" s="298" t="s">
        <v>14</v>
      </c>
    </row>
    <row r="55" spans="1:5" ht="18" customHeight="1">
      <c r="A55" s="5" t="s">
        <v>95</v>
      </c>
      <c r="B55" s="5">
        <v>2011</v>
      </c>
      <c r="C55" s="298" t="s">
        <v>14</v>
      </c>
    </row>
    <row r="56" spans="1:5" ht="18" customHeight="1">
      <c r="A56" s="5" t="s">
        <v>95</v>
      </c>
      <c r="B56" s="5">
        <v>2012</v>
      </c>
      <c r="C56" s="298" t="s">
        <v>14</v>
      </c>
    </row>
    <row r="57" spans="1:5" ht="18" customHeight="1">
      <c r="A57" s="5" t="s">
        <v>95</v>
      </c>
      <c r="B57" s="5">
        <v>2013</v>
      </c>
      <c r="C57" s="298" t="s">
        <v>14</v>
      </c>
    </row>
    <row r="58" spans="1:5" ht="18" customHeight="1">
      <c r="A58" s="5" t="s">
        <v>95</v>
      </c>
      <c r="B58" s="5">
        <v>2014</v>
      </c>
      <c r="C58" s="298" t="s">
        <v>14</v>
      </c>
    </row>
    <row r="59" spans="1:5" ht="18" customHeight="1">
      <c r="A59" s="5" t="s">
        <v>95</v>
      </c>
      <c r="B59" s="5">
        <v>2015</v>
      </c>
      <c r="C59" s="298" t="s">
        <v>14</v>
      </c>
    </row>
    <row r="60" spans="1:5" ht="18" customHeight="1">
      <c r="A60" s="5" t="s">
        <v>95</v>
      </c>
      <c r="B60" s="5">
        <v>2016</v>
      </c>
      <c r="C60" s="298" t="s">
        <v>14</v>
      </c>
    </row>
    <row r="61" spans="1:5" ht="18" customHeight="1">
      <c r="A61" s="5" t="s">
        <v>95</v>
      </c>
      <c r="B61" s="5">
        <v>2017</v>
      </c>
      <c r="C61" s="298" t="s">
        <v>14</v>
      </c>
    </row>
    <row r="62" spans="1:5" ht="18" customHeight="1">
      <c r="A62" s="5" t="s">
        <v>95</v>
      </c>
      <c r="B62" s="5">
        <v>2018</v>
      </c>
      <c r="C62" s="8" t="s">
        <v>14</v>
      </c>
    </row>
    <row r="63" spans="1:5" ht="18" customHeight="1">
      <c r="A63" s="5" t="s">
        <v>95</v>
      </c>
      <c r="B63" s="5">
        <v>2019</v>
      </c>
      <c r="C63" s="8" t="s">
        <v>14</v>
      </c>
      <c r="D63" s="34">
        <f>SUM('Broadcast TV'!I56:I59)</f>
        <v>83.400108052775252</v>
      </c>
      <c r="E63" s="34">
        <f>SUMSQ('Broadcast TV'!I56:I61)</f>
        <v>2313.103157606552</v>
      </c>
    </row>
    <row r="64" spans="1:5" ht="18" customHeight="1">
      <c r="A64" s="5" t="s">
        <v>95</v>
      </c>
      <c r="B64" s="5">
        <v>2020</v>
      </c>
      <c r="C64" s="8" t="s">
        <v>14</v>
      </c>
      <c r="D64" s="34">
        <f>SUM('Broadcast TV'!I62:I65)</f>
        <v>83.255292303378667</v>
      </c>
      <c r="E64" s="34">
        <f>SUMSQ('Broadcast TV'!I62:I67)</f>
        <v>2315.8333381919847</v>
      </c>
    </row>
    <row r="65" spans="1:5" ht="18" customHeight="1">
      <c r="A65" s="5" t="s">
        <v>95</v>
      </c>
      <c r="B65" s="5">
        <v>2021</v>
      </c>
      <c r="C65" s="8" t="s">
        <v>14</v>
      </c>
      <c r="D65" s="34">
        <f>SUM('Broadcast TV'!I68:I71)</f>
        <v>83.625550492898626</v>
      </c>
      <c r="E65" s="34">
        <f>SUMSQ('Broadcast TV'!I68:I73)</f>
        <v>2271.594921724236</v>
      </c>
    </row>
    <row r="66" spans="1:5" ht="18" customHeight="1">
      <c r="A66" s="5" t="s">
        <v>95</v>
      </c>
      <c r="B66" s="5">
        <v>2022</v>
      </c>
      <c r="C66" s="8" t="s">
        <v>14</v>
      </c>
    </row>
    <row r="67" spans="1:5" ht="18" customHeight="1">
      <c r="A67" s="5" t="s">
        <v>95</v>
      </c>
      <c r="B67" s="5">
        <v>2010</v>
      </c>
      <c r="C67" s="8" t="s">
        <v>123</v>
      </c>
    </row>
    <row r="68" spans="1:5" ht="18" customHeight="1">
      <c r="A68" s="5" t="s">
        <v>95</v>
      </c>
      <c r="B68" s="5">
        <v>2011</v>
      </c>
      <c r="C68" s="8" t="s">
        <v>123</v>
      </c>
    </row>
    <row r="69" spans="1:5" ht="18" customHeight="1">
      <c r="A69" s="5" t="s">
        <v>95</v>
      </c>
      <c r="B69" s="5">
        <v>2012</v>
      </c>
      <c r="C69" s="8" t="s">
        <v>123</v>
      </c>
    </row>
    <row r="70" spans="1:5" ht="18" customHeight="1">
      <c r="A70" s="5" t="s">
        <v>95</v>
      </c>
      <c r="B70" s="5">
        <v>2013</v>
      </c>
      <c r="C70" s="5" t="s">
        <v>123</v>
      </c>
    </row>
    <row r="71" spans="1:5" ht="18" customHeight="1">
      <c r="A71" s="5" t="s">
        <v>95</v>
      </c>
      <c r="B71" s="5">
        <v>2014</v>
      </c>
      <c r="C71" s="5" t="s">
        <v>123</v>
      </c>
    </row>
    <row r="72" spans="1:5" ht="18" customHeight="1">
      <c r="A72" s="5" t="s">
        <v>95</v>
      </c>
      <c r="B72" s="5">
        <v>2015</v>
      </c>
      <c r="C72" s="5" t="s">
        <v>123</v>
      </c>
    </row>
    <row r="73" spans="1:5" ht="18" customHeight="1">
      <c r="A73" s="5" t="s">
        <v>95</v>
      </c>
      <c r="B73" s="5">
        <v>2016</v>
      </c>
      <c r="C73" s="5" t="s">
        <v>123</v>
      </c>
    </row>
    <row r="74" spans="1:5" ht="18" customHeight="1">
      <c r="A74" s="5" t="s">
        <v>95</v>
      </c>
      <c r="B74" s="5">
        <v>2017</v>
      </c>
      <c r="C74" s="5" t="s">
        <v>123</v>
      </c>
    </row>
    <row r="75" spans="1:5" ht="18" customHeight="1">
      <c r="A75" s="5" t="s">
        <v>95</v>
      </c>
      <c r="B75" s="5">
        <v>2018</v>
      </c>
      <c r="C75" s="5" t="s">
        <v>123</v>
      </c>
    </row>
    <row r="76" spans="1:5" ht="18" customHeight="1">
      <c r="A76" s="5" t="s">
        <v>95</v>
      </c>
      <c r="B76" s="5">
        <v>2019</v>
      </c>
      <c r="C76" s="5" t="s">
        <v>123</v>
      </c>
      <c r="D76" s="34">
        <f>SUM('Pay TV Programming Services '!I217:I220)</f>
        <v>48.85899589267315</v>
      </c>
      <c r="E76" s="34">
        <f>SUMSQ('Pay TV Programming Services '!I217:I245)</f>
        <v>915.99695306906972</v>
      </c>
    </row>
    <row r="77" spans="1:5" ht="18" customHeight="1">
      <c r="A77" s="5" t="s">
        <v>95</v>
      </c>
      <c r="B77" s="5">
        <v>2020</v>
      </c>
      <c r="C77" s="5" t="s">
        <v>123</v>
      </c>
      <c r="D77" s="34">
        <f>SUM('Pay TV Programming Services '!I246:I249)</f>
        <v>46.707995758218452</v>
      </c>
      <c r="E77" s="34">
        <f>SUMSQ('Pay TV Programming Services '!I246:I274)</f>
        <v>817.53399519019854</v>
      </c>
    </row>
    <row r="78" spans="1:5" ht="18" customHeight="1">
      <c r="A78" s="5" t="s">
        <v>95</v>
      </c>
      <c r="B78" s="5">
        <v>2021</v>
      </c>
      <c r="C78" s="5" t="s">
        <v>123</v>
      </c>
      <c r="D78" s="34">
        <f>SUM('Pay TV Programming Services '!I275:I278)</f>
        <v>45.956624037149943</v>
      </c>
      <c r="E78" s="34">
        <f>SUMSQ('Pay TV Programming Services '!I275:I302)</f>
        <v>803.98131583659142</v>
      </c>
    </row>
    <row r="79" spans="1:5" ht="18" customHeight="1">
      <c r="A79" s="5" t="s">
        <v>95</v>
      </c>
      <c r="B79" s="5">
        <v>2022</v>
      </c>
      <c r="C79" s="5" t="s">
        <v>123</v>
      </c>
    </row>
    <row r="80" spans="1:5" ht="18" customHeight="1">
      <c r="A80" s="5" t="s">
        <v>95</v>
      </c>
      <c r="B80" s="5">
        <v>2019</v>
      </c>
      <c r="C80" s="5" t="s">
        <v>19</v>
      </c>
      <c r="D80" s="34">
        <f>SUM('Online Video Services'!I2:I5)</f>
        <v>65.115436422413794</v>
      </c>
      <c r="E80" s="34">
        <f>SUMSQ('Online Video Services'!I2:I6)</f>
        <v>1250.4893229844026</v>
      </c>
    </row>
    <row r="81" spans="1:5" ht="18" customHeight="1">
      <c r="A81" s="5" t="s">
        <v>95</v>
      </c>
      <c r="B81" s="5">
        <v>2020</v>
      </c>
      <c r="C81" s="5" t="s">
        <v>19</v>
      </c>
      <c r="D81" s="34">
        <f>SUM('Online Video Services'!I7:I10)</f>
        <v>79.871817770700872</v>
      </c>
      <c r="E81" s="34">
        <f>SUMSQ('Online Video Services'!I7:I13)</f>
        <v>2160.633624335836</v>
      </c>
    </row>
    <row r="82" spans="1:5" ht="18" customHeight="1">
      <c r="A82" s="5" t="s">
        <v>95</v>
      </c>
      <c r="B82" s="5">
        <v>2021</v>
      </c>
      <c r="C82" s="5" t="s">
        <v>19</v>
      </c>
      <c r="D82" s="34">
        <f>SUM('Online Video Services'!I14:I17)</f>
        <v>64.53129341483745</v>
      </c>
      <c r="E82" s="34">
        <f>SUMSQ('Online Video Services'!I14:I21)</f>
        <v>1699.707475580743</v>
      </c>
    </row>
    <row r="83" spans="1:5" ht="18" customHeight="1">
      <c r="A83" s="5" t="s">
        <v>95</v>
      </c>
      <c r="B83" s="5">
        <v>2022</v>
      </c>
      <c r="C83" s="5" t="s">
        <v>19</v>
      </c>
    </row>
    <row r="84" spans="1:5" ht="18" customHeight="1">
      <c r="A84" s="5" t="s">
        <v>95</v>
      </c>
      <c r="B84" s="5">
        <v>2010</v>
      </c>
      <c r="C84" s="5" t="s">
        <v>21</v>
      </c>
    </row>
    <row r="85" spans="1:5" ht="18" customHeight="1">
      <c r="A85" s="5" t="s">
        <v>95</v>
      </c>
      <c r="B85" s="5">
        <v>2011</v>
      </c>
      <c r="C85" s="5" t="s">
        <v>21</v>
      </c>
    </row>
    <row r="86" spans="1:5" ht="18" customHeight="1">
      <c r="A86" s="5" t="s">
        <v>95</v>
      </c>
      <c r="B86" s="5">
        <v>2012</v>
      </c>
      <c r="C86" s="5" t="s">
        <v>21</v>
      </c>
    </row>
    <row r="87" spans="1:5" ht="18" customHeight="1">
      <c r="A87" s="5" t="s">
        <v>95</v>
      </c>
      <c r="B87" s="5">
        <v>2013</v>
      </c>
      <c r="C87" s="5" t="s">
        <v>21</v>
      </c>
    </row>
    <row r="88" spans="1:5" ht="18" customHeight="1">
      <c r="A88" s="5" t="s">
        <v>95</v>
      </c>
      <c r="B88" s="5">
        <v>2014</v>
      </c>
      <c r="C88" s="5" t="s">
        <v>21</v>
      </c>
    </row>
    <row r="89" spans="1:5" ht="18" customHeight="1">
      <c r="A89" s="5" t="s">
        <v>95</v>
      </c>
      <c r="B89" s="5">
        <v>2015</v>
      </c>
      <c r="C89" s="5" t="s">
        <v>21</v>
      </c>
    </row>
    <row r="90" spans="1:5" ht="18" customHeight="1">
      <c r="A90" s="5" t="s">
        <v>95</v>
      </c>
      <c r="B90" s="5">
        <v>2016</v>
      </c>
      <c r="C90" s="5" t="s">
        <v>21</v>
      </c>
    </row>
    <row r="91" spans="1:5" ht="18" customHeight="1">
      <c r="A91" s="5" t="s">
        <v>95</v>
      </c>
      <c r="B91" s="5">
        <v>2017</v>
      </c>
      <c r="C91" s="5" t="s">
        <v>21</v>
      </c>
    </row>
    <row r="92" spans="1:5" ht="18" customHeight="1">
      <c r="A92" s="5" t="s">
        <v>95</v>
      </c>
      <c r="B92" s="5">
        <v>2018</v>
      </c>
      <c r="C92" s="5" t="s">
        <v>21</v>
      </c>
    </row>
    <row r="93" spans="1:5" ht="18" customHeight="1">
      <c r="A93" s="5" t="s">
        <v>95</v>
      </c>
      <c r="B93" s="5">
        <v>2019</v>
      </c>
      <c r="C93" s="5" t="s">
        <v>21</v>
      </c>
    </row>
    <row r="94" spans="1:5" ht="18" customHeight="1">
      <c r="A94" s="5" t="s">
        <v>95</v>
      </c>
      <c r="B94" s="5">
        <v>2020</v>
      </c>
      <c r="C94" s="5" t="s">
        <v>21</v>
      </c>
    </row>
    <row r="95" spans="1:5" ht="18" customHeight="1">
      <c r="A95" s="5" t="s">
        <v>95</v>
      </c>
      <c r="B95" s="5">
        <v>2021</v>
      </c>
      <c r="C95" s="5" t="s">
        <v>21</v>
      </c>
    </row>
    <row r="96" spans="1:5" ht="18" customHeight="1">
      <c r="A96" s="5" t="s">
        <v>130</v>
      </c>
      <c r="B96" s="5">
        <v>2022</v>
      </c>
      <c r="C96" s="5" t="s">
        <v>21</v>
      </c>
    </row>
    <row r="97" spans="1:3" ht="18" customHeight="1">
      <c r="A97" s="5" t="s">
        <v>95</v>
      </c>
      <c r="B97" s="5">
        <v>2010</v>
      </c>
      <c r="C97" s="5" t="s">
        <v>23</v>
      </c>
    </row>
    <row r="98" spans="1:3" ht="18" customHeight="1">
      <c r="A98" s="5" t="s">
        <v>95</v>
      </c>
      <c r="B98" s="5">
        <v>2011</v>
      </c>
      <c r="C98" s="5" t="s">
        <v>23</v>
      </c>
    </row>
    <row r="99" spans="1:3" ht="18" customHeight="1">
      <c r="A99" s="5" t="s">
        <v>95</v>
      </c>
      <c r="B99" s="5">
        <v>2012</v>
      </c>
      <c r="C99" s="5" t="s">
        <v>23</v>
      </c>
    </row>
    <row r="100" spans="1:3" ht="18" customHeight="1">
      <c r="A100" s="5" t="s">
        <v>95</v>
      </c>
      <c r="B100" s="5">
        <v>2013</v>
      </c>
      <c r="C100" s="5" t="s">
        <v>23</v>
      </c>
    </row>
    <row r="101" spans="1:3" ht="18" customHeight="1">
      <c r="A101" s="5" t="s">
        <v>95</v>
      </c>
      <c r="B101" s="5">
        <v>2014</v>
      </c>
      <c r="C101" s="5" t="s">
        <v>23</v>
      </c>
    </row>
    <row r="102" spans="1:3" ht="18" customHeight="1">
      <c r="A102" s="5" t="s">
        <v>95</v>
      </c>
      <c r="B102" s="5">
        <v>2015</v>
      </c>
      <c r="C102" s="5" t="s">
        <v>23</v>
      </c>
    </row>
    <row r="103" spans="1:3" ht="18" customHeight="1">
      <c r="A103" s="5" t="s">
        <v>95</v>
      </c>
      <c r="B103" s="5">
        <v>2016</v>
      </c>
      <c r="C103" s="5" t="s">
        <v>23</v>
      </c>
    </row>
    <row r="104" spans="1:3" ht="18" customHeight="1">
      <c r="A104" s="5" t="s">
        <v>95</v>
      </c>
      <c r="B104" s="5">
        <v>2017</v>
      </c>
      <c r="C104" s="5" t="s">
        <v>23</v>
      </c>
    </row>
    <row r="105" spans="1:3" ht="18" customHeight="1">
      <c r="A105" s="5" t="s">
        <v>95</v>
      </c>
      <c r="B105" s="5">
        <v>2018</v>
      </c>
      <c r="C105" s="5" t="s">
        <v>23</v>
      </c>
    </row>
    <row r="106" spans="1:3" ht="18" customHeight="1">
      <c r="A106" s="5" t="s">
        <v>95</v>
      </c>
      <c r="B106" s="5">
        <v>2019</v>
      </c>
      <c r="C106" s="5" t="s">
        <v>23</v>
      </c>
    </row>
    <row r="107" spans="1:3" ht="18" customHeight="1">
      <c r="A107" s="5" t="s">
        <v>95</v>
      </c>
      <c r="B107" s="5">
        <v>2020</v>
      </c>
      <c r="C107" s="5" t="s">
        <v>23</v>
      </c>
    </row>
    <row r="108" spans="1:3" ht="18" customHeight="1">
      <c r="A108" s="5" t="s">
        <v>95</v>
      </c>
      <c r="B108" s="5">
        <v>2021</v>
      </c>
      <c r="C108" s="5" t="s">
        <v>23</v>
      </c>
    </row>
    <row r="109" spans="1:3" ht="18" customHeight="1">
      <c r="A109" s="5" t="s">
        <v>95</v>
      </c>
      <c r="B109" s="5">
        <v>2022</v>
      </c>
      <c r="C109" s="5" t="s">
        <v>23</v>
      </c>
    </row>
    <row r="110" spans="1:3" ht="18" customHeight="1">
      <c r="A110" s="5" t="s">
        <v>95</v>
      </c>
      <c r="B110" s="5">
        <v>2010</v>
      </c>
      <c r="C110" s="5" t="s">
        <v>25</v>
      </c>
    </row>
    <row r="111" spans="1:3" ht="18" customHeight="1">
      <c r="A111" s="5" t="s">
        <v>95</v>
      </c>
      <c r="B111" s="5">
        <v>2011</v>
      </c>
      <c r="C111" s="5" t="s">
        <v>25</v>
      </c>
    </row>
    <row r="112" spans="1:3" ht="18" customHeight="1">
      <c r="A112" s="5" t="s">
        <v>95</v>
      </c>
      <c r="B112" s="5">
        <v>2012</v>
      </c>
      <c r="C112" s="5" t="s">
        <v>25</v>
      </c>
    </row>
    <row r="113" spans="1:3" ht="18" customHeight="1">
      <c r="A113" s="5" t="s">
        <v>95</v>
      </c>
      <c r="B113" s="5">
        <v>2013</v>
      </c>
      <c r="C113" s="5" t="s">
        <v>25</v>
      </c>
    </row>
    <row r="114" spans="1:3" ht="18" customHeight="1">
      <c r="A114" s="5" t="s">
        <v>95</v>
      </c>
      <c r="B114" s="5">
        <v>2014</v>
      </c>
      <c r="C114" s="5" t="s">
        <v>25</v>
      </c>
    </row>
    <row r="115" spans="1:3" ht="18" customHeight="1">
      <c r="A115" s="5" t="s">
        <v>95</v>
      </c>
      <c r="B115" s="5">
        <v>2015</v>
      </c>
      <c r="C115" s="5" t="s">
        <v>25</v>
      </c>
    </row>
    <row r="116" spans="1:3" ht="18" customHeight="1">
      <c r="A116" s="5" t="s">
        <v>95</v>
      </c>
      <c r="B116" s="5">
        <v>2016</v>
      </c>
      <c r="C116" s="5" t="s">
        <v>25</v>
      </c>
    </row>
    <row r="117" spans="1:3" ht="18" customHeight="1">
      <c r="A117" s="5" t="s">
        <v>95</v>
      </c>
      <c r="B117" s="5">
        <v>2017</v>
      </c>
      <c r="C117" s="5" t="s">
        <v>25</v>
      </c>
    </row>
    <row r="118" spans="1:3" ht="18" customHeight="1">
      <c r="A118" s="5" t="s">
        <v>95</v>
      </c>
      <c r="B118" s="5">
        <v>2018</v>
      </c>
      <c r="C118" s="5" t="s">
        <v>25</v>
      </c>
    </row>
    <row r="119" spans="1:3" ht="18" customHeight="1">
      <c r="A119" s="5" t="s">
        <v>95</v>
      </c>
      <c r="B119" s="5">
        <v>2019</v>
      </c>
      <c r="C119" s="5" t="s">
        <v>25</v>
      </c>
    </row>
    <row r="120" spans="1:3" ht="18" customHeight="1">
      <c r="A120" s="5" t="s">
        <v>95</v>
      </c>
      <c r="B120" s="5">
        <v>2020</v>
      </c>
      <c r="C120" s="5" t="s">
        <v>25</v>
      </c>
    </row>
    <row r="121" spans="1:3" ht="18" customHeight="1">
      <c r="A121" s="5" t="s">
        <v>95</v>
      </c>
      <c r="B121" s="5">
        <v>2021</v>
      </c>
      <c r="C121" s="5" t="s">
        <v>25</v>
      </c>
    </row>
    <row r="122" spans="1:3" ht="18" customHeight="1">
      <c r="A122" s="5" t="s">
        <v>95</v>
      </c>
      <c r="B122" s="5">
        <v>2022</v>
      </c>
      <c r="C122" s="5" t="s">
        <v>25</v>
      </c>
    </row>
    <row r="123" spans="1:3" ht="18" customHeight="1">
      <c r="A123" s="5" t="s">
        <v>95</v>
      </c>
      <c r="B123" s="5">
        <v>2010</v>
      </c>
      <c r="C123" s="5" t="s">
        <v>29</v>
      </c>
    </row>
    <row r="124" spans="1:3" ht="18" customHeight="1">
      <c r="A124" s="5" t="s">
        <v>95</v>
      </c>
      <c r="B124" s="5">
        <v>2011</v>
      </c>
      <c r="C124" s="5" t="s">
        <v>29</v>
      </c>
    </row>
    <row r="125" spans="1:3" ht="18" customHeight="1">
      <c r="A125" s="5" t="s">
        <v>95</v>
      </c>
      <c r="B125" s="5">
        <v>2012</v>
      </c>
      <c r="C125" s="5" t="s">
        <v>29</v>
      </c>
    </row>
    <row r="126" spans="1:3" ht="18" customHeight="1">
      <c r="A126" s="5" t="s">
        <v>95</v>
      </c>
      <c r="B126" s="5">
        <v>2013</v>
      </c>
      <c r="C126" s="5" t="s">
        <v>29</v>
      </c>
    </row>
    <row r="127" spans="1:3" ht="18" customHeight="1">
      <c r="A127" s="5" t="s">
        <v>95</v>
      </c>
      <c r="B127" s="5">
        <v>2014</v>
      </c>
      <c r="C127" s="5" t="s">
        <v>29</v>
      </c>
    </row>
    <row r="128" spans="1:3" ht="18" customHeight="1">
      <c r="A128" s="5" t="s">
        <v>95</v>
      </c>
      <c r="B128" s="5">
        <v>2015</v>
      </c>
      <c r="C128" s="5" t="s">
        <v>29</v>
      </c>
    </row>
    <row r="129" spans="1:5" ht="18" customHeight="1">
      <c r="A129" s="5" t="s">
        <v>95</v>
      </c>
      <c r="B129" s="5">
        <v>2016</v>
      </c>
      <c r="C129" s="5" t="s">
        <v>29</v>
      </c>
    </row>
    <row r="130" spans="1:5" ht="18" customHeight="1">
      <c r="A130" s="5" t="s">
        <v>95</v>
      </c>
      <c r="B130" s="5">
        <v>2017</v>
      </c>
      <c r="C130" s="5" t="s">
        <v>29</v>
      </c>
    </row>
    <row r="131" spans="1:5" ht="18" customHeight="1">
      <c r="A131" s="5" t="s">
        <v>95</v>
      </c>
      <c r="B131" s="5">
        <v>2018</v>
      </c>
      <c r="C131" s="5" t="s">
        <v>29</v>
      </c>
    </row>
    <row r="132" spans="1:5" ht="18" customHeight="1">
      <c r="A132" s="5" t="s">
        <v>95</v>
      </c>
      <c r="B132" s="5">
        <v>2019</v>
      </c>
      <c r="C132" s="5" t="s">
        <v>29</v>
      </c>
      <c r="D132" s="34">
        <f>SUM('Broadcast Radio'!I135:I138)</f>
        <v>72.697387153721508</v>
      </c>
      <c r="E132" s="34">
        <f>SUMSQ('Broadcast Radio'!I135:I148)</f>
        <v>2063.9979884056129</v>
      </c>
    </row>
    <row r="133" spans="1:5" ht="18" customHeight="1">
      <c r="A133" s="5" t="s">
        <v>95</v>
      </c>
      <c r="B133" s="5">
        <v>2020</v>
      </c>
      <c r="C133" s="5" t="s">
        <v>29</v>
      </c>
      <c r="D133" s="34">
        <f>SUM('Broadcast Radio'!I149:I152)</f>
        <v>77.501800254805289</v>
      </c>
      <c r="E133" s="34">
        <f>SUMSQ('Broadcast Radio'!I149:I161)</f>
        <v>2208.0205081507443</v>
      </c>
    </row>
    <row r="134" spans="1:5" ht="18" customHeight="1">
      <c r="A134" s="5" t="s">
        <v>95</v>
      </c>
      <c r="B134" s="5">
        <v>2021</v>
      </c>
      <c r="C134" s="5" t="s">
        <v>29</v>
      </c>
      <c r="D134" s="34">
        <f>SUM('Broadcast Radio'!I162:I165)</f>
        <v>76.588958284626443</v>
      </c>
      <c r="E134" s="34">
        <f>SUMSQ('Broadcast Radio'!I162:I174)</f>
        <v>2374.0718176932996</v>
      </c>
    </row>
    <row r="135" spans="1:5" ht="18" customHeight="1">
      <c r="A135" s="5" t="s">
        <v>95</v>
      </c>
      <c r="B135" s="5">
        <v>2022</v>
      </c>
      <c r="C135" s="5" t="s">
        <v>29</v>
      </c>
    </row>
    <row r="136" spans="1:5" ht="18" customHeight="1">
      <c r="A136" s="5" t="s">
        <v>95</v>
      </c>
      <c r="B136" s="5">
        <v>2010</v>
      </c>
      <c r="C136" s="5" t="s">
        <v>27</v>
      </c>
    </row>
    <row r="137" spans="1:5" ht="18" customHeight="1">
      <c r="A137" s="5" t="s">
        <v>95</v>
      </c>
      <c r="B137" s="5">
        <v>2011</v>
      </c>
      <c r="C137" s="5" t="s">
        <v>27</v>
      </c>
    </row>
    <row r="138" spans="1:5" ht="18" customHeight="1">
      <c r="A138" s="5" t="s">
        <v>95</v>
      </c>
      <c r="B138" s="5">
        <v>2012</v>
      </c>
      <c r="C138" s="5" t="s">
        <v>27</v>
      </c>
    </row>
    <row r="139" spans="1:5" ht="18" customHeight="1">
      <c r="A139" s="5" t="s">
        <v>95</v>
      </c>
      <c r="B139" s="5">
        <v>2013</v>
      </c>
      <c r="C139" s="5" t="s">
        <v>27</v>
      </c>
    </row>
    <row r="140" spans="1:5" ht="18" customHeight="1">
      <c r="A140" s="5" t="s">
        <v>95</v>
      </c>
      <c r="B140" s="5">
        <v>2014</v>
      </c>
      <c r="C140" s="5" t="s">
        <v>27</v>
      </c>
    </row>
    <row r="141" spans="1:5" ht="18" customHeight="1">
      <c r="A141" s="5" t="s">
        <v>95</v>
      </c>
      <c r="B141" s="5">
        <v>2015</v>
      </c>
      <c r="C141" s="5" t="s">
        <v>27</v>
      </c>
    </row>
    <row r="142" spans="1:5" ht="18" customHeight="1">
      <c r="A142" s="5" t="s">
        <v>95</v>
      </c>
      <c r="B142" s="5">
        <v>2016</v>
      </c>
      <c r="C142" s="5" t="s">
        <v>27</v>
      </c>
    </row>
    <row r="143" spans="1:5" ht="18" customHeight="1">
      <c r="A143" s="5" t="s">
        <v>95</v>
      </c>
      <c r="B143" s="5">
        <v>2017</v>
      </c>
      <c r="C143" s="5" t="s">
        <v>27</v>
      </c>
    </row>
    <row r="144" spans="1:5" ht="18" customHeight="1">
      <c r="A144" s="5" t="s">
        <v>95</v>
      </c>
      <c r="B144" s="5">
        <v>2018</v>
      </c>
      <c r="C144" s="5" t="s">
        <v>27</v>
      </c>
    </row>
    <row r="145" spans="1:5" ht="18" customHeight="1">
      <c r="A145" s="5" t="s">
        <v>95</v>
      </c>
      <c r="B145" s="5">
        <v>2019</v>
      </c>
      <c r="C145" s="5" t="s">
        <v>27</v>
      </c>
      <c r="D145" s="34">
        <f>SUM('Digital Games'!I121:I124)</f>
        <v>61.039476703983773</v>
      </c>
      <c r="E145" s="34">
        <f>SUMSQ('Digital Games'!I121:I136)</f>
        <v>1143.0093438763513</v>
      </c>
    </row>
    <row r="146" spans="1:5" ht="18" customHeight="1">
      <c r="A146" s="5" t="s">
        <v>95</v>
      </c>
      <c r="B146" s="5">
        <v>2020</v>
      </c>
      <c r="C146" s="5" t="s">
        <v>27</v>
      </c>
      <c r="D146" s="34">
        <f>SUM('Digital Games'!I137:I140)</f>
        <v>56.896486912164278</v>
      </c>
      <c r="E146" s="34">
        <f>SUMSQ('Digital Games'!I137:I152)</f>
        <v>1007.3056961617718</v>
      </c>
    </row>
    <row r="147" spans="1:5" ht="18" customHeight="1">
      <c r="A147" s="5" t="s">
        <v>95</v>
      </c>
      <c r="B147" s="5">
        <v>2021</v>
      </c>
      <c r="C147" s="5" t="s">
        <v>27</v>
      </c>
      <c r="D147" s="34">
        <f>SUM('Digital Games'!I153:I156)</f>
        <v>50.193266366419628</v>
      </c>
      <c r="E147" s="34">
        <f>SUMSQ('Digital Games'!I153:I168)</f>
        <v>811.01502061049916</v>
      </c>
    </row>
    <row r="148" spans="1:5" ht="18" customHeight="1">
      <c r="A148" s="5" t="s">
        <v>95</v>
      </c>
      <c r="B148" s="5">
        <v>2022</v>
      </c>
      <c r="C148" s="5" t="s">
        <v>27</v>
      </c>
    </row>
    <row r="149" spans="1:5" ht="18" customHeight="1">
      <c r="A149" s="5" t="s">
        <v>95</v>
      </c>
      <c r="B149" s="5">
        <v>2010</v>
      </c>
      <c r="C149" s="5" t="s">
        <v>31</v>
      </c>
    </row>
    <row r="150" spans="1:5" ht="18" customHeight="1">
      <c r="A150" s="5" t="s">
        <v>95</v>
      </c>
      <c r="B150" s="5">
        <v>2011</v>
      </c>
      <c r="C150" s="5" t="s">
        <v>31</v>
      </c>
    </row>
    <row r="151" spans="1:5" ht="18" customHeight="1">
      <c r="A151" s="5" t="s">
        <v>95</v>
      </c>
      <c r="B151" s="5">
        <v>2012</v>
      </c>
      <c r="C151" s="5" t="s">
        <v>31</v>
      </c>
    </row>
    <row r="152" spans="1:5" ht="18" customHeight="1">
      <c r="A152" s="5" t="s">
        <v>95</v>
      </c>
      <c r="B152" s="5">
        <v>2013</v>
      </c>
      <c r="C152" s="5" t="s">
        <v>31</v>
      </c>
    </row>
    <row r="153" spans="1:5" ht="18" customHeight="1">
      <c r="A153" s="5" t="s">
        <v>95</v>
      </c>
      <c r="B153" s="5">
        <v>2014</v>
      </c>
      <c r="C153" s="5" t="s">
        <v>31</v>
      </c>
    </row>
    <row r="154" spans="1:5" ht="18" customHeight="1">
      <c r="A154" s="5" t="s">
        <v>95</v>
      </c>
      <c r="B154" s="5">
        <v>2015</v>
      </c>
      <c r="C154" s="5" t="s">
        <v>31</v>
      </c>
    </row>
    <row r="155" spans="1:5" ht="18" customHeight="1">
      <c r="A155" s="5" t="s">
        <v>95</v>
      </c>
      <c r="B155" s="5">
        <v>2016</v>
      </c>
      <c r="C155" s="5" t="s">
        <v>31</v>
      </c>
    </row>
    <row r="156" spans="1:5" ht="18" customHeight="1">
      <c r="A156" s="5" t="s">
        <v>95</v>
      </c>
      <c r="B156" s="5">
        <v>2017</v>
      </c>
      <c r="C156" s="5" t="s">
        <v>31</v>
      </c>
    </row>
    <row r="157" spans="1:5" ht="18" customHeight="1">
      <c r="A157" s="5" t="s">
        <v>95</v>
      </c>
      <c r="B157" s="5">
        <v>2018</v>
      </c>
      <c r="C157" s="5" t="s">
        <v>31</v>
      </c>
    </row>
    <row r="158" spans="1:5" ht="18" customHeight="1">
      <c r="A158" s="5" t="s">
        <v>95</v>
      </c>
      <c r="B158" s="5">
        <v>2019</v>
      </c>
      <c r="C158" s="5" t="s">
        <v>31</v>
      </c>
      <c r="D158" s="34">
        <f>SUM('Music Services'!I3:I6)</f>
        <v>28.320579144467292</v>
      </c>
      <c r="E158" s="34">
        <f>SUMSQ('Music Services'!I3:I15)</f>
        <v>276.79532787286797</v>
      </c>
    </row>
    <row r="159" spans="1:5" ht="18" customHeight="1">
      <c r="A159" s="5" t="s">
        <v>95</v>
      </c>
      <c r="B159" s="5">
        <v>2020</v>
      </c>
      <c r="C159" s="5" t="s">
        <v>31</v>
      </c>
      <c r="D159" s="34">
        <f>SUM('Music Services'!I16:I19)</f>
        <v>31.207980373078662</v>
      </c>
      <c r="E159" s="34">
        <f>SUMSQ('Music Services'!I16:I28)</f>
        <v>333.76070575606468</v>
      </c>
    </row>
    <row r="160" spans="1:5" ht="18" customHeight="1">
      <c r="A160" s="5" t="s">
        <v>95</v>
      </c>
      <c r="B160" s="5">
        <v>2021</v>
      </c>
      <c r="C160" s="5" t="s">
        <v>31</v>
      </c>
      <c r="D160" s="34">
        <f>SUM('Music Services'!I29:I32)</f>
        <v>25.140488198794703</v>
      </c>
      <c r="E160" s="34">
        <f>SUMSQ('Music Services'!I29:I41)</f>
        <v>210.33904901091014</v>
      </c>
    </row>
    <row r="161" spans="1:5" ht="18" customHeight="1">
      <c r="A161" s="5" t="s">
        <v>95</v>
      </c>
      <c r="B161" s="5">
        <v>2022</v>
      </c>
      <c r="C161" s="5" t="s">
        <v>31</v>
      </c>
    </row>
    <row r="162" spans="1:5" ht="18" customHeight="1">
      <c r="A162" s="5" t="s">
        <v>95</v>
      </c>
      <c r="B162" s="5">
        <v>2010</v>
      </c>
      <c r="C162" s="5" t="s">
        <v>33</v>
      </c>
    </row>
    <row r="163" spans="1:5" ht="18" customHeight="1">
      <c r="A163" s="5" t="s">
        <v>95</v>
      </c>
      <c r="B163" s="5">
        <v>2011</v>
      </c>
      <c r="C163" s="5" t="s">
        <v>33</v>
      </c>
    </row>
    <row r="164" spans="1:5" ht="18" customHeight="1">
      <c r="A164" s="5" t="s">
        <v>95</v>
      </c>
      <c r="B164" s="5">
        <v>2012</v>
      </c>
      <c r="C164" s="5" t="s">
        <v>33</v>
      </c>
    </row>
    <row r="165" spans="1:5" ht="18" customHeight="1">
      <c r="A165" s="5" t="s">
        <v>95</v>
      </c>
      <c r="B165" s="5">
        <v>2013</v>
      </c>
      <c r="C165" s="5" t="s">
        <v>33</v>
      </c>
    </row>
    <row r="166" spans="1:5" ht="18" customHeight="1">
      <c r="A166" s="5" t="s">
        <v>95</v>
      </c>
      <c r="B166" s="5">
        <v>2014</v>
      </c>
      <c r="C166" s="5" t="s">
        <v>33</v>
      </c>
    </row>
    <row r="167" spans="1:5" ht="18" customHeight="1">
      <c r="A167" s="5" t="s">
        <v>95</v>
      </c>
      <c r="B167" s="5">
        <v>2015</v>
      </c>
      <c r="C167" s="5" t="s">
        <v>33</v>
      </c>
    </row>
    <row r="168" spans="1:5" ht="18" customHeight="1">
      <c r="A168" s="5" t="s">
        <v>95</v>
      </c>
      <c r="B168" s="5">
        <v>2016</v>
      </c>
      <c r="C168" s="5" t="s">
        <v>33</v>
      </c>
    </row>
    <row r="169" spans="1:5" ht="18" customHeight="1">
      <c r="A169" s="5" t="s">
        <v>95</v>
      </c>
      <c r="B169" s="5">
        <v>2017</v>
      </c>
      <c r="C169" s="5" t="s">
        <v>33</v>
      </c>
    </row>
    <row r="170" spans="1:5" ht="18" customHeight="1">
      <c r="A170" s="5" t="s">
        <v>95</v>
      </c>
      <c r="B170" s="5">
        <v>2018</v>
      </c>
      <c r="C170" s="5" t="s">
        <v>33</v>
      </c>
    </row>
    <row r="171" spans="1:5" ht="18" customHeight="1">
      <c r="A171" s="5" t="s">
        <v>95</v>
      </c>
      <c r="B171" s="5">
        <v>2019</v>
      </c>
      <c r="C171" s="5" t="s">
        <v>33</v>
      </c>
      <c r="D171" s="87">
        <f>SUM(Newspapers!H173:H176)</f>
        <v>32.747082041385241</v>
      </c>
      <c r="E171" s="34">
        <f>SUMSQ(Newspapers!H173:H191)</f>
        <v>360.33529669802942</v>
      </c>
    </row>
    <row r="172" spans="1:5" ht="18" customHeight="1">
      <c r="A172" s="5" t="s">
        <v>95</v>
      </c>
      <c r="B172" s="5">
        <v>2020</v>
      </c>
      <c r="C172" s="5" t="s">
        <v>33</v>
      </c>
      <c r="D172" s="87">
        <f>SUM(Newspapers!H192:H195)</f>
        <v>31.443704795653488</v>
      </c>
      <c r="E172" s="34">
        <f>SUMSQ(Newspapers!H192:H210)</f>
        <v>332.073704985841</v>
      </c>
    </row>
    <row r="173" spans="1:5" ht="18" customHeight="1">
      <c r="A173" s="5" t="s">
        <v>95</v>
      </c>
      <c r="B173" s="5">
        <v>2021</v>
      </c>
      <c r="C173" s="5" t="s">
        <v>33</v>
      </c>
      <c r="D173" s="87">
        <f>SUM(Newspapers!H211:H214)</f>
        <v>30.894847288433773</v>
      </c>
      <c r="E173" s="34">
        <f>SUMSQ(Newspapers!H211:H229)</f>
        <v>331.63208323279372</v>
      </c>
    </row>
    <row r="174" spans="1:5" ht="18" customHeight="1">
      <c r="A174" s="5" t="s">
        <v>95</v>
      </c>
      <c r="B174" s="5">
        <v>2022</v>
      </c>
      <c r="C174" s="5" t="s">
        <v>33</v>
      </c>
    </row>
    <row r="175" spans="1:5" ht="18" customHeight="1">
      <c r="A175" s="5" t="s">
        <v>95</v>
      </c>
      <c r="B175" s="5">
        <v>2010</v>
      </c>
      <c r="C175" s="5" t="s">
        <v>35</v>
      </c>
    </row>
    <row r="176" spans="1:5" ht="18" customHeight="1">
      <c r="A176" s="5" t="s">
        <v>95</v>
      </c>
      <c r="B176" s="5">
        <v>2011</v>
      </c>
      <c r="C176" s="5" t="s">
        <v>35</v>
      </c>
    </row>
    <row r="177" spans="1:3" ht="18" customHeight="1">
      <c r="A177" s="5" t="s">
        <v>95</v>
      </c>
      <c r="B177" s="5">
        <v>2012</v>
      </c>
      <c r="C177" s="5" t="s">
        <v>35</v>
      </c>
    </row>
    <row r="178" spans="1:3" ht="18" customHeight="1">
      <c r="A178" s="5" t="s">
        <v>95</v>
      </c>
      <c r="B178" s="5">
        <v>2013</v>
      </c>
      <c r="C178" s="5" t="s">
        <v>35</v>
      </c>
    </row>
    <row r="179" spans="1:3" ht="18" customHeight="1">
      <c r="A179" s="5" t="s">
        <v>95</v>
      </c>
      <c r="B179" s="5">
        <v>2014</v>
      </c>
      <c r="C179" s="5" t="s">
        <v>35</v>
      </c>
    </row>
    <row r="180" spans="1:3" ht="18" customHeight="1">
      <c r="A180" s="5" t="s">
        <v>95</v>
      </c>
      <c r="B180" s="5">
        <v>2015</v>
      </c>
      <c r="C180" s="5" t="s">
        <v>35</v>
      </c>
    </row>
    <row r="181" spans="1:3" ht="18" customHeight="1">
      <c r="A181" s="5" t="s">
        <v>95</v>
      </c>
      <c r="B181" s="5">
        <v>2016</v>
      </c>
      <c r="C181" s="5" t="s">
        <v>35</v>
      </c>
    </row>
    <row r="182" spans="1:3" ht="18" customHeight="1">
      <c r="A182" s="5" t="s">
        <v>95</v>
      </c>
      <c r="B182" s="5">
        <v>2017</v>
      </c>
      <c r="C182" s="5" t="s">
        <v>35</v>
      </c>
    </row>
    <row r="183" spans="1:3" ht="18" customHeight="1">
      <c r="A183" s="5" t="s">
        <v>95</v>
      </c>
      <c r="B183" s="5">
        <v>2018</v>
      </c>
      <c r="C183" s="5" t="s">
        <v>35</v>
      </c>
    </row>
    <row r="184" spans="1:3" ht="18" customHeight="1">
      <c r="A184" s="5" t="s">
        <v>95</v>
      </c>
      <c r="B184" s="5">
        <v>2019</v>
      </c>
      <c r="C184" s="5" t="s">
        <v>35</v>
      </c>
    </row>
    <row r="185" spans="1:3" ht="18" customHeight="1">
      <c r="A185" s="5" t="s">
        <v>95</v>
      </c>
      <c r="B185" s="5">
        <v>2020</v>
      </c>
      <c r="C185" s="5" t="s">
        <v>35</v>
      </c>
    </row>
    <row r="186" spans="1:3" ht="18" customHeight="1">
      <c r="A186" s="5" t="s">
        <v>95</v>
      </c>
      <c r="B186" s="5">
        <v>2021</v>
      </c>
      <c r="C186" s="5" t="s">
        <v>35</v>
      </c>
    </row>
    <row r="187" spans="1:3" ht="18" customHeight="1">
      <c r="A187" s="5" t="s">
        <v>95</v>
      </c>
      <c r="B187" s="5">
        <v>2022</v>
      </c>
      <c r="C187" s="5" t="s">
        <v>35</v>
      </c>
    </row>
    <row r="188" spans="1:3" ht="18" customHeight="1">
      <c r="A188" s="5" t="s">
        <v>95</v>
      </c>
      <c r="B188" s="5">
        <v>2010</v>
      </c>
      <c r="C188" s="5" t="s">
        <v>37</v>
      </c>
    </row>
    <row r="189" spans="1:3" ht="18" customHeight="1">
      <c r="A189" s="5" t="s">
        <v>95</v>
      </c>
      <c r="B189" s="5">
        <v>2011</v>
      </c>
      <c r="C189" s="5" t="s">
        <v>37</v>
      </c>
    </row>
    <row r="190" spans="1:3" ht="18" customHeight="1">
      <c r="A190" s="5" t="s">
        <v>95</v>
      </c>
      <c r="B190" s="5">
        <v>2012</v>
      </c>
      <c r="C190" s="5" t="s">
        <v>37</v>
      </c>
    </row>
    <row r="191" spans="1:3" ht="18" customHeight="1">
      <c r="A191" s="5" t="s">
        <v>95</v>
      </c>
      <c r="B191" s="5">
        <v>2013</v>
      </c>
      <c r="C191" s="5" t="s">
        <v>37</v>
      </c>
    </row>
    <row r="192" spans="1:3" ht="18" customHeight="1">
      <c r="A192" s="5" t="s">
        <v>95</v>
      </c>
      <c r="B192" s="5">
        <v>2014</v>
      </c>
      <c r="C192" s="5" t="s">
        <v>37</v>
      </c>
    </row>
    <row r="193" spans="1:5" ht="18" customHeight="1">
      <c r="A193" s="5" t="s">
        <v>95</v>
      </c>
      <c r="B193" s="5">
        <v>2015</v>
      </c>
      <c r="C193" s="5" t="s">
        <v>37</v>
      </c>
    </row>
    <row r="194" spans="1:5" ht="18" customHeight="1">
      <c r="A194" s="5" t="s">
        <v>95</v>
      </c>
      <c r="B194" s="5">
        <v>2016</v>
      </c>
      <c r="C194" s="5" t="s">
        <v>37</v>
      </c>
    </row>
    <row r="195" spans="1:5" ht="18" customHeight="1">
      <c r="A195" s="5" t="s">
        <v>95</v>
      </c>
      <c r="B195" s="5">
        <v>2017</v>
      </c>
      <c r="C195" s="5" t="s">
        <v>37</v>
      </c>
    </row>
    <row r="196" spans="1:5" ht="18" customHeight="1">
      <c r="A196" s="5" t="s">
        <v>95</v>
      </c>
      <c r="B196" s="5">
        <v>2018</v>
      </c>
      <c r="C196" s="5" t="s">
        <v>37</v>
      </c>
    </row>
    <row r="197" spans="1:5" ht="18" customHeight="1">
      <c r="A197" s="5" t="s">
        <v>95</v>
      </c>
      <c r="B197" s="5">
        <v>2019</v>
      </c>
      <c r="C197" s="5" t="s">
        <v>37</v>
      </c>
      <c r="D197" s="34">
        <f>SUM(Magazines!I68:I71)</f>
        <v>20.944287038978107</v>
      </c>
      <c r="E197" s="34">
        <f>SUMSQ(Magazines!I68:I73)</f>
        <v>136.76216991998007</v>
      </c>
    </row>
    <row r="198" spans="1:5" ht="18" customHeight="1">
      <c r="A198" s="5" t="s">
        <v>95</v>
      </c>
      <c r="B198" s="5">
        <v>2020</v>
      </c>
      <c r="C198" s="5" t="s">
        <v>37</v>
      </c>
      <c r="D198" s="34">
        <f>SUM(Magazines!I74:I77)</f>
        <v>18.696249505643586</v>
      </c>
      <c r="E198" s="34">
        <f>SUMSQ(Magazines!I74:I79)</f>
        <v>108.93907589359242</v>
      </c>
    </row>
    <row r="199" spans="1:5" ht="18" customHeight="1">
      <c r="A199" s="5" t="s">
        <v>95</v>
      </c>
      <c r="B199" s="5">
        <v>2021</v>
      </c>
      <c r="C199" s="5" t="s">
        <v>37</v>
      </c>
      <c r="D199" s="34">
        <f>SUM(Magazines!I80:I83)</f>
        <v>22.477491047617917</v>
      </c>
      <c r="E199" s="34">
        <f>SUMSQ(Magazines!I80:I85)</f>
        <v>164.48186853458162</v>
      </c>
    </row>
    <row r="200" spans="1:5" ht="18" customHeight="1">
      <c r="A200" s="5" t="s">
        <v>95</v>
      </c>
      <c r="B200" s="5">
        <v>2022</v>
      </c>
      <c r="C200" s="5" t="s">
        <v>37</v>
      </c>
    </row>
    <row r="201" spans="1:5" ht="18" customHeight="1">
      <c r="A201" s="5" t="s">
        <v>95</v>
      </c>
      <c r="B201" s="5">
        <v>2010</v>
      </c>
      <c r="C201" s="5" t="s">
        <v>39</v>
      </c>
    </row>
    <row r="202" spans="1:5" ht="18" customHeight="1">
      <c r="A202" s="5" t="s">
        <v>95</v>
      </c>
      <c r="B202" s="5">
        <v>2011</v>
      </c>
      <c r="C202" s="5" t="s">
        <v>39</v>
      </c>
    </row>
    <row r="203" spans="1:5" ht="18" customHeight="1">
      <c r="A203" s="5" t="s">
        <v>95</v>
      </c>
      <c r="B203" s="5">
        <v>2012</v>
      </c>
      <c r="C203" s="5" t="s">
        <v>39</v>
      </c>
    </row>
    <row r="204" spans="1:5" ht="18" customHeight="1">
      <c r="A204" s="5" t="s">
        <v>95</v>
      </c>
      <c r="B204" s="5">
        <v>2013</v>
      </c>
      <c r="C204" s="5" t="s">
        <v>39</v>
      </c>
    </row>
    <row r="205" spans="1:5" ht="18" customHeight="1">
      <c r="A205" s="5" t="s">
        <v>95</v>
      </c>
      <c r="B205" s="5">
        <v>2014</v>
      </c>
      <c r="C205" s="5" t="s">
        <v>39</v>
      </c>
    </row>
    <row r="206" spans="1:5" ht="18" customHeight="1">
      <c r="A206" s="5" t="s">
        <v>95</v>
      </c>
      <c r="B206" s="5">
        <v>2015</v>
      </c>
      <c r="C206" s="5" t="s">
        <v>39</v>
      </c>
    </row>
    <row r="207" spans="1:5" ht="18" customHeight="1">
      <c r="A207" s="5" t="s">
        <v>95</v>
      </c>
      <c r="B207" s="5">
        <v>2016</v>
      </c>
      <c r="C207" s="5" t="s">
        <v>39</v>
      </c>
    </row>
    <row r="208" spans="1:5" ht="18" customHeight="1">
      <c r="A208" s="5" t="s">
        <v>95</v>
      </c>
      <c r="B208" s="5">
        <v>2017</v>
      </c>
      <c r="C208" s="5" t="s">
        <v>39</v>
      </c>
    </row>
    <row r="209" spans="1:5" ht="18" customHeight="1">
      <c r="A209" s="5" t="s">
        <v>95</v>
      </c>
      <c r="B209" s="5">
        <v>2018</v>
      </c>
      <c r="C209" s="5" t="s">
        <v>39</v>
      </c>
    </row>
    <row r="210" spans="1:5" ht="18" customHeight="1">
      <c r="A210" s="5" t="s">
        <v>95</v>
      </c>
      <c r="B210" s="5">
        <v>2019</v>
      </c>
      <c r="C210" s="5" t="s">
        <v>39</v>
      </c>
      <c r="D210" s="34">
        <f>SUM(Books!I261:I264)</f>
        <v>36.898642992134668</v>
      </c>
      <c r="E210" s="34">
        <f>SUMSQ(Books!I261:I280)</f>
        <v>532.29735624588989</v>
      </c>
    </row>
    <row r="211" spans="1:5" ht="18" customHeight="1">
      <c r="A211" s="5" t="s">
        <v>95</v>
      </c>
      <c r="B211" s="5">
        <v>2020</v>
      </c>
      <c r="C211" s="5" t="s">
        <v>39</v>
      </c>
      <c r="D211" s="34">
        <f>SUM(Books!I281:I284)</f>
        <v>35.496826028249188</v>
      </c>
      <c r="E211" s="34">
        <f>SUMSQ(Books!I281:I300)</f>
        <v>454.79974505197401</v>
      </c>
    </row>
    <row r="212" spans="1:5" ht="18" customHeight="1">
      <c r="A212" s="5" t="s">
        <v>95</v>
      </c>
      <c r="B212" s="5">
        <v>2021</v>
      </c>
      <c r="C212" s="5" t="s">
        <v>39</v>
      </c>
      <c r="D212" s="34">
        <f>SUM(Books!I301:I304)</f>
        <v>37.275259277314397</v>
      </c>
      <c r="E212" s="34">
        <f>SUMSQ(Books!I301:I320)</f>
        <v>493.97956623015847</v>
      </c>
    </row>
    <row r="213" spans="1:5" ht="18" customHeight="1">
      <c r="A213" s="5" t="s">
        <v>95</v>
      </c>
      <c r="B213" s="5">
        <v>2022</v>
      </c>
      <c r="C213" s="5" t="s">
        <v>39</v>
      </c>
    </row>
    <row r="214" spans="1:5" ht="18" customHeight="1">
      <c r="A214" s="5" t="s">
        <v>95</v>
      </c>
      <c r="B214" s="5">
        <v>2019</v>
      </c>
      <c r="C214" s="5" t="s">
        <v>44</v>
      </c>
      <c r="D214" s="34">
        <v>100</v>
      </c>
      <c r="E214" s="34">
        <f>SUMSQ('App Distribution'!I3:I5)</f>
        <v>4879.5965533845001</v>
      </c>
    </row>
    <row r="215" spans="1:5" ht="18" customHeight="1">
      <c r="A215" s="5" t="s">
        <v>95</v>
      </c>
      <c r="B215" s="5">
        <v>2020</v>
      </c>
      <c r="C215" s="5" t="s">
        <v>44</v>
      </c>
      <c r="D215" s="34">
        <v>100</v>
      </c>
      <c r="E215" s="34">
        <f>SUMSQ('App Distribution'!I6:I8)</f>
        <v>4948.7092218207654</v>
      </c>
    </row>
    <row r="216" spans="1:5" ht="18" customHeight="1">
      <c r="A216" s="5" t="s">
        <v>95</v>
      </c>
      <c r="B216" s="5">
        <v>2021</v>
      </c>
      <c r="C216" s="5" t="s">
        <v>44</v>
      </c>
      <c r="D216" s="34">
        <v>100</v>
      </c>
      <c r="E216" s="34">
        <f>SUMSQ('App Distribution'!I9:I11)</f>
        <v>5006.2398199176068</v>
      </c>
    </row>
    <row r="217" spans="1:5" ht="18" customHeight="1">
      <c r="A217" s="5" t="s">
        <v>95</v>
      </c>
      <c r="B217" s="5">
        <v>2019</v>
      </c>
      <c r="C217" s="5" t="s">
        <v>41</v>
      </c>
      <c r="D217" s="34">
        <f>SUM('Internet Advertising'!I3:I6)</f>
        <v>82.930319675063657</v>
      </c>
      <c r="E217" s="34">
        <f>SUMSQ('Internet Advertising'!I3:I9)</f>
        <v>3734.765779007022</v>
      </c>
    </row>
    <row r="218" spans="1:5" ht="18" customHeight="1">
      <c r="A218" s="5" t="s">
        <v>95</v>
      </c>
      <c r="B218" s="5">
        <v>2020</v>
      </c>
      <c r="C218" s="5" t="s">
        <v>41</v>
      </c>
      <c r="D218" s="34">
        <f>SUM('Internet Advertising'!I10:I13)</f>
        <v>68.942956785443513</v>
      </c>
      <c r="E218" s="34">
        <f>SUMSQ('Internet Advertising'!I10:I16)</f>
        <v>2417.5366702407973</v>
      </c>
    </row>
    <row r="219" spans="1:5" ht="18" customHeight="1">
      <c r="A219" s="5" t="s">
        <v>95</v>
      </c>
      <c r="B219" s="5">
        <v>2021</v>
      </c>
      <c r="C219" s="5" t="s">
        <v>41</v>
      </c>
      <c r="D219" s="34">
        <f>SUM('Internet Advertising'!I17:I20)</f>
        <v>77.406446530014236</v>
      </c>
      <c r="E219" s="34">
        <f>SUMSQ('Internet Advertising'!I17:I23)</f>
        <v>2944.1200077227672</v>
      </c>
    </row>
    <row r="220" spans="1:5" ht="18" customHeight="1">
      <c r="A220" s="5" t="s">
        <v>95</v>
      </c>
      <c r="B220" s="5">
        <v>2019</v>
      </c>
      <c r="C220" s="5" t="s">
        <v>57</v>
      </c>
      <c r="D220" s="34">
        <f>SUM('Mobile Browsers'!G27:G30)</f>
        <v>94.300000000000011</v>
      </c>
      <c r="E220" s="34">
        <f>SUMSQ('Mobile Browsers'!G27:G31)</f>
        <v>2835.4353999999998</v>
      </c>
    </row>
    <row r="221" spans="1:5" ht="18" customHeight="1">
      <c r="A221" s="5" t="s">
        <v>95</v>
      </c>
      <c r="B221" s="5">
        <v>2020</v>
      </c>
      <c r="C221" s="5" t="s">
        <v>57</v>
      </c>
      <c r="D221" s="34">
        <f>SUM('Mobile Browsers'!G32:G35)</f>
        <v>95.69</v>
      </c>
      <c r="E221" s="34">
        <f>SUMSQ('Mobile Browsers'!G32:G36)</f>
        <v>2761.9634000000001</v>
      </c>
    </row>
    <row r="222" spans="1:5" ht="18" customHeight="1">
      <c r="A222" s="5" t="s">
        <v>95</v>
      </c>
      <c r="B222" s="5">
        <v>2021</v>
      </c>
      <c r="C222" s="5" t="s">
        <v>57</v>
      </c>
      <c r="D222" s="34">
        <f>SUM('Mobile Browsers'!G37:G40)</f>
        <v>96.990000000000009</v>
      </c>
      <c r="E222" s="34">
        <f>SUMSQ('Mobile Browsers'!G37:G41)</f>
        <v>2760.1668</v>
      </c>
    </row>
    <row r="223" spans="1:5" ht="18" customHeight="1">
      <c r="A223" s="5" t="s">
        <v>95</v>
      </c>
      <c r="B223" s="5">
        <v>2019</v>
      </c>
      <c r="C223" s="5" t="s">
        <v>59</v>
      </c>
      <c r="D223" s="34">
        <f>SUM('Desktop Browsers'!G39:G42)</f>
        <v>94.839999999999989</v>
      </c>
      <c r="E223" s="34">
        <f>SUMSQ('Desktop Browsers'!G39:G43)</f>
        <v>5051.5050999999994</v>
      </c>
    </row>
    <row r="224" spans="1:5" ht="18" customHeight="1">
      <c r="A224" s="5" t="s">
        <v>95</v>
      </c>
      <c r="B224" s="5">
        <v>2020</v>
      </c>
      <c r="C224" s="5" t="s">
        <v>59</v>
      </c>
      <c r="D224" s="34">
        <f>SUM('Desktop Browsers'!G44:G47)</f>
        <v>91.83</v>
      </c>
      <c r="E224" s="34">
        <f>SUMSQ('Desktop Browsers'!G44:G48)</f>
        <v>5117.8300000000008</v>
      </c>
    </row>
    <row r="225" spans="1:5" ht="18" customHeight="1">
      <c r="A225" s="5" t="s">
        <v>95</v>
      </c>
      <c r="B225" s="5">
        <v>2021</v>
      </c>
      <c r="C225" s="5" t="s">
        <v>59</v>
      </c>
      <c r="D225" s="34">
        <f>SUM('Desktop Browsers'!G49:G52)</f>
        <v>94.5</v>
      </c>
      <c r="E225" s="34">
        <f>SUMSQ('Desktop Browsers'!G49:G53)</f>
        <v>5099.1761999999999</v>
      </c>
    </row>
    <row r="226" spans="1:5" ht="18" customHeight="1">
      <c r="A226" s="5" t="s">
        <v>95</v>
      </c>
      <c r="B226" s="5">
        <v>2019</v>
      </c>
      <c r="C226" s="5" t="s">
        <v>53</v>
      </c>
      <c r="D226" s="34">
        <f>SUM('Mobile OS'!G27:G28)</f>
        <v>99.84</v>
      </c>
      <c r="E226" s="34">
        <f>SUMSQ('Mobile OS'!G27:G28)</f>
        <v>5860.98</v>
      </c>
    </row>
    <row r="227" spans="1:5" ht="18" customHeight="1">
      <c r="A227" s="5" t="s">
        <v>95</v>
      </c>
      <c r="B227" s="5">
        <v>2020</v>
      </c>
      <c r="C227" s="5" t="s">
        <v>53</v>
      </c>
      <c r="D227" s="34">
        <f>SUM('Mobile OS'!G29:G30)</f>
        <v>99.86999999999999</v>
      </c>
      <c r="E227" s="34">
        <f>SUMSQ('Mobile OS'!G29:G30)</f>
        <v>6275.8048999999992</v>
      </c>
    </row>
    <row r="228" spans="1:5" ht="18" customHeight="1">
      <c r="A228" s="5" t="s">
        <v>95</v>
      </c>
      <c r="B228" s="5">
        <v>2021</v>
      </c>
      <c r="C228" s="5" t="s">
        <v>53</v>
      </c>
      <c r="D228" s="34">
        <f>SUM('Mobile OS'!G31:G32)</f>
        <v>99.65</v>
      </c>
      <c r="E228" s="34">
        <f>SUMSQ('Mobile OS'!G31:G32)</f>
        <v>5991.5593000000008</v>
      </c>
    </row>
    <row r="229" spans="1:5" ht="18" customHeight="1">
      <c r="A229" s="5" t="s">
        <v>95</v>
      </c>
      <c r="B229" s="5">
        <v>2019</v>
      </c>
      <c r="C229" s="5" t="s">
        <v>55</v>
      </c>
      <c r="D229" s="34">
        <f>SUM('Desktop OS'!G25:G28)</f>
        <v>99.97</v>
      </c>
      <c r="E229" s="34">
        <f>SUMSQ('Desktop OS'!G25:G28)</f>
        <v>7298.0821000000005</v>
      </c>
    </row>
    <row r="230" spans="1:5" ht="18" customHeight="1">
      <c r="A230" s="5" t="s">
        <v>95</v>
      </c>
      <c r="B230" s="5">
        <v>2020</v>
      </c>
      <c r="C230" s="5" t="s">
        <v>55</v>
      </c>
      <c r="D230" s="34">
        <f>SUM('Desktop OS'!G29:G32)</f>
        <v>99.97</v>
      </c>
      <c r="E230" s="34">
        <f>SUMSQ('Desktop OS'!G29:G32)</f>
        <v>8106.3103000000001</v>
      </c>
    </row>
    <row r="231" spans="1:5" ht="18" customHeight="1">
      <c r="A231" s="5" t="s">
        <v>95</v>
      </c>
      <c r="B231" s="5">
        <v>2021</v>
      </c>
      <c r="C231" s="5" t="s">
        <v>55</v>
      </c>
      <c r="D231" s="34">
        <f>SUM('Desktop OS'!G33:G36)</f>
        <v>99.96</v>
      </c>
      <c r="E231" s="34">
        <f>SUMSQ('Desktop OS'!G33:G36)</f>
        <v>8072.3867999999984</v>
      </c>
    </row>
    <row r="232" spans="1:5" ht="18" customHeight="1">
      <c r="A232" s="5" t="s">
        <v>95</v>
      </c>
      <c r="B232" s="5">
        <v>2019</v>
      </c>
      <c r="C232" s="5" t="s">
        <v>49</v>
      </c>
      <c r="D232" s="34">
        <f>SUM('Search Engines'!G41:G44)</f>
        <v>98.390000000000015</v>
      </c>
      <c r="E232" s="34">
        <f>SUMSQ('Search Engines'!G41:G44)</f>
        <v>5169.5909000000011</v>
      </c>
    </row>
    <row r="233" spans="1:5" ht="18" customHeight="1">
      <c r="A233" s="5" t="s">
        <v>95</v>
      </c>
      <c r="B233" s="5">
        <v>2020</v>
      </c>
      <c r="C233" s="5" t="s">
        <v>49</v>
      </c>
      <c r="D233" s="34">
        <f>SUM('Search Engines'!G45:G48)</f>
        <v>99.14</v>
      </c>
      <c r="E233" s="34">
        <f>SUMSQ('Search Engines'!G45:G48)</f>
        <v>5274.1625999999997</v>
      </c>
    </row>
    <row r="234" spans="1:5" ht="18" customHeight="1">
      <c r="A234" s="5" t="s">
        <v>95</v>
      </c>
      <c r="B234" s="5">
        <v>2021</v>
      </c>
      <c r="C234" s="5" t="s">
        <v>49</v>
      </c>
      <c r="D234" s="34">
        <f>SUM('Search Engines'!G49:G52)</f>
        <v>99.34999999999998</v>
      </c>
      <c r="E234" s="34">
        <f>SUMSQ('Search Engines'!G49:G52)</f>
        <v>4973.0540999999994</v>
      </c>
    </row>
    <row r="235" spans="1:5" ht="18" customHeight="1">
      <c r="A235" s="5" t="s">
        <v>95</v>
      </c>
      <c r="B235" s="5">
        <v>2019</v>
      </c>
      <c r="C235" s="5" t="s">
        <v>46</v>
      </c>
      <c r="D235" s="34">
        <f>SUM('Search Engines-Mobile'!G3:G5)</f>
        <v>98.55</v>
      </c>
      <c r="E235" s="34">
        <f>SUMSQ('Search Engines-Mobile'!G3:G5)</f>
        <v>5775.3081000000002</v>
      </c>
    </row>
    <row r="236" spans="1:5" ht="18" customHeight="1">
      <c r="A236" s="5" t="s">
        <v>95</v>
      </c>
      <c r="B236" s="5">
        <v>2020</v>
      </c>
      <c r="C236" s="5" t="s">
        <v>46</v>
      </c>
      <c r="D236" s="34">
        <f>SUM('Search Engines-Mobile'!G6:G8)</f>
        <v>99.45</v>
      </c>
      <c r="E236" s="34">
        <f>SUMSQ('Search Engines-Mobile'!G6:G8)</f>
        <v>5833.4579000000012</v>
      </c>
    </row>
    <row r="237" spans="1:5" ht="18" customHeight="1">
      <c r="A237" s="5" t="s">
        <v>95</v>
      </c>
      <c r="B237" s="5">
        <v>2021</v>
      </c>
      <c r="C237" s="5" t="s">
        <v>46</v>
      </c>
      <c r="D237" s="34">
        <f>SUM('Search Engines-Mobile'!G9:G11)</f>
        <v>99.61999999999999</v>
      </c>
      <c r="E237" s="34">
        <f>SUMSQ('Search Engines-Mobile'!G9:G11)</f>
        <v>5618.5789999999997</v>
      </c>
    </row>
    <row r="238" spans="1:5" ht="18" customHeight="1">
      <c r="A238" s="5" t="s">
        <v>95</v>
      </c>
      <c r="B238" s="5">
        <v>2019</v>
      </c>
      <c r="C238" s="5" t="s">
        <v>51</v>
      </c>
      <c r="D238" s="34">
        <f>SUM('Social Media Platforms'!G3:G6)</f>
        <v>82.14</v>
      </c>
      <c r="E238" s="34">
        <f>SUMSQ('Social Media Platforms'!G3:G8)</f>
        <v>2164.8508000000002</v>
      </c>
    </row>
    <row r="239" spans="1:5" ht="18" customHeight="1">
      <c r="A239" s="5" t="s">
        <v>95</v>
      </c>
      <c r="B239" s="5">
        <v>2020</v>
      </c>
      <c r="C239" s="5" t="s">
        <v>51</v>
      </c>
      <c r="D239" s="34">
        <f>SUM('Social Media Platforms'!G9:G12)</f>
        <v>79.34</v>
      </c>
      <c r="E239" s="34">
        <f>SUMSQ('Social Media Platforms'!G9:G16)</f>
        <v>1954.0907999999999</v>
      </c>
    </row>
    <row r="240" spans="1:5" ht="18" customHeight="1">
      <c r="A240" s="5" t="s">
        <v>95</v>
      </c>
      <c r="B240" s="5">
        <v>2021</v>
      </c>
      <c r="C240" s="5" t="s">
        <v>51</v>
      </c>
      <c r="D240" s="34">
        <f>SUM('Social Media Platforms'!G17:G20)</f>
        <v>79.989999999999995</v>
      </c>
      <c r="E240" s="34">
        <f>SUMSQ('Social Media Platforms'!G17:G24)</f>
        <v>1953.6431</v>
      </c>
    </row>
    <row r="241" spans="1:5" ht="18" customHeight="1">
      <c r="A241" s="5" t="s">
        <v>92</v>
      </c>
      <c r="B241" s="8">
        <v>2019</v>
      </c>
      <c r="C241" s="7" t="s">
        <v>12</v>
      </c>
      <c r="D241" s="34">
        <f>SUM('Multichannel Video Distribution'!I77:I80)</f>
        <v>69.558791499424387</v>
      </c>
      <c r="E241" s="34">
        <f>SUMSQ('Multichannel Video Distribution'!I77:I86)</f>
        <v>1508.0757507896917</v>
      </c>
    </row>
    <row r="242" spans="1:5" ht="18" customHeight="1">
      <c r="A242" s="5" t="s">
        <v>92</v>
      </c>
      <c r="B242" s="8">
        <v>2020</v>
      </c>
      <c r="C242" s="7" t="s">
        <v>12</v>
      </c>
      <c r="D242" s="34">
        <f>SUM('Multichannel Video Distribution'!I87:I90)</f>
        <v>72.306347418953351</v>
      </c>
      <c r="E242" s="34">
        <f>SUMSQ('Multichannel Video Distribution'!I87:I96)</f>
        <v>1615.3997060093079</v>
      </c>
    </row>
    <row r="243" spans="1:5" ht="18" customHeight="1">
      <c r="A243" s="302" t="s">
        <v>92</v>
      </c>
      <c r="B243" s="303">
        <v>2021</v>
      </c>
      <c r="C243" s="304" t="s">
        <v>12</v>
      </c>
      <c r="D243" s="34">
        <f>SUM('Multichannel Video Distribution'!I97:I100)</f>
        <v>74.453979110254096</v>
      </c>
      <c r="E243" s="34">
        <f>SUMSQ('Multichannel Video Distribution'!I97:I106)</f>
        <v>1699.084937285741</v>
      </c>
    </row>
    <row r="244" spans="1:5" ht="18" customHeight="1">
      <c r="A244" s="7" t="s">
        <v>92</v>
      </c>
      <c r="B244" s="125">
        <v>2019</v>
      </c>
      <c r="C244" s="7" t="s">
        <v>8</v>
      </c>
      <c r="D244" s="34">
        <f>SUM(Wireless!I29:I31)</f>
        <v>99.286411497165162</v>
      </c>
      <c r="E244" s="34">
        <f>SUMSQ(Wireless!I29:I31)</f>
        <v>3611.8812248527456</v>
      </c>
    </row>
    <row r="245" spans="1:5" ht="18" customHeight="1">
      <c r="A245" s="7" t="s">
        <v>92</v>
      </c>
      <c r="B245" s="125">
        <v>2020</v>
      </c>
      <c r="C245" s="7" t="s">
        <v>8</v>
      </c>
      <c r="D245" s="34">
        <f>SUM(Wireless!I32:I34)</f>
        <v>99.756040939507116</v>
      </c>
      <c r="E245" s="34">
        <f>SUMSQ(Wireless!I32:I34)</f>
        <v>3646.7754874990151</v>
      </c>
    </row>
    <row r="246" spans="1:5" ht="18" customHeight="1">
      <c r="A246" s="7" t="s">
        <v>95</v>
      </c>
      <c r="B246" s="125">
        <v>2021</v>
      </c>
      <c r="C246" s="7" t="s">
        <v>8</v>
      </c>
      <c r="D246" s="34">
        <f>SUM(Wireless!I35:I37)</f>
        <v>96.411455413851556</v>
      </c>
      <c r="E246" s="34">
        <f>SUMSQ(Wireless!I35:I37)</f>
        <v>3481.4660104160985</v>
      </c>
    </row>
    <row r="247" spans="1:5" ht="18" customHeight="1">
      <c r="A247" s="5" t="s">
        <v>95</v>
      </c>
      <c r="B247" s="5">
        <v>2019</v>
      </c>
      <c r="C247" s="5" t="s">
        <v>10</v>
      </c>
      <c r="D247" s="34">
        <f>SUM(ISP!I44:I47)</f>
        <v>93.533168259805294</v>
      </c>
      <c r="E247" s="34">
        <f>SUMSQ(ISP!I44:I47)</f>
        <v>2801.0860819121849</v>
      </c>
    </row>
    <row r="248" spans="1:5" ht="18" customHeight="1">
      <c r="A248" s="5" t="s">
        <v>95</v>
      </c>
      <c r="B248" s="5">
        <v>2020</v>
      </c>
      <c r="C248" s="5" t="s">
        <v>10</v>
      </c>
      <c r="D248" s="34">
        <f>SUM(ISP!I48:I51)</f>
        <v>92.535743226609412</v>
      </c>
      <c r="E248" s="34">
        <f>SUMSQ(ISP!I48:I51)</f>
        <v>2731.7561051443827</v>
      </c>
    </row>
    <row r="249" spans="1:5" ht="18" customHeight="1">
      <c r="A249" s="5" t="s">
        <v>95</v>
      </c>
      <c r="B249" s="5">
        <v>2021</v>
      </c>
      <c r="C249" s="5" t="s">
        <v>10</v>
      </c>
      <c r="D249" s="34">
        <f>SUM(ISP!I52:I55)</f>
        <v>98.66353538995881</v>
      </c>
      <c r="E249" s="34">
        <f>SUMSQ(ISP!I52:I55)</f>
        <v>3201.1031107722183</v>
      </c>
    </row>
    <row r="250" spans="1:5" ht="18" customHeight="1">
      <c r="A250" s="5" t="s">
        <v>95</v>
      </c>
      <c r="B250" s="5">
        <v>2019</v>
      </c>
      <c r="C250" s="5" t="s">
        <v>5</v>
      </c>
      <c r="D250" s="34">
        <f>SUM(Wireline!I2:I4)</f>
        <v>92.548092788661563</v>
      </c>
      <c r="E250" s="34">
        <f>SUMSQ(Wireline!I2:I4)</f>
        <v>3903.7588046920691</v>
      </c>
    </row>
    <row r="251" spans="1:5" ht="18" customHeight="1">
      <c r="A251" s="5" t="s">
        <v>95</v>
      </c>
      <c r="B251" s="5">
        <v>2020</v>
      </c>
      <c r="C251" s="5" t="s">
        <v>5</v>
      </c>
      <c r="D251" s="34">
        <f>SUM(Wireline!I5:I7)</f>
        <v>97.100816169294262</v>
      </c>
      <c r="E251" s="34">
        <f>SUMSQ(Wireline!I5:I7)</f>
        <v>4485.3716439573755</v>
      </c>
    </row>
    <row r="252" spans="1:5" ht="18" customHeight="1">
      <c r="A252" s="5" t="s">
        <v>95</v>
      </c>
      <c r="B252" s="5">
        <v>2021</v>
      </c>
      <c r="C252" s="5" t="s">
        <v>5</v>
      </c>
      <c r="D252" s="34">
        <f>SUM(Wireline!I8:I10)</f>
        <v>99.17672835797427</v>
      </c>
      <c r="E252" s="34">
        <f>SUMSQ(Wireline!I8:I10)</f>
        <v>4766.6649751607574</v>
      </c>
    </row>
    <row r="253" spans="1:5" ht="18" customHeight="1">
      <c r="A253" s="5" t="s">
        <v>95</v>
      </c>
      <c r="B253" s="8">
        <v>2019</v>
      </c>
      <c r="C253" s="27" t="s">
        <v>23</v>
      </c>
      <c r="D253" s="34">
        <f>SUM('Film TV OVS Distribution'!I102:I105)</f>
        <v>63.990938330069653</v>
      </c>
      <c r="E253" s="34">
        <f>SUMSQ('Film TV OVS Distribution'!I102:I112)</f>
        <v>1625.9444569507391</v>
      </c>
    </row>
    <row r="254" spans="1:5" ht="18" customHeight="1">
      <c r="A254" s="5" t="s">
        <v>95</v>
      </c>
      <c r="B254" s="8">
        <v>2020</v>
      </c>
      <c r="C254" s="27" t="s">
        <v>23</v>
      </c>
      <c r="D254" s="34">
        <f>SUM('Film TV OVS Distribution'!I113:I116)</f>
        <v>52.017634092578987</v>
      </c>
      <c r="E254" s="34">
        <f>SUMSQ('Film TV OVS Distribution'!I113:I123)</f>
        <v>1355.1725305111204</v>
      </c>
    </row>
    <row r="255" spans="1:5" ht="18" customHeight="1">
      <c r="A255" s="5" t="s">
        <v>95</v>
      </c>
      <c r="B255" s="27">
        <v>2021</v>
      </c>
      <c r="C255" s="27" t="s">
        <v>23</v>
      </c>
      <c r="D255" s="34">
        <f>SUM('Film TV OVS Distribution'!I124:I127)</f>
        <v>56.66244143261094</v>
      </c>
      <c r="E255" s="34">
        <f>SUMSQ('Film TV OVS Distribution'!I124:I134)</f>
        <v>1339.8500337725029</v>
      </c>
    </row>
    <row r="256" spans="1:5" ht="18" customHeight="1">
      <c r="A256" s="5" t="s">
        <v>95</v>
      </c>
      <c r="B256" s="5">
        <v>2019</v>
      </c>
      <c r="C256" s="5" t="s">
        <v>21</v>
      </c>
      <c r="D256" s="34">
        <f>SUM('Film TV Online Video Production'!I3:I6)</f>
        <v>40.236356137325949</v>
      </c>
      <c r="E256" s="34">
        <f>SUMSQ('Film TV Online Video Production'!I3:I18)</f>
        <v>595.5934580517519</v>
      </c>
    </row>
    <row r="257" spans="1:6" ht="18" customHeight="1">
      <c r="A257" s="5" t="s">
        <v>95</v>
      </c>
      <c r="B257" s="5">
        <v>2020</v>
      </c>
      <c r="C257" s="5" t="s">
        <v>21</v>
      </c>
      <c r="D257" s="34">
        <f>SUM('Film TV Online Video Production'!I19:I22)</f>
        <v>30.192025673918867</v>
      </c>
      <c r="E257" s="34">
        <f>SUMSQ('Film TV Online Video Production'!I19:I34)</f>
        <v>310.66013070209323</v>
      </c>
    </row>
    <row r="258" spans="1:6" ht="18" customHeight="1">
      <c r="A258" s="5" t="s">
        <v>95</v>
      </c>
      <c r="B258" s="5">
        <v>2021</v>
      </c>
      <c r="C258" s="5" t="s">
        <v>21</v>
      </c>
      <c r="D258" s="34">
        <f>SUM('Film TV Online Video Production'!I35:I38)</f>
        <v>37.786429117643578</v>
      </c>
      <c r="E258" s="34">
        <f>SUMSQ('Film TV Online Video Production'!I35:I50)</f>
        <v>467.25544845907115</v>
      </c>
    </row>
    <row r="260" spans="1:6" ht="18" customHeight="1">
      <c r="A260"/>
      <c r="B260"/>
      <c r="C260"/>
      <c r="D260"/>
      <c r="E260"/>
      <c r="F260"/>
    </row>
    <row r="261" spans="1:6" ht="18" customHeight="1">
      <c r="A261"/>
      <c r="B261"/>
      <c r="C261"/>
      <c r="D261"/>
      <c r="E261"/>
      <c r="F261"/>
    </row>
    <row r="262" spans="1:6" ht="18" customHeight="1">
      <c r="A262"/>
      <c r="B262"/>
      <c r="C262"/>
      <c r="D262"/>
      <c r="E262"/>
      <c r="F262"/>
    </row>
    <row r="263" spans="1:6" ht="18" customHeight="1">
      <c r="A263"/>
      <c r="B263"/>
      <c r="C263"/>
      <c r="D263"/>
      <c r="E263"/>
      <c r="F263"/>
    </row>
    <row r="264" spans="1:6" ht="18" customHeight="1">
      <c r="A264"/>
      <c r="B264"/>
      <c r="C264"/>
      <c r="D264"/>
      <c r="E264"/>
      <c r="F264"/>
    </row>
    <row r="265" spans="1:6" ht="18" customHeight="1">
      <c r="A265"/>
      <c r="B265"/>
      <c r="C265"/>
      <c r="D265"/>
      <c r="E265"/>
      <c r="F265"/>
    </row>
    <row r="266" spans="1:6" ht="18" customHeight="1">
      <c r="A266"/>
      <c r="B266"/>
      <c r="C266"/>
      <c r="D266"/>
      <c r="E266"/>
      <c r="F266"/>
    </row>
    <row r="267" spans="1:6" ht="18" customHeight="1">
      <c r="A267"/>
      <c r="B267"/>
      <c r="C267"/>
      <c r="D267"/>
      <c r="E267"/>
      <c r="F267"/>
    </row>
    <row r="268" spans="1:6" ht="18" customHeight="1">
      <c r="A268"/>
      <c r="B268"/>
      <c r="C268"/>
      <c r="D268"/>
      <c r="E268"/>
      <c r="F268"/>
    </row>
    <row r="269" spans="1:6" ht="18" customHeight="1">
      <c r="A269"/>
      <c r="B269"/>
      <c r="C269"/>
      <c r="D269"/>
      <c r="E269"/>
      <c r="F269"/>
    </row>
    <row r="270" spans="1:6" ht="18" customHeight="1">
      <c r="A270"/>
      <c r="B270"/>
      <c r="C270"/>
      <c r="D270"/>
      <c r="E270"/>
      <c r="F270"/>
    </row>
    <row r="271" spans="1:6" ht="18" customHeight="1">
      <c r="A271"/>
      <c r="B271"/>
      <c r="C271"/>
      <c r="D271"/>
      <c r="E271"/>
      <c r="F271"/>
    </row>
    <row r="272" spans="1:6" ht="18" customHeight="1">
      <c r="A272"/>
      <c r="B272"/>
      <c r="C272"/>
      <c r="D272"/>
      <c r="E272"/>
      <c r="F272"/>
    </row>
    <row r="273" spans="1:6" ht="18" customHeight="1">
      <c r="A273"/>
      <c r="B273"/>
      <c r="C273"/>
      <c r="D273"/>
      <c r="E273"/>
      <c r="F273"/>
    </row>
    <row r="274" spans="1:6" ht="18" customHeight="1">
      <c r="A274"/>
      <c r="B274"/>
      <c r="C274"/>
      <c r="D274"/>
      <c r="E274"/>
      <c r="F274"/>
    </row>
    <row r="275" spans="1:6" ht="18" customHeight="1">
      <c r="A275"/>
      <c r="B275"/>
      <c r="C275"/>
      <c r="D275"/>
      <c r="E275"/>
      <c r="F275"/>
    </row>
    <row r="276" spans="1:6" ht="18" customHeight="1">
      <c r="A276"/>
      <c r="B276"/>
      <c r="C276"/>
      <c r="D276"/>
      <c r="E276"/>
      <c r="F276"/>
    </row>
  </sheetData>
  <autoFilter ref="A1:Q1" xr:uid="{00000000-0001-0000-2700-000000000000}"/>
  <phoneticPr fontId="4"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613"/>
  <sheetViews>
    <sheetView zoomScale="50" zoomScaleNormal="100" workbookViewId="0">
      <pane ySplit="1" topLeftCell="A2" activePane="bottomLeft" state="frozen"/>
      <selection pane="bottomLeft" activeCell="I45" sqref="I45:L613"/>
    </sheetView>
  </sheetViews>
  <sheetFormatPr baseColWidth="10" defaultColWidth="10.83203125" defaultRowHeight="18" customHeight="1"/>
  <cols>
    <col min="1" max="1" width="12" style="7" bestFit="1" customWidth="1"/>
    <col min="2" max="2" width="9" style="7" bestFit="1" customWidth="1"/>
    <col min="3" max="3" width="10.1640625" style="7" bestFit="1" customWidth="1"/>
    <col min="4" max="4" width="26.83203125" style="9" bestFit="1" customWidth="1"/>
    <col min="5" max="5" width="28.1640625" style="9" bestFit="1" customWidth="1"/>
    <col min="6" max="6" width="8.6640625" style="9" customWidth="1"/>
    <col min="7" max="7" width="12.1640625" style="86" customWidth="1"/>
    <col min="8" max="8" width="26.33203125" style="86" hidden="1" customWidth="1"/>
    <col min="9" max="9" width="28.33203125" style="94" bestFit="1" customWidth="1"/>
    <col min="10" max="10" width="35.33203125" style="110" bestFit="1" customWidth="1"/>
    <col min="11" max="11" width="35.1640625" style="110" bestFit="1" customWidth="1"/>
    <col min="12" max="12" width="20.6640625" style="7" bestFit="1" customWidth="1"/>
    <col min="13" max="13" width="34.1640625" style="7" bestFit="1" customWidth="1"/>
    <col min="14" max="15" width="34.1640625" style="7" customWidth="1"/>
    <col min="16" max="16" width="113" style="9" customWidth="1"/>
    <col min="17" max="16384" width="10.83203125" style="7"/>
  </cols>
  <sheetData>
    <row r="1" spans="1:16" s="35" customFormat="1" ht="18" customHeight="1">
      <c r="A1" s="70" t="s">
        <v>76</v>
      </c>
      <c r="B1" s="70" t="s">
        <v>77</v>
      </c>
      <c r="C1" s="70" t="s">
        <v>0</v>
      </c>
      <c r="D1" s="35" t="s">
        <v>209</v>
      </c>
      <c r="E1" s="72" t="s">
        <v>210</v>
      </c>
      <c r="F1" s="35" t="s">
        <v>211</v>
      </c>
      <c r="G1" s="190" t="s">
        <v>78</v>
      </c>
      <c r="H1" s="122" t="s">
        <v>79</v>
      </c>
      <c r="I1" s="93" t="s">
        <v>212</v>
      </c>
      <c r="J1" s="109" t="s">
        <v>81</v>
      </c>
      <c r="K1" s="109" t="s">
        <v>82</v>
      </c>
      <c r="L1" s="35" t="s">
        <v>213</v>
      </c>
      <c r="M1" s="35" t="s">
        <v>214</v>
      </c>
      <c r="N1" s="134" t="s">
        <v>215</v>
      </c>
      <c r="O1" s="134" t="s">
        <v>216</v>
      </c>
      <c r="P1" s="135" t="s">
        <v>74</v>
      </c>
    </row>
    <row r="2" spans="1:16" s="125" customFormat="1" ht="18" customHeight="1">
      <c r="A2" s="27" t="s">
        <v>92</v>
      </c>
      <c r="B2" s="27">
        <v>2010</v>
      </c>
      <c r="C2" s="125" t="s">
        <v>8</v>
      </c>
      <c r="D2" s="125" t="s">
        <v>217</v>
      </c>
      <c r="E2" s="22" t="s">
        <v>218</v>
      </c>
      <c r="F2" s="24"/>
      <c r="G2" s="155">
        <v>12460000</v>
      </c>
      <c r="H2" s="312"/>
      <c r="I2" s="99"/>
      <c r="J2" s="313"/>
      <c r="K2" s="313"/>
      <c r="L2" s="314"/>
      <c r="M2" s="314"/>
      <c r="N2" s="314"/>
      <c r="O2" s="314"/>
      <c r="P2" s="18" t="s">
        <v>219</v>
      </c>
    </row>
    <row r="3" spans="1:16" s="125" customFormat="1" ht="34.5" customHeight="1">
      <c r="A3" s="27" t="s">
        <v>92</v>
      </c>
      <c r="B3" s="27">
        <v>2010</v>
      </c>
      <c r="C3" s="125" t="s">
        <v>8</v>
      </c>
      <c r="E3" s="22" t="s">
        <v>220</v>
      </c>
      <c r="F3" s="24"/>
      <c r="G3" s="155">
        <v>6932500</v>
      </c>
      <c r="H3" s="312"/>
      <c r="I3" s="99"/>
      <c r="J3" s="313"/>
      <c r="K3" s="313"/>
      <c r="L3" s="314"/>
      <c r="M3" s="314"/>
      <c r="N3" s="314"/>
      <c r="O3" s="314"/>
      <c r="P3" s="315" t="s">
        <v>221</v>
      </c>
    </row>
    <row r="4" spans="1:16" s="125" customFormat="1" ht="18" customHeight="1">
      <c r="A4" s="27" t="s">
        <v>92</v>
      </c>
      <c r="B4" s="27">
        <v>2010</v>
      </c>
      <c r="C4" s="125" t="s">
        <v>8</v>
      </c>
      <c r="D4" s="125" t="s">
        <v>222</v>
      </c>
      <c r="E4" s="22" t="s">
        <v>223</v>
      </c>
      <c r="F4" s="24"/>
      <c r="G4" s="155">
        <v>3479300</v>
      </c>
      <c r="H4" s="312"/>
      <c r="I4" s="99"/>
      <c r="J4" s="313"/>
      <c r="K4" s="313"/>
      <c r="L4" s="314"/>
      <c r="M4" s="314"/>
      <c r="N4" s="314"/>
      <c r="O4" s="314"/>
      <c r="P4" s="18" t="s">
        <v>224</v>
      </c>
    </row>
    <row r="5" spans="1:16" s="125" customFormat="1" ht="18" customHeight="1">
      <c r="A5" s="27" t="s">
        <v>95</v>
      </c>
      <c r="B5" s="27">
        <v>2011</v>
      </c>
      <c r="C5" s="125" t="s">
        <v>8</v>
      </c>
      <c r="D5" s="125" t="s">
        <v>217</v>
      </c>
      <c r="E5" s="22" t="s">
        <v>218</v>
      </c>
      <c r="F5" s="24"/>
      <c r="G5" s="155">
        <v>12705000</v>
      </c>
      <c r="H5" s="312"/>
      <c r="I5" s="99"/>
      <c r="J5" s="313"/>
      <c r="K5" s="313"/>
      <c r="L5" s="314"/>
      <c r="M5" s="314"/>
      <c r="N5" s="314"/>
      <c r="O5" s="314"/>
      <c r="P5" s="18" t="s">
        <v>219</v>
      </c>
    </row>
    <row r="6" spans="1:16" s="125" customFormat="1" ht="18" customHeight="1">
      <c r="A6" s="27" t="s">
        <v>95</v>
      </c>
      <c r="B6" s="27">
        <v>2011</v>
      </c>
      <c r="C6" s="125" t="s">
        <v>8</v>
      </c>
      <c r="E6" s="22" t="s">
        <v>220</v>
      </c>
      <c r="F6" s="24"/>
      <c r="G6" s="155">
        <v>5788000</v>
      </c>
      <c r="H6" s="312"/>
      <c r="I6" s="99"/>
      <c r="J6" s="313"/>
      <c r="K6" s="313"/>
      <c r="L6" s="314"/>
      <c r="M6" s="314"/>
      <c r="N6" s="314"/>
      <c r="O6" s="314"/>
      <c r="P6" s="18" t="s">
        <v>225</v>
      </c>
    </row>
    <row r="7" spans="1:16" s="125" customFormat="1" ht="18" customHeight="1">
      <c r="A7" s="27" t="s">
        <v>95</v>
      </c>
      <c r="B7" s="27">
        <v>2011</v>
      </c>
      <c r="C7" s="125" t="s">
        <v>8</v>
      </c>
      <c r="D7" s="125" t="s">
        <v>222</v>
      </c>
      <c r="E7" s="22" t="s">
        <v>223</v>
      </c>
      <c r="F7" s="24"/>
      <c r="G7" s="155">
        <v>3412000</v>
      </c>
      <c r="H7" s="312"/>
      <c r="I7" s="99"/>
      <c r="J7" s="313"/>
      <c r="K7" s="313"/>
      <c r="L7" s="314"/>
      <c r="M7" s="314"/>
      <c r="N7" s="314"/>
      <c r="O7" s="314"/>
      <c r="P7" s="18" t="s">
        <v>226</v>
      </c>
    </row>
    <row r="8" spans="1:16" s="125" customFormat="1" ht="18" customHeight="1">
      <c r="A8" s="27" t="s">
        <v>95</v>
      </c>
      <c r="B8" s="27">
        <v>2012</v>
      </c>
      <c r="C8" s="125" t="s">
        <v>8</v>
      </c>
      <c r="D8" s="125" t="s">
        <v>217</v>
      </c>
      <c r="E8" s="22" t="s">
        <v>218</v>
      </c>
      <c r="F8" s="24"/>
      <c r="G8" s="155">
        <v>12333000</v>
      </c>
      <c r="H8" s="312"/>
      <c r="I8" s="99"/>
      <c r="J8" s="313"/>
      <c r="K8" s="313"/>
      <c r="L8" s="314"/>
      <c r="M8" s="314"/>
      <c r="N8" s="314"/>
      <c r="O8" s="314"/>
      <c r="P8" s="18" t="s">
        <v>227</v>
      </c>
    </row>
    <row r="9" spans="1:16" s="125" customFormat="1" ht="18" customHeight="1">
      <c r="A9" s="27" t="s">
        <v>95</v>
      </c>
      <c r="B9" s="27">
        <v>2012</v>
      </c>
      <c r="C9" s="125" t="s">
        <v>8</v>
      </c>
      <c r="E9" s="22" t="s">
        <v>220</v>
      </c>
      <c r="F9" s="24"/>
      <c r="G9" s="155">
        <v>5794600</v>
      </c>
      <c r="H9" s="312"/>
      <c r="I9" s="99"/>
      <c r="J9" s="313"/>
      <c r="K9" s="313"/>
      <c r="L9" s="314"/>
      <c r="M9" s="314"/>
      <c r="N9" s="314"/>
      <c r="O9" s="314"/>
      <c r="P9" s="18" t="s">
        <v>225</v>
      </c>
    </row>
    <row r="10" spans="1:16" s="125" customFormat="1" ht="30" customHeight="1">
      <c r="A10" s="125" t="s">
        <v>95</v>
      </c>
      <c r="B10" s="125">
        <v>2012</v>
      </c>
      <c r="C10" s="125" t="s">
        <v>8</v>
      </c>
      <c r="D10" s="125" t="s">
        <v>222</v>
      </c>
      <c r="E10" s="22" t="s">
        <v>223</v>
      </c>
      <c r="F10" s="18"/>
      <c r="G10" s="173">
        <v>3980100</v>
      </c>
      <c r="H10" s="184"/>
      <c r="I10" s="316"/>
      <c r="J10" s="313"/>
      <c r="K10" s="313"/>
      <c r="L10" s="314"/>
      <c r="M10" s="314"/>
      <c r="N10" s="314"/>
      <c r="O10" s="314"/>
      <c r="P10" s="22" t="s">
        <v>228</v>
      </c>
    </row>
    <row r="11" spans="1:16" s="125" customFormat="1" ht="30" customHeight="1">
      <c r="A11" s="125" t="s">
        <v>95</v>
      </c>
      <c r="B11" s="125">
        <v>2013</v>
      </c>
      <c r="C11" s="125" t="s">
        <v>8</v>
      </c>
      <c r="D11" s="125" t="s">
        <v>217</v>
      </c>
      <c r="E11" s="22" t="s">
        <v>218</v>
      </c>
      <c r="F11" s="18"/>
      <c r="G11" s="173">
        <v>12860000</v>
      </c>
      <c r="H11" s="184"/>
      <c r="I11" s="316"/>
      <c r="J11" s="313"/>
      <c r="K11" s="313"/>
      <c r="L11" s="314"/>
      <c r="M11" s="314"/>
      <c r="N11" s="314"/>
      <c r="O11" s="314"/>
      <c r="P11" s="317" t="s">
        <v>229</v>
      </c>
    </row>
    <row r="12" spans="1:16" s="125" customFormat="1" ht="30" customHeight="1">
      <c r="A12" s="125" t="s">
        <v>95</v>
      </c>
      <c r="B12" s="125">
        <v>2013</v>
      </c>
      <c r="C12" s="125" t="s">
        <v>8</v>
      </c>
      <c r="E12" s="22" t="s">
        <v>220</v>
      </c>
      <c r="F12" s="18"/>
      <c r="G12" s="173">
        <v>5932400</v>
      </c>
      <c r="H12" s="184"/>
      <c r="I12" s="316"/>
      <c r="J12" s="313"/>
      <c r="K12" s="313"/>
      <c r="L12" s="314"/>
      <c r="M12" s="314"/>
      <c r="N12" s="314"/>
      <c r="O12" s="314"/>
      <c r="P12" s="317" t="s">
        <v>230</v>
      </c>
    </row>
    <row r="13" spans="1:16" s="125" customFormat="1" ht="30" customHeight="1">
      <c r="A13" s="125" t="s">
        <v>95</v>
      </c>
      <c r="B13" s="125">
        <v>2013</v>
      </c>
      <c r="C13" s="125" t="s">
        <v>8</v>
      </c>
      <c r="D13" s="125" t="s">
        <v>222</v>
      </c>
      <c r="E13" s="22" t="s">
        <v>223</v>
      </c>
      <c r="F13" s="18"/>
      <c r="G13" s="173">
        <v>4768200</v>
      </c>
      <c r="H13" s="184"/>
      <c r="I13" s="316"/>
      <c r="J13" s="313"/>
      <c r="K13" s="313"/>
      <c r="L13" s="314"/>
      <c r="M13" s="314"/>
      <c r="N13" s="314"/>
      <c r="O13" s="314"/>
      <c r="P13" s="317" t="s">
        <v>231</v>
      </c>
    </row>
    <row r="14" spans="1:16" s="125" customFormat="1" ht="30" customHeight="1">
      <c r="A14" s="125" t="s">
        <v>95</v>
      </c>
      <c r="B14" s="125">
        <v>2014</v>
      </c>
      <c r="C14" s="125" t="s">
        <v>8</v>
      </c>
      <c r="D14" s="125" t="s">
        <v>217</v>
      </c>
      <c r="E14" s="22" t="s">
        <v>218</v>
      </c>
      <c r="F14" s="18"/>
      <c r="G14" s="173">
        <v>13013000</v>
      </c>
      <c r="H14" s="184"/>
      <c r="I14" s="316"/>
      <c r="J14" s="313"/>
      <c r="K14" s="313"/>
      <c r="L14" s="314"/>
      <c r="M14" s="314"/>
      <c r="N14" s="314"/>
      <c r="O14" s="314"/>
      <c r="P14" s="317" t="s">
        <v>232</v>
      </c>
    </row>
    <row r="15" spans="1:16" s="125" customFormat="1" ht="30" customHeight="1">
      <c r="A15" s="125" t="s">
        <v>95</v>
      </c>
      <c r="B15" s="125">
        <v>2014</v>
      </c>
      <c r="C15" s="125" t="s">
        <v>8</v>
      </c>
      <c r="E15" s="22" t="s">
        <v>220</v>
      </c>
      <c r="F15" s="18"/>
      <c r="G15" s="173">
        <v>6309800</v>
      </c>
      <c r="H15" s="184"/>
      <c r="I15" s="316"/>
      <c r="J15" s="313"/>
      <c r="K15" s="313"/>
      <c r="L15" s="314"/>
      <c r="M15" s="314"/>
      <c r="N15" s="314"/>
      <c r="O15" s="314"/>
      <c r="P15" s="317" t="s">
        <v>233</v>
      </c>
    </row>
    <row r="16" spans="1:16" s="125" customFormat="1" ht="30" customHeight="1">
      <c r="A16" s="125" t="s">
        <v>95</v>
      </c>
      <c r="B16" s="125">
        <v>2014</v>
      </c>
      <c r="C16" s="125" t="s">
        <v>8</v>
      </c>
      <c r="D16" s="125" t="s">
        <v>222</v>
      </c>
      <c r="E16" s="22" t="s">
        <v>223</v>
      </c>
      <c r="F16" s="18"/>
      <c r="G16" s="173">
        <v>5211700</v>
      </c>
      <c r="H16" s="184"/>
      <c r="I16" s="316"/>
      <c r="J16" s="313"/>
      <c r="K16" s="313"/>
      <c r="L16" s="314"/>
      <c r="M16" s="314"/>
      <c r="N16" s="314"/>
      <c r="O16" s="314"/>
      <c r="P16" s="317" t="s">
        <v>234</v>
      </c>
    </row>
    <row r="17" spans="1:16" s="125" customFormat="1" ht="30" customHeight="1">
      <c r="A17" s="125" t="s">
        <v>95</v>
      </c>
      <c r="B17" s="125">
        <v>2015</v>
      </c>
      <c r="C17" s="125" t="s">
        <v>8</v>
      </c>
      <c r="D17" s="125" t="s">
        <v>217</v>
      </c>
      <c r="E17" s="22" t="s">
        <v>218</v>
      </c>
      <c r="F17" s="18"/>
      <c r="G17" s="173">
        <v>12557000</v>
      </c>
      <c r="H17" s="184"/>
      <c r="I17" s="316"/>
      <c r="J17" s="313"/>
      <c r="K17" s="313"/>
      <c r="L17" s="314"/>
      <c r="M17" s="314"/>
      <c r="N17" s="314"/>
      <c r="O17" s="314"/>
      <c r="P17" s="317" t="s">
        <v>235</v>
      </c>
    </row>
    <row r="18" spans="1:16" s="125" customFormat="1" ht="30" customHeight="1">
      <c r="A18" s="125" t="s">
        <v>95</v>
      </c>
      <c r="B18" s="125">
        <v>2015</v>
      </c>
      <c r="C18" s="125" t="s">
        <v>8</v>
      </c>
      <c r="E18" s="22" t="s">
        <v>220</v>
      </c>
      <c r="F18" s="18"/>
      <c r="G18" s="173">
        <v>6523600</v>
      </c>
      <c r="H18" s="184"/>
      <c r="I18" s="316"/>
      <c r="J18" s="313"/>
      <c r="K18" s="313"/>
      <c r="L18" s="314"/>
      <c r="M18" s="314"/>
      <c r="N18" s="314"/>
      <c r="O18" s="314"/>
      <c r="P18" s="22" t="s">
        <v>236</v>
      </c>
    </row>
    <row r="19" spans="1:16" s="125" customFormat="1" ht="18" customHeight="1">
      <c r="A19" s="27" t="s">
        <v>95</v>
      </c>
      <c r="B19" s="27">
        <v>2015</v>
      </c>
      <c r="C19" s="125" t="s">
        <v>8</v>
      </c>
      <c r="D19" s="125" t="s">
        <v>222</v>
      </c>
      <c r="E19" s="22" t="s">
        <v>223</v>
      </c>
      <c r="F19" s="18"/>
      <c r="G19" s="194">
        <v>5297800</v>
      </c>
      <c r="H19" s="184"/>
      <c r="I19" s="99"/>
      <c r="J19" s="313"/>
      <c r="K19" s="313"/>
      <c r="L19" s="314"/>
      <c r="M19" s="314"/>
      <c r="N19" s="314"/>
      <c r="O19" s="314"/>
      <c r="P19" s="24" t="s">
        <v>237</v>
      </c>
    </row>
    <row r="20" spans="1:16" s="125" customFormat="1" ht="18" customHeight="1">
      <c r="A20" s="27" t="s">
        <v>95</v>
      </c>
      <c r="B20" s="27">
        <v>2016</v>
      </c>
      <c r="C20" s="125" t="s">
        <v>8</v>
      </c>
      <c r="D20" s="125" t="s">
        <v>217</v>
      </c>
      <c r="E20" s="22" t="s">
        <v>218</v>
      </c>
      <c r="F20" s="18"/>
      <c r="G20" s="194">
        <v>12350000</v>
      </c>
      <c r="H20" s="184"/>
      <c r="I20" s="99"/>
      <c r="J20" s="313"/>
      <c r="K20" s="313"/>
      <c r="L20" s="314"/>
      <c r="M20" s="314"/>
      <c r="N20" s="314"/>
      <c r="O20" s="314"/>
      <c r="P20" s="24" t="s">
        <v>238</v>
      </c>
    </row>
    <row r="21" spans="1:16" s="125" customFormat="1" ht="18" customHeight="1">
      <c r="A21" s="27" t="s">
        <v>95</v>
      </c>
      <c r="B21" s="27">
        <v>2016</v>
      </c>
      <c r="C21" s="125" t="s">
        <v>8</v>
      </c>
      <c r="E21" s="22" t="s">
        <v>220</v>
      </c>
      <c r="F21" s="18"/>
      <c r="G21" s="194">
        <v>7418300</v>
      </c>
      <c r="H21" s="184"/>
      <c r="I21" s="99"/>
      <c r="J21" s="313"/>
      <c r="K21" s="313"/>
      <c r="L21" s="314"/>
      <c r="M21" s="314"/>
      <c r="N21" s="314"/>
      <c r="O21" s="314"/>
      <c r="P21" s="24" t="s">
        <v>239</v>
      </c>
    </row>
    <row r="22" spans="1:16" s="125" customFormat="1" ht="18" customHeight="1">
      <c r="A22" s="27" t="s">
        <v>95</v>
      </c>
      <c r="B22" s="27">
        <v>2016</v>
      </c>
      <c r="C22" s="125" t="s">
        <v>8</v>
      </c>
      <c r="D22" s="125" t="s">
        <v>222</v>
      </c>
      <c r="E22" s="22" t="s">
        <v>223</v>
      </c>
      <c r="F22" s="18"/>
      <c r="G22" s="194">
        <v>5432000</v>
      </c>
      <c r="H22" s="184"/>
      <c r="I22" s="99"/>
      <c r="J22" s="313"/>
      <c r="K22" s="313"/>
      <c r="L22" s="314"/>
      <c r="M22" s="314"/>
      <c r="N22" s="314"/>
      <c r="O22" s="314"/>
      <c r="P22" s="24" t="s">
        <v>240</v>
      </c>
    </row>
    <row r="23" spans="1:16" s="125" customFormat="1" ht="18" customHeight="1">
      <c r="A23" s="27" t="s">
        <v>95</v>
      </c>
      <c r="B23" s="27">
        <v>2017</v>
      </c>
      <c r="C23" s="125" t="s">
        <v>8</v>
      </c>
      <c r="D23" s="125" t="s">
        <v>217</v>
      </c>
      <c r="E23" s="22" t="s">
        <v>218</v>
      </c>
      <c r="F23" s="18"/>
      <c r="G23" s="194">
        <v>12468000</v>
      </c>
      <c r="H23" s="184"/>
      <c r="I23" s="99"/>
      <c r="J23" s="313"/>
      <c r="K23" s="313"/>
      <c r="L23" s="314"/>
      <c r="M23" s="314"/>
      <c r="N23" s="314"/>
      <c r="O23" s="314"/>
      <c r="P23" s="24" t="s">
        <v>241</v>
      </c>
    </row>
    <row r="24" spans="1:16" s="125" customFormat="1" ht="18" customHeight="1">
      <c r="A24" s="27" t="s">
        <v>95</v>
      </c>
      <c r="B24" s="27">
        <v>2017</v>
      </c>
      <c r="C24" s="125" t="s">
        <v>8</v>
      </c>
      <c r="E24" s="22" t="s">
        <v>220</v>
      </c>
      <c r="F24" s="18"/>
      <c r="G24" s="194">
        <v>7203300</v>
      </c>
      <c r="H24" s="184"/>
      <c r="I24" s="99"/>
      <c r="J24" s="313"/>
      <c r="K24" s="313"/>
      <c r="L24" s="314"/>
      <c r="M24" s="314"/>
      <c r="N24" s="314"/>
      <c r="O24" s="314"/>
      <c r="P24" s="24" t="s">
        <v>242</v>
      </c>
    </row>
    <row r="25" spans="1:16" s="125" customFormat="1" ht="18" customHeight="1">
      <c r="A25" s="27" t="s">
        <v>95</v>
      </c>
      <c r="B25" s="27">
        <v>2017</v>
      </c>
      <c r="C25" s="125" t="s">
        <v>8</v>
      </c>
      <c r="D25" s="125" t="s">
        <v>222</v>
      </c>
      <c r="E25" s="22" t="s">
        <v>223</v>
      </c>
      <c r="F25" s="18"/>
      <c r="G25" s="194">
        <v>5570200</v>
      </c>
      <c r="H25" s="184"/>
      <c r="I25" s="99"/>
      <c r="J25" s="313"/>
      <c r="K25" s="313"/>
      <c r="L25" s="314"/>
      <c r="M25" s="314"/>
      <c r="N25" s="314"/>
      <c r="O25" s="314"/>
      <c r="P25" s="24" t="s">
        <v>243</v>
      </c>
    </row>
    <row r="26" spans="1:16" s="125" customFormat="1" ht="18" customHeight="1">
      <c r="A26" s="27" t="s">
        <v>95</v>
      </c>
      <c r="B26" s="27">
        <v>2018</v>
      </c>
      <c r="C26" s="125" t="s">
        <v>8</v>
      </c>
      <c r="D26" s="125" t="s">
        <v>217</v>
      </c>
      <c r="E26" s="22" t="s">
        <v>218</v>
      </c>
      <c r="F26" s="18"/>
      <c r="G26" s="194">
        <v>11716000</v>
      </c>
      <c r="H26" s="184"/>
      <c r="I26" s="99"/>
      <c r="J26" s="313"/>
      <c r="K26" s="313"/>
      <c r="L26" s="314"/>
      <c r="M26" s="314"/>
      <c r="N26" s="314"/>
      <c r="O26" s="314"/>
      <c r="P26" s="24" t="s">
        <v>244</v>
      </c>
    </row>
    <row r="27" spans="1:16" s="125" customFormat="1" ht="18" customHeight="1">
      <c r="A27" s="27" t="s">
        <v>95</v>
      </c>
      <c r="B27" s="27">
        <v>2018</v>
      </c>
      <c r="C27" s="125" t="s">
        <v>8</v>
      </c>
      <c r="E27" s="22" t="s">
        <v>220</v>
      </c>
      <c r="F27" s="18"/>
      <c r="G27" s="194">
        <v>6954100</v>
      </c>
      <c r="H27" s="184"/>
      <c r="I27" s="99"/>
      <c r="J27" s="313"/>
      <c r="K27" s="313"/>
      <c r="L27" s="314"/>
      <c r="M27" s="314"/>
      <c r="N27" s="314"/>
      <c r="O27" s="314"/>
      <c r="P27" s="24" t="s">
        <v>245</v>
      </c>
    </row>
    <row r="28" spans="1:16" s="125" customFormat="1" ht="18" customHeight="1">
      <c r="A28" s="27" t="s">
        <v>95</v>
      </c>
      <c r="B28" s="27">
        <v>2018</v>
      </c>
      <c r="C28" s="125" t="s">
        <v>8</v>
      </c>
      <c r="D28" s="125" t="s">
        <v>222</v>
      </c>
      <c r="E28" s="22" t="s">
        <v>223</v>
      </c>
      <c r="F28" s="18"/>
      <c r="G28" s="194">
        <v>5438200</v>
      </c>
      <c r="H28" s="184"/>
      <c r="I28" s="99"/>
      <c r="J28" s="313"/>
      <c r="K28" s="313"/>
      <c r="L28" s="314"/>
      <c r="M28" s="314"/>
      <c r="N28" s="314"/>
      <c r="O28" s="314"/>
      <c r="P28" s="24" t="s">
        <v>246</v>
      </c>
    </row>
    <row r="29" spans="1:16" s="125" customFormat="1" ht="18" customHeight="1">
      <c r="A29" s="27" t="s">
        <v>95</v>
      </c>
      <c r="B29" s="348">
        <v>2019</v>
      </c>
      <c r="C29" s="349" t="s">
        <v>8</v>
      </c>
      <c r="D29" s="349" t="s">
        <v>217</v>
      </c>
      <c r="E29" s="350" t="s">
        <v>218</v>
      </c>
      <c r="F29" s="351">
        <v>9786.6</v>
      </c>
      <c r="G29" s="352">
        <v>11416200</v>
      </c>
      <c r="H29" s="184"/>
      <c r="I29" s="99">
        <f>Wireless[[#This Row],[Total Revenue (Millions KRW₩)]]/('Total Revenue (Millions)'!D$24)*100</f>
        <v>47.418329837386551</v>
      </c>
      <c r="J29" s="313"/>
      <c r="K29" s="313"/>
      <c r="L29" s="314"/>
      <c r="M29" s="314"/>
      <c r="N29" s="314"/>
      <c r="O29" s="314"/>
      <c r="P29" s="24" t="s">
        <v>247</v>
      </c>
    </row>
    <row r="30" spans="1:16" s="125" customFormat="1" ht="18" customHeight="1">
      <c r="A30" s="27" t="s">
        <v>95</v>
      </c>
      <c r="B30" s="348">
        <v>2019</v>
      </c>
      <c r="C30" s="349" t="s">
        <v>8</v>
      </c>
      <c r="D30" s="349"/>
      <c r="E30" s="350" t="s">
        <v>220</v>
      </c>
      <c r="F30" s="351">
        <v>5975.6</v>
      </c>
      <c r="G30" s="352">
        <v>6970700</v>
      </c>
      <c r="H30" s="184"/>
      <c r="I30" s="99">
        <f>Wireless[[#This Row],[Total Revenue (Millions KRW₩)]]/('Total Revenue (Millions)'!D$24)*100</f>
        <v>28.953500446512017</v>
      </c>
      <c r="J30" s="313"/>
      <c r="K30" s="313"/>
      <c r="L30" s="314"/>
      <c r="M30" s="314"/>
      <c r="N30" s="314"/>
      <c r="O30" s="314"/>
      <c r="P30" s="24" t="s">
        <v>248</v>
      </c>
    </row>
    <row r="31" spans="1:16" s="125" customFormat="1" ht="18" customHeight="1">
      <c r="A31" s="27" t="s">
        <v>95</v>
      </c>
      <c r="B31" s="348">
        <v>2019</v>
      </c>
      <c r="C31" s="349" t="s">
        <v>8</v>
      </c>
      <c r="D31" s="349" t="s">
        <v>222</v>
      </c>
      <c r="E31" s="350" t="s">
        <v>223</v>
      </c>
      <c r="F31" s="351">
        <v>4729.3</v>
      </c>
      <c r="G31" s="352">
        <v>5516800</v>
      </c>
      <c r="H31" s="184"/>
      <c r="I31" s="99">
        <f>Wireless[[#This Row],[Total Revenue (Millions KRW₩)]]/('Total Revenue (Millions)'!D$24)*100</f>
        <v>22.914581213266601</v>
      </c>
      <c r="J31" s="313"/>
      <c r="K31" s="313"/>
      <c r="L31" s="314"/>
      <c r="M31" s="314"/>
      <c r="N31" s="314"/>
      <c r="O31" s="314"/>
      <c r="P31" s="18" t="s">
        <v>249</v>
      </c>
    </row>
    <row r="32" spans="1:16" s="125" customFormat="1" ht="18" customHeight="1">
      <c r="A32" s="27" t="s">
        <v>95</v>
      </c>
      <c r="B32" s="343">
        <v>2020</v>
      </c>
      <c r="C32" s="344" t="s">
        <v>8</v>
      </c>
      <c r="D32" s="344" t="s">
        <v>217</v>
      </c>
      <c r="E32" s="345" t="s">
        <v>218</v>
      </c>
      <c r="F32" s="346">
        <f>F33</f>
        <v>0</v>
      </c>
      <c r="G32" s="347">
        <v>11746600</v>
      </c>
      <c r="H32" s="184"/>
      <c r="I32" s="99">
        <f>Wireless[[#This Row],[Total Revenue (Millions KRW₩)]]/('Total Revenue (Millions)'!D$25)*100</f>
        <v>47.841227044837147</v>
      </c>
      <c r="J32" s="313"/>
      <c r="K32" s="313"/>
      <c r="L32" s="314"/>
      <c r="M32" s="314"/>
      <c r="N32" s="314"/>
      <c r="O32" s="314"/>
      <c r="P32" s="18" t="s">
        <v>250</v>
      </c>
    </row>
    <row r="33" spans="1:16" s="125" customFormat="1" ht="18" customHeight="1">
      <c r="A33" s="27" t="s">
        <v>95</v>
      </c>
      <c r="B33" s="343">
        <v>2020</v>
      </c>
      <c r="C33" s="344" t="s">
        <v>8</v>
      </c>
      <c r="D33" s="344"/>
      <c r="E33" s="345" t="s">
        <v>220</v>
      </c>
      <c r="F33" s="346"/>
      <c r="G33" s="347">
        <v>6933800</v>
      </c>
      <c r="H33" s="184"/>
      <c r="I33" s="99">
        <f>Wireless[[#This Row],[Total Revenue (Millions KRW₩)]]/('Total Revenue (Millions)'!D$25)*100</f>
        <v>28.239788541662424</v>
      </c>
      <c r="J33" s="313"/>
      <c r="K33" s="313"/>
      <c r="L33" s="314"/>
      <c r="M33" s="314"/>
      <c r="N33" s="314"/>
      <c r="O33" s="314"/>
      <c r="P33" s="18" t="s">
        <v>251</v>
      </c>
    </row>
    <row r="34" spans="1:16" s="125" customFormat="1" ht="18" customHeight="1">
      <c r="A34" s="27" t="s">
        <v>95</v>
      </c>
      <c r="B34" s="343">
        <v>2020</v>
      </c>
      <c r="C34" s="344" t="s">
        <v>8</v>
      </c>
      <c r="D34" s="344" t="s">
        <v>222</v>
      </c>
      <c r="E34" s="345" t="s">
        <v>223</v>
      </c>
      <c r="F34" s="346"/>
      <c r="G34" s="347">
        <v>5813000</v>
      </c>
      <c r="H34" s="184"/>
      <c r="I34" s="99">
        <f>Wireless[[#This Row],[Total Revenue (Millions KRW₩)]]/('Total Revenue (Millions)'!D$25)*100</f>
        <v>23.675025353007541</v>
      </c>
      <c r="J34" s="313"/>
      <c r="K34" s="313"/>
      <c r="L34" s="314"/>
      <c r="M34" s="314"/>
      <c r="N34" s="314"/>
      <c r="O34" s="314"/>
      <c r="P34" s="18" t="s">
        <v>252</v>
      </c>
    </row>
    <row r="35" spans="1:16" s="125" customFormat="1" ht="18" customHeight="1">
      <c r="A35" s="27" t="s">
        <v>95</v>
      </c>
      <c r="B35" s="339">
        <v>2021</v>
      </c>
      <c r="C35" s="214" t="s">
        <v>8</v>
      </c>
      <c r="D35" s="214" t="s">
        <v>217</v>
      </c>
      <c r="E35" s="340" t="s">
        <v>218</v>
      </c>
      <c r="F35" s="341">
        <v>10569.5</v>
      </c>
      <c r="G35" s="342">
        <v>12102800</v>
      </c>
      <c r="H35" s="184"/>
      <c r="I35" s="99">
        <f>Wireless[[#This Row],[Total Revenue (Millions KRW₩)]]/('Total Revenue (Millions)'!D$26)*100</f>
        <v>48.117664921618754</v>
      </c>
      <c r="J35" s="313"/>
      <c r="K35" s="313"/>
      <c r="L35" s="314"/>
      <c r="M35" s="314"/>
      <c r="N35" s="314"/>
      <c r="O35" s="314"/>
      <c r="P35" s="18" t="s">
        <v>253</v>
      </c>
    </row>
    <row r="36" spans="1:16" s="125" customFormat="1" ht="18" customHeight="1">
      <c r="A36" s="27" t="s">
        <v>95</v>
      </c>
      <c r="B36" s="339">
        <v>2021</v>
      </c>
      <c r="C36" s="214" t="s">
        <v>8</v>
      </c>
      <c r="D36" s="214"/>
      <c r="E36" s="340" t="s">
        <v>220</v>
      </c>
      <c r="F36" s="341">
        <v>5320.5</v>
      </c>
      <c r="G36" s="342">
        <v>6092400</v>
      </c>
      <c r="H36" s="184"/>
      <c r="I36" s="99">
        <f>Wireless[[#This Row],[Total Revenue (Millions KRW₩)]]/('Total Revenue (Millions)'!D$26)*100</f>
        <v>24.221838067923958</v>
      </c>
      <c r="J36" s="313"/>
      <c r="K36" s="313"/>
      <c r="L36" s="314"/>
      <c r="M36" s="314"/>
      <c r="N36" s="314"/>
      <c r="O36" s="314"/>
      <c r="P36" s="18" t="s">
        <v>254</v>
      </c>
    </row>
    <row r="37" spans="1:16" s="125" customFormat="1" ht="17.25" customHeight="1">
      <c r="A37" s="27" t="s">
        <v>95</v>
      </c>
      <c r="B37" s="339">
        <v>2021</v>
      </c>
      <c r="C37" s="214" t="s">
        <v>8</v>
      </c>
      <c r="D37" s="214" t="s">
        <v>222</v>
      </c>
      <c r="E37" s="340" t="s">
        <v>255</v>
      </c>
      <c r="F37" s="341">
        <v>5287.6</v>
      </c>
      <c r="G37" s="342">
        <v>6054700</v>
      </c>
      <c r="H37" s="184"/>
      <c r="I37" s="99">
        <f>Wireless[[#This Row],[Total Revenue (Millions KRW₩)]]/('Total Revenue (Millions)'!D$26)*100</f>
        <v>24.071952424308844</v>
      </c>
      <c r="J37" s="313"/>
      <c r="K37" s="313"/>
      <c r="L37" s="314"/>
      <c r="M37" s="314"/>
      <c r="N37" s="314"/>
      <c r="O37" s="314"/>
      <c r="P37" s="18" t="s">
        <v>256</v>
      </c>
    </row>
    <row r="38" spans="1:16" s="125" customFormat="1" ht="18" customHeight="1">
      <c r="A38" s="27" t="s">
        <v>95</v>
      </c>
      <c r="B38" s="27">
        <v>2022</v>
      </c>
      <c r="C38" s="125" t="s">
        <v>8</v>
      </c>
      <c r="D38" s="125" t="s">
        <v>217</v>
      </c>
      <c r="E38" s="22" t="s">
        <v>218</v>
      </c>
      <c r="F38" s="318"/>
      <c r="G38" s="194">
        <v>12414600</v>
      </c>
      <c r="H38" s="184"/>
      <c r="I38" s="99"/>
      <c r="J38" s="313"/>
      <c r="K38" s="313"/>
      <c r="L38" s="314"/>
      <c r="M38" s="314"/>
      <c r="N38" s="314"/>
      <c r="O38" s="314"/>
      <c r="P38" s="18" t="s">
        <v>257</v>
      </c>
    </row>
    <row r="39" spans="1:16" s="125" customFormat="1" ht="18" customHeight="1">
      <c r="A39" s="27" t="s">
        <v>95</v>
      </c>
      <c r="B39" s="27">
        <v>2022</v>
      </c>
      <c r="C39" s="125" t="s">
        <v>8</v>
      </c>
      <c r="E39" s="22" t="s">
        <v>220</v>
      </c>
      <c r="F39" s="18"/>
      <c r="G39" s="194">
        <v>6183200</v>
      </c>
      <c r="H39" s="184"/>
      <c r="I39" s="99"/>
      <c r="J39" s="313"/>
      <c r="K39" s="313"/>
      <c r="L39" s="314"/>
      <c r="M39" s="314"/>
      <c r="N39" s="314"/>
      <c r="O39" s="314"/>
      <c r="P39" s="315" t="s">
        <v>258</v>
      </c>
    </row>
    <row r="40" spans="1:16" s="125" customFormat="1" ht="18" customHeight="1">
      <c r="A40" s="27" t="s">
        <v>95</v>
      </c>
      <c r="B40" s="27">
        <v>2022</v>
      </c>
      <c r="C40" s="125" t="s">
        <v>8</v>
      </c>
      <c r="D40" s="125" t="s">
        <v>222</v>
      </c>
      <c r="E40" s="22" t="s">
        <v>255</v>
      </c>
      <c r="F40" s="18"/>
      <c r="G40" s="194">
        <v>6183200</v>
      </c>
      <c r="H40" s="184"/>
      <c r="I40" s="99"/>
      <c r="J40" s="313"/>
      <c r="K40" s="313"/>
      <c r="L40" s="314"/>
      <c r="M40" s="314"/>
      <c r="N40" s="314"/>
      <c r="O40" s="314"/>
      <c r="P40" s="315" t="s">
        <v>259</v>
      </c>
    </row>
    <row r="41" spans="1:16" ht="18" customHeight="1">
      <c r="J41" s="94"/>
      <c r="K41" s="94"/>
    </row>
    <row r="42" spans="1:16" ht="18" customHeight="1">
      <c r="A42" s="161"/>
      <c r="J42" s="94"/>
      <c r="K42" s="94"/>
    </row>
    <row r="43" spans="1:16" ht="18" customHeight="1">
      <c r="J43" s="94"/>
      <c r="K43" s="94"/>
    </row>
    <row r="44" spans="1:16" ht="18" customHeight="1">
      <c r="G44" s="194"/>
      <c r="J44" s="94"/>
      <c r="K44" s="94"/>
    </row>
    <row r="45" spans="1:16" ht="18" customHeight="1">
      <c r="G45" s="194"/>
      <c r="I45"/>
      <c r="J45"/>
      <c r="K45"/>
      <c r="L45"/>
    </row>
    <row r="46" spans="1:16" ht="18" customHeight="1">
      <c r="E46"/>
      <c r="F46"/>
      <c r="G46"/>
      <c r="H46"/>
      <c r="I46"/>
      <c r="J46"/>
      <c r="K46"/>
      <c r="L46"/>
    </row>
    <row r="47" spans="1:16" ht="18" customHeight="1">
      <c r="E47"/>
      <c r="F47"/>
      <c r="G47"/>
      <c r="H47"/>
      <c r="I47"/>
      <c r="J47"/>
      <c r="K47"/>
      <c r="L47"/>
    </row>
    <row r="48" spans="1:16" ht="18" customHeight="1">
      <c r="E48"/>
      <c r="F48"/>
      <c r="G48"/>
      <c r="H48"/>
      <c r="I48"/>
      <c r="J48"/>
      <c r="K48"/>
      <c r="L48"/>
    </row>
    <row r="49" spans="5:12" ht="18" customHeight="1">
      <c r="E49"/>
      <c r="F49"/>
      <c r="G49"/>
      <c r="H49"/>
      <c r="I49"/>
      <c r="J49"/>
      <c r="K49"/>
      <c r="L49"/>
    </row>
    <row r="50" spans="5:12" ht="18" customHeight="1">
      <c r="E50"/>
      <c r="F50"/>
      <c r="G50"/>
      <c r="H50"/>
      <c r="I50"/>
      <c r="J50"/>
      <c r="K50"/>
      <c r="L50"/>
    </row>
    <row r="51" spans="5:12" ht="18" customHeight="1">
      <c r="E51"/>
      <c r="F51"/>
      <c r="G51"/>
      <c r="H51"/>
      <c r="I51"/>
      <c r="J51"/>
      <c r="K51"/>
      <c r="L51"/>
    </row>
    <row r="52" spans="5:12" ht="18" customHeight="1">
      <c r="E52"/>
      <c r="F52"/>
      <c r="G52"/>
      <c r="H52"/>
      <c r="I52"/>
      <c r="J52"/>
      <c r="K52"/>
      <c r="L52"/>
    </row>
    <row r="53" spans="5:12" ht="18" customHeight="1">
      <c r="E53"/>
      <c r="F53"/>
      <c r="G53"/>
      <c r="H53"/>
      <c r="I53"/>
      <c r="J53"/>
      <c r="K53"/>
      <c r="L53"/>
    </row>
    <row r="54" spans="5:12" ht="18" customHeight="1">
      <c r="E54"/>
      <c r="F54"/>
      <c r="G54"/>
      <c r="H54"/>
      <c r="I54"/>
      <c r="J54"/>
      <c r="K54"/>
      <c r="L54"/>
    </row>
    <row r="55" spans="5:12" ht="18" customHeight="1">
      <c r="I55"/>
      <c r="J55"/>
      <c r="K55"/>
      <c r="L55"/>
    </row>
    <row r="56" spans="5:12" ht="18" customHeight="1">
      <c r="I56"/>
      <c r="J56"/>
      <c r="K56"/>
      <c r="L56"/>
    </row>
    <row r="57" spans="5:12" ht="18" customHeight="1">
      <c r="I57"/>
      <c r="J57"/>
      <c r="K57"/>
      <c r="L57"/>
    </row>
    <row r="58" spans="5:12" ht="18" customHeight="1">
      <c r="I58"/>
      <c r="J58"/>
      <c r="K58"/>
      <c r="L58"/>
    </row>
    <row r="59" spans="5:12" ht="18" customHeight="1">
      <c r="I59"/>
      <c r="J59"/>
      <c r="K59"/>
      <c r="L59"/>
    </row>
    <row r="60" spans="5:12" ht="18" customHeight="1">
      <c r="I60"/>
      <c r="J60"/>
      <c r="K60"/>
      <c r="L60"/>
    </row>
    <row r="61" spans="5:12" ht="18" customHeight="1">
      <c r="I61"/>
      <c r="J61"/>
      <c r="K61"/>
      <c r="L61"/>
    </row>
    <row r="62" spans="5:12" ht="18" customHeight="1">
      <c r="I62"/>
      <c r="J62"/>
      <c r="K62"/>
      <c r="L62"/>
    </row>
    <row r="63" spans="5:12" ht="18" customHeight="1">
      <c r="I63"/>
      <c r="J63"/>
      <c r="K63"/>
      <c r="L63"/>
    </row>
    <row r="64" spans="5:12" ht="18" customHeight="1">
      <c r="I64"/>
      <c r="J64"/>
      <c r="K64"/>
      <c r="L64"/>
    </row>
    <row r="65" spans="9:12" ht="18" customHeight="1">
      <c r="I65"/>
      <c r="J65"/>
      <c r="K65"/>
      <c r="L65"/>
    </row>
    <row r="66" spans="9:12" ht="18" customHeight="1">
      <c r="I66"/>
      <c r="J66"/>
      <c r="K66"/>
      <c r="L66"/>
    </row>
    <row r="67" spans="9:12" ht="18" customHeight="1">
      <c r="I67"/>
      <c r="J67"/>
      <c r="K67"/>
      <c r="L67"/>
    </row>
    <row r="68" spans="9:12" ht="18" customHeight="1">
      <c r="I68"/>
      <c r="J68"/>
      <c r="K68"/>
      <c r="L68"/>
    </row>
    <row r="69" spans="9:12" ht="18" customHeight="1">
      <c r="I69"/>
      <c r="J69"/>
      <c r="K69"/>
      <c r="L69"/>
    </row>
    <row r="70" spans="9:12" ht="18" customHeight="1">
      <c r="I70"/>
      <c r="J70"/>
      <c r="K70"/>
      <c r="L70"/>
    </row>
    <row r="71" spans="9:12" ht="18" customHeight="1">
      <c r="I71"/>
      <c r="J71"/>
      <c r="K71"/>
      <c r="L71"/>
    </row>
    <row r="72" spans="9:12" ht="18" customHeight="1">
      <c r="I72"/>
      <c r="J72"/>
      <c r="K72"/>
      <c r="L72"/>
    </row>
    <row r="73" spans="9:12" ht="18" customHeight="1">
      <c r="I73"/>
      <c r="J73"/>
      <c r="K73"/>
      <c r="L73"/>
    </row>
    <row r="74" spans="9:12" ht="18" customHeight="1">
      <c r="I74"/>
      <c r="J74"/>
      <c r="K74"/>
      <c r="L74"/>
    </row>
    <row r="75" spans="9:12" ht="18" customHeight="1">
      <c r="I75"/>
      <c r="J75"/>
      <c r="K75"/>
      <c r="L75"/>
    </row>
    <row r="76" spans="9:12" ht="18" customHeight="1">
      <c r="I76"/>
      <c r="J76"/>
      <c r="K76"/>
      <c r="L76"/>
    </row>
    <row r="77" spans="9:12" ht="18" customHeight="1">
      <c r="I77"/>
      <c r="J77"/>
      <c r="K77"/>
      <c r="L77"/>
    </row>
    <row r="78" spans="9:12" ht="18" customHeight="1">
      <c r="I78"/>
      <c r="J78"/>
      <c r="K78"/>
      <c r="L78"/>
    </row>
    <row r="79" spans="9:12" ht="18" customHeight="1">
      <c r="I79"/>
      <c r="J79"/>
      <c r="K79"/>
      <c r="L79"/>
    </row>
    <row r="80" spans="9:12" ht="18" customHeight="1">
      <c r="I80"/>
      <c r="J80"/>
      <c r="K80"/>
      <c r="L80"/>
    </row>
    <row r="81" spans="9:12" ht="18" customHeight="1">
      <c r="I81"/>
      <c r="J81"/>
      <c r="K81"/>
      <c r="L81"/>
    </row>
    <row r="82" spans="9:12" ht="18" customHeight="1">
      <c r="I82"/>
      <c r="J82"/>
      <c r="K82"/>
      <c r="L82"/>
    </row>
    <row r="83" spans="9:12" ht="18" customHeight="1">
      <c r="I83"/>
      <c r="J83"/>
      <c r="K83"/>
      <c r="L83"/>
    </row>
    <row r="84" spans="9:12" ht="18" customHeight="1">
      <c r="I84"/>
      <c r="J84"/>
      <c r="K84"/>
      <c r="L84"/>
    </row>
    <row r="85" spans="9:12" ht="18" customHeight="1">
      <c r="I85"/>
      <c r="J85"/>
      <c r="K85"/>
      <c r="L85"/>
    </row>
    <row r="86" spans="9:12" ht="18" customHeight="1">
      <c r="I86"/>
      <c r="J86"/>
      <c r="K86"/>
      <c r="L86"/>
    </row>
    <row r="87" spans="9:12" ht="18" customHeight="1">
      <c r="I87"/>
      <c r="J87"/>
      <c r="K87"/>
      <c r="L87"/>
    </row>
    <row r="88" spans="9:12" ht="18" customHeight="1">
      <c r="I88"/>
      <c r="J88"/>
      <c r="K88"/>
      <c r="L88"/>
    </row>
    <row r="89" spans="9:12" ht="18" customHeight="1">
      <c r="I89"/>
      <c r="J89"/>
      <c r="K89"/>
      <c r="L89"/>
    </row>
    <row r="90" spans="9:12" ht="18" customHeight="1">
      <c r="I90"/>
      <c r="J90"/>
      <c r="K90"/>
      <c r="L90"/>
    </row>
    <row r="91" spans="9:12" ht="18" customHeight="1">
      <c r="I91"/>
      <c r="J91"/>
      <c r="K91"/>
      <c r="L91"/>
    </row>
    <row r="92" spans="9:12" ht="18" customHeight="1">
      <c r="I92"/>
      <c r="J92"/>
      <c r="K92"/>
      <c r="L92"/>
    </row>
    <row r="93" spans="9:12" ht="18" customHeight="1">
      <c r="I93"/>
      <c r="J93"/>
      <c r="K93"/>
      <c r="L93"/>
    </row>
    <row r="94" spans="9:12" ht="18" customHeight="1">
      <c r="I94"/>
      <c r="J94"/>
      <c r="K94"/>
      <c r="L94"/>
    </row>
    <row r="95" spans="9:12" ht="18" customHeight="1">
      <c r="I95"/>
      <c r="J95"/>
      <c r="K95"/>
      <c r="L95"/>
    </row>
    <row r="96" spans="9:12" ht="18" customHeight="1">
      <c r="I96"/>
      <c r="J96"/>
      <c r="K96"/>
      <c r="L96"/>
    </row>
    <row r="97" spans="9:12" ht="18" customHeight="1">
      <c r="I97"/>
      <c r="J97"/>
      <c r="K97"/>
      <c r="L97"/>
    </row>
    <row r="98" spans="9:12" ht="18" customHeight="1">
      <c r="I98"/>
      <c r="J98"/>
      <c r="K98"/>
      <c r="L98"/>
    </row>
    <row r="99" spans="9:12" ht="18" customHeight="1">
      <c r="I99"/>
      <c r="J99"/>
      <c r="K99"/>
      <c r="L99"/>
    </row>
    <row r="100" spans="9:12" ht="18" customHeight="1">
      <c r="I100"/>
      <c r="J100"/>
      <c r="K100"/>
      <c r="L100"/>
    </row>
    <row r="101" spans="9:12" ht="18" customHeight="1">
      <c r="I101"/>
      <c r="J101"/>
      <c r="K101"/>
      <c r="L101"/>
    </row>
    <row r="102" spans="9:12" ht="18" customHeight="1">
      <c r="I102"/>
      <c r="J102"/>
      <c r="K102"/>
      <c r="L102"/>
    </row>
    <row r="103" spans="9:12" ht="18" customHeight="1">
      <c r="I103"/>
      <c r="J103"/>
      <c r="K103"/>
      <c r="L103"/>
    </row>
    <row r="104" spans="9:12" ht="18" customHeight="1">
      <c r="I104"/>
      <c r="J104"/>
      <c r="K104"/>
      <c r="L104"/>
    </row>
    <row r="105" spans="9:12" ht="18" customHeight="1">
      <c r="I105"/>
      <c r="J105"/>
      <c r="K105"/>
      <c r="L105"/>
    </row>
    <row r="106" spans="9:12" ht="18" customHeight="1">
      <c r="I106"/>
      <c r="J106"/>
      <c r="K106"/>
      <c r="L106"/>
    </row>
    <row r="107" spans="9:12" ht="18" customHeight="1">
      <c r="I107"/>
      <c r="J107"/>
      <c r="K107"/>
      <c r="L107"/>
    </row>
    <row r="108" spans="9:12" ht="18" customHeight="1">
      <c r="I108"/>
      <c r="J108"/>
      <c r="K108"/>
      <c r="L108"/>
    </row>
    <row r="109" spans="9:12" ht="18" customHeight="1">
      <c r="I109"/>
      <c r="J109"/>
      <c r="K109"/>
      <c r="L109"/>
    </row>
    <row r="110" spans="9:12" ht="18" customHeight="1">
      <c r="I110"/>
      <c r="J110"/>
      <c r="K110"/>
      <c r="L110"/>
    </row>
    <row r="111" spans="9:12" ht="18" customHeight="1">
      <c r="I111"/>
      <c r="J111"/>
      <c r="K111"/>
      <c r="L111"/>
    </row>
    <row r="112" spans="9:12" ht="18" customHeight="1">
      <c r="I112"/>
      <c r="J112"/>
      <c r="K112"/>
      <c r="L112"/>
    </row>
    <row r="113" spans="9:12" ht="18" customHeight="1">
      <c r="I113"/>
      <c r="J113"/>
      <c r="K113"/>
      <c r="L113"/>
    </row>
    <row r="114" spans="9:12" ht="18" customHeight="1">
      <c r="I114"/>
      <c r="J114"/>
      <c r="K114"/>
      <c r="L114"/>
    </row>
    <row r="115" spans="9:12" ht="18" customHeight="1">
      <c r="I115"/>
      <c r="J115"/>
      <c r="K115"/>
      <c r="L115"/>
    </row>
    <row r="116" spans="9:12" ht="18" customHeight="1">
      <c r="I116"/>
      <c r="J116"/>
      <c r="K116"/>
      <c r="L116"/>
    </row>
    <row r="117" spans="9:12" ht="18" customHeight="1">
      <c r="I117"/>
      <c r="J117"/>
      <c r="K117"/>
      <c r="L117"/>
    </row>
    <row r="118" spans="9:12" ht="18" customHeight="1">
      <c r="I118"/>
      <c r="J118"/>
      <c r="K118"/>
      <c r="L118"/>
    </row>
    <row r="119" spans="9:12" ht="18" customHeight="1">
      <c r="I119"/>
      <c r="J119"/>
      <c r="K119"/>
      <c r="L119"/>
    </row>
    <row r="120" spans="9:12" ht="18" customHeight="1">
      <c r="I120"/>
      <c r="J120"/>
      <c r="K120"/>
      <c r="L120"/>
    </row>
    <row r="121" spans="9:12" ht="18" customHeight="1">
      <c r="I121"/>
      <c r="J121"/>
      <c r="K121"/>
      <c r="L121"/>
    </row>
    <row r="122" spans="9:12" ht="18" customHeight="1">
      <c r="I122"/>
      <c r="J122"/>
      <c r="K122"/>
      <c r="L122"/>
    </row>
    <row r="123" spans="9:12" ht="18" customHeight="1">
      <c r="I123"/>
      <c r="J123"/>
      <c r="K123"/>
      <c r="L123"/>
    </row>
    <row r="124" spans="9:12" ht="18" customHeight="1">
      <c r="I124"/>
      <c r="J124"/>
      <c r="K124"/>
      <c r="L124"/>
    </row>
    <row r="125" spans="9:12" ht="18" customHeight="1">
      <c r="I125"/>
      <c r="J125"/>
      <c r="K125"/>
      <c r="L125"/>
    </row>
    <row r="126" spans="9:12" ht="18" customHeight="1">
      <c r="I126"/>
      <c r="J126"/>
      <c r="K126"/>
      <c r="L126"/>
    </row>
    <row r="127" spans="9:12" ht="18" customHeight="1">
      <c r="I127"/>
      <c r="J127"/>
      <c r="K127"/>
      <c r="L127"/>
    </row>
    <row r="128" spans="9:12" ht="18" customHeight="1">
      <c r="I128"/>
      <c r="J128"/>
      <c r="K128"/>
      <c r="L128"/>
    </row>
    <row r="129" spans="9:12" ht="18" customHeight="1">
      <c r="I129"/>
      <c r="J129"/>
      <c r="K129"/>
      <c r="L129"/>
    </row>
    <row r="130" spans="9:12" ht="18" customHeight="1">
      <c r="I130"/>
      <c r="J130"/>
      <c r="K130"/>
      <c r="L130"/>
    </row>
    <row r="131" spans="9:12" ht="18" customHeight="1">
      <c r="I131"/>
      <c r="J131"/>
      <c r="K131"/>
      <c r="L131"/>
    </row>
    <row r="132" spans="9:12" ht="18" customHeight="1">
      <c r="I132"/>
      <c r="J132"/>
      <c r="K132"/>
      <c r="L132"/>
    </row>
    <row r="133" spans="9:12" ht="18" customHeight="1">
      <c r="I133"/>
      <c r="J133"/>
      <c r="K133"/>
      <c r="L133"/>
    </row>
    <row r="134" spans="9:12" ht="18" customHeight="1">
      <c r="I134"/>
      <c r="J134"/>
      <c r="K134"/>
      <c r="L134"/>
    </row>
    <row r="135" spans="9:12" ht="18" customHeight="1">
      <c r="I135"/>
      <c r="J135"/>
      <c r="K135"/>
      <c r="L135"/>
    </row>
    <row r="136" spans="9:12" ht="18" customHeight="1">
      <c r="I136"/>
      <c r="J136"/>
      <c r="K136"/>
      <c r="L136"/>
    </row>
    <row r="137" spans="9:12" ht="18" customHeight="1">
      <c r="I137"/>
      <c r="J137"/>
      <c r="K137"/>
      <c r="L137"/>
    </row>
    <row r="138" spans="9:12" ht="18" customHeight="1">
      <c r="I138"/>
      <c r="J138"/>
      <c r="K138"/>
      <c r="L138"/>
    </row>
    <row r="139" spans="9:12" ht="18" customHeight="1">
      <c r="I139"/>
      <c r="J139"/>
      <c r="K139"/>
      <c r="L139"/>
    </row>
    <row r="140" spans="9:12" ht="18" customHeight="1">
      <c r="I140"/>
      <c r="J140"/>
      <c r="K140"/>
      <c r="L140"/>
    </row>
    <row r="141" spans="9:12" ht="18" customHeight="1">
      <c r="I141"/>
      <c r="J141"/>
      <c r="K141"/>
      <c r="L141"/>
    </row>
    <row r="142" spans="9:12" ht="18" customHeight="1">
      <c r="I142"/>
      <c r="J142"/>
      <c r="K142"/>
      <c r="L142"/>
    </row>
    <row r="143" spans="9:12" ht="18" customHeight="1">
      <c r="I143"/>
      <c r="J143"/>
      <c r="K143"/>
      <c r="L143"/>
    </row>
    <row r="144" spans="9:12" ht="18" customHeight="1">
      <c r="I144"/>
      <c r="J144"/>
      <c r="K144"/>
      <c r="L144"/>
    </row>
    <row r="145" spans="9:12" ht="18" customHeight="1">
      <c r="I145"/>
      <c r="J145"/>
      <c r="K145"/>
      <c r="L145"/>
    </row>
    <row r="146" spans="9:12" ht="18" customHeight="1">
      <c r="I146"/>
      <c r="J146"/>
      <c r="K146"/>
      <c r="L146"/>
    </row>
    <row r="147" spans="9:12" ht="18" customHeight="1">
      <c r="I147"/>
      <c r="J147"/>
      <c r="K147"/>
      <c r="L147"/>
    </row>
    <row r="148" spans="9:12" ht="18" customHeight="1">
      <c r="I148"/>
      <c r="J148"/>
      <c r="K148"/>
      <c r="L148"/>
    </row>
    <row r="149" spans="9:12" ht="18" customHeight="1">
      <c r="I149"/>
      <c r="J149"/>
      <c r="K149"/>
      <c r="L149"/>
    </row>
    <row r="150" spans="9:12" ht="18" customHeight="1">
      <c r="I150"/>
      <c r="J150"/>
      <c r="K150"/>
      <c r="L150"/>
    </row>
    <row r="151" spans="9:12" ht="18" customHeight="1">
      <c r="I151"/>
      <c r="J151"/>
      <c r="K151"/>
      <c r="L151"/>
    </row>
    <row r="152" spans="9:12" ht="18" customHeight="1">
      <c r="I152"/>
      <c r="J152"/>
      <c r="K152"/>
      <c r="L152"/>
    </row>
    <row r="153" spans="9:12" ht="18" customHeight="1">
      <c r="I153"/>
      <c r="J153"/>
      <c r="K153"/>
      <c r="L153"/>
    </row>
    <row r="154" spans="9:12" ht="18" customHeight="1">
      <c r="I154"/>
      <c r="J154"/>
      <c r="K154"/>
      <c r="L154"/>
    </row>
    <row r="155" spans="9:12" ht="18" customHeight="1">
      <c r="I155"/>
      <c r="J155"/>
      <c r="K155"/>
      <c r="L155"/>
    </row>
    <row r="156" spans="9:12" ht="18" customHeight="1">
      <c r="I156"/>
      <c r="J156"/>
      <c r="K156"/>
      <c r="L156"/>
    </row>
    <row r="157" spans="9:12" ht="18" customHeight="1">
      <c r="I157"/>
      <c r="J157"/>
      <c r="K157"/>
      <c r="L157"/>
    </row>
    <row r="158" spans="9:12" ht="18" customHeight="1">
      <c r="I158"/>
      <c r="J158"/>
      <c r="K158"/>
      <c r="L158"/>
    </row>
    <row r="159" spans="9:12" ht="18" customHeight="1">
      <c r="I159"/>
      <c r="J159"/>
      <c r="K159"/>
      <c r="L159"/>
    </row>
    <row r="160" spans="9:12" ht="18" customHeight="1">
      <c r="I160"/>
      <c r="J160"/>
      <c r="K160"/>
      <c r="L160"/>
    </row>
    <row r="161" spans="9:12" ht="18" customHeight="1">
      <c r="I161"/>
      <c r="J161"/>
      <c r="K161"/>
      <c r="L161"/>
    </row>
    <row r="162" spans="9:12" ht="18" customHeight="1">
      <c r="I162"/>
      <c r="J162"/>
      <c r="K162"/>
      <c r="L162"/>
    </row>
    <row r="163" spans="9:12" ht="18" customHeight="1">
      <c r="I163"/>
      <c r="J163"/>
      <c r="K163"/>
      <c r="L163"/>
    </row>
    <row r="164" spans="9:12" ht="18" customHeight="1">
      <c r="I164"/>
      <c r="J164"/>
      <c r="K164"/>
      <c r="L164"/>
    </row>
    <row r="165" spans="9:12" ht="18" customHeight="1">
      <c r="I165"/>
      <c r="J165"/>
      <c r="K165"/>
      <c r="L165"/>
    </row>
    <row r="166" spans="9:12" ht="18" customHeight="1">
      <c r="I166"/>
      <c r="J166"/>
      <c r="K166"/>
      <c r="L166"/>
    </row>
    <row r="167" spans="9:12" ht="18" customHeight="1">
      <c r="I167"/>
      <c r="J167"/>
      <c r="K167"/>
      <c r="L167"/>
    </row>
    <row r="168" spans="9:12" ht="18" customHeight="1">
      <c r="I168"/>
      <c r="J168"/>
      <c r="K168"/>
      <c r="L168"/>
    </row>
    <row r="169" spans="9:12" ht="18" customHeight="1">
      <c r="I169"/>
      <c r="J169"/>
      <c r="K169"/>
      <c r="L169"/>
    </row>
    <row r="170" spans="9:12" ht="18" customHeight="1">
      <c r="I170"/>
      <c r="J170"/>
      <c r="K170"/>
      <c r="L170"/>
    </row>
    <row r="171" spans="9:12" ht="18" customHeight="1">
      <c r="I171"/>
      <c r="J171"/>
      <c r="K171"/>
      <c r="L171"/>
    </row>
    <row r="172" spans="9:12" ht="18" customHeight="1">
      <c r="I172"/>
      <c r="J172"/>
      <c r="K172"/>
      <c r="L172"/>
    </row>
    <row r="173" spans="9:12" ht="18" customHeight="1">
      <c r="I173"/>
      <c r="J173"/>
      <c r="K173"/>
      <c r="L173"/>
    </row>
    <row r="174" spans="9:12" ht="18" customHeight="1">
      <c r="I174"/>
      <c r="J174"/>
      <c r="K174"/>
      <c r="L174"/>
    </row>
    <row r="175" spans="9:12" ht="18" customHeight="1">
      <c r="I175"/>
      <c r="J175"/>
      <c r="K175"/>
      <c r="L175"/>
    </row>
    <row r="176" spans="9:12" ht="18" customHeight="1">
      <c r="I176"/>
      <c r="J176"/>
      <c r="K176"/>
      <c r="L176"/>
    </row>
    <row r="177" spans="9:12" ht="18" customHeight="1">
      <c r="I177"/>
      <c r="J177"/>
      <c r="K177"/>
      <c r="L177"/>
    </row>
    <row r="178" spans="9:12" ht="18" customHeight="1">
      <c r="I178"/>
      <c r="J178"/>
      <c r="K178"/>
      <c r="L178"/>
    </row>
    <row r="179" spans="9:12" ht="18" customHeight="1">
      <c r="I179"/>
      <c r="J179"/>
      <c r="K179"/>
      <c r="L179"/>
    </row>
    <row r="180" spans="9:12" ht="18" customHeight="1">
      <c r="I180"/>
      <c r="J180"/>
      <c r="K180"/>
      <c r="L180"/>
    </row>
    <row r="181" spans="9:12" ht="18" customHeight="1">
      <c r="I181"/>
      <c r="J181"/>
      <c r="K181"/>
      <c r="L181"/>
    </row>
    <row r="182" spans="9:12" ht="18" customHeight="1">
      <c r="I182"/>
      <c r="J182"/>
      <c r="K182"/>
      <c r="L182"/>
    </row>
    <row r="183" spans="9:12" ht="18" customHeight="1">
      <c r="I183"/>
      <c r="J183"/>
      <c r="K183"/>
      <c r="L183"/>
    </row>
    <row r="184" spans="9:12" ht="18" customHeight="1">
      <c r="I184"/>
      <c r="J184"/>
      <c r="K184"/>
      <c r="L184"/>
    </row>
    <row r="185" spans="9:12" ht="18" customHeight="1">
      <c r="I185"/>
      <c r="J185"/>
      <c r="K185"/>
      <c r="L185"/>
    </row>
    <row r="186" spans="9:12" ht="18" customHeight="1">
      <c r="I186"/>
      <c r="J186"/>
      <c r="K186"/>
      <c r="L186"/>
    </row>
    <row r="187" spans="9:12" ht="18" customHeight="1">
      <c r="I187"/>
      <c r="J187"/>
      <c r="K187"/>
      <c r="L187"/>
    </row>
    <row r="188" spans="9:12" ht="18" customHeight="1">
      <c r="I188"/>
      <c r="J188"/>
      <c r="K188"/>
      <c r="L188"/>
    </row>
    <row r="189" spans="9:12" ht="18" customHeight="1">
      <c r="I189"/>
      <c r="J189"/>
      <c r="K189"/>
      <c r="L189"/>
    </row>
    <row r="190" spans="9:12" ht="18" customHeight="1">
      <c r="I190"/>
      <c r="J190"/>
      <c r="K190"/>
      <c r="L190"/>
    </row>
    <row r="191" spans="9:12" ht="18" customHeight="1">
      <c r="I191"/>
      <c r="J191"/>
      <c r="K191"/>
      <c r="L191"/>
    </row>
    <row r="192" spans="9:12" ht="18" customHeight="1">
      <c r="I192"/>
      <c r="J192"/>
      <c r="K192"/>
      <c r="L192"/>
    </row>
    <row r="193" spans="9:12" ht="18" customHeight="1">
      <c r="I193"/>
      <c r="J193"/>
      <c r="K193"/>
      <c r="L193"/>
    </row>
    <row r="194" spans="9:12" ht="18" customHeight="1">
      <c r="I194"/>
      <c r="J194"/>
      <c r="K194"/>
      <c r="L194"/>
    </row>
    <row r="195" spans="9:12" ht="18" customHeight="1">
      <c r="I195"/>
      <c r="J195"/>
      <c r="K195"/>
      <c r="L195"/>
    </row>
    <row r="196" spans="9:12" ht="18" customHeight="1">
      <c r="I196"/>
      <c r="J196"/>
      <c r="K196"/>
      <c r="L196"/>
    </row>
    <row r="197" spans="9:12" ht="18" customHeight="1">
      <c r="I197"/>
      <c r="J197"/>
      <c r="K197"/>
      <c r="L197"/>
    </row>
    <row r="198" spans="9:12" ht="18" customHeight="1">
      <c r="I198"/>
      <c r="J198"/>
      <c r="K198"/>
      <c r="L198"/>
    </row>
    <row r="199" spans="9:12" ht="18" customHeight="1">
      <c r="I199"/>
      <c r="J199"/>
      <c r="K199"/>
      <c r="L199"/>
    </row>
    <row r="200" spans="9:12" ht="18" customHeight="1">
      <c r="I200"/>
      <c r="J200"/>
      <c r="K200"/>
      <c r="L200"/>
    </row>
    <row r="201" spans="9:12" ht="18" customHeight="1">
      <c r="I201"/>
      <c r="J201"/>
      <c r="K201"/>
      <c r="L201"/>
    </row>
    <row r="202" spans="9:12" ht="18" customHeight="1">
      <c r="I202"/>
      <c r="J202"/>
      <c r="K202"/>
      <c r="L202"/>
    </row>
    <row r="203" spans="9:12" ht="18" customHeight="1">
      <c r="I203"/>
      <c r="J203"/>
      <c r="K203"/>
      <c r="L203"/>
    </row>
    <row r="204" spans="9:12" ht="18" customHeight="1">
      <c r="I204"/>
      <c r="J204"/>
      <c r="K204"/>
      <c r="L204"/>
    </row>
    <row r="205" spans="9:12" ht="18" customHeight="1">
      <c r="I205"/>
      <c r="J205"/>
      <c r="K205"/>
      <c r="L205"/>
    </row>
    <row r="206" spans="9:12" ht="18" customHeight="1">
      <c r="I206"/>
      <c r="J206"/>
      <c r="K206"/>
      <c r="L206"/>
    </row>
    <row r="207" spans="9:12" ht="18" customHeight="1">
      <c r="I207"/>
      <c r="J207"/>
      <c r="K207"/>
      <c r="L207"/>
    </row>
    <row r="208" spans="9:12" ht="18" customHeight="1">
      <c r="I208"/>
      <c r="J208"/>
      <c r="K208"/>
      <c r="L208"/>
    </row>
    <row r="209" spans="9:12" ht="18" customHeight="1">
      <c r="I209"/>
      <c r="J209"/>
      <c r="K209"/>
      <c r="L209"/>
    </row>
    <row r="210" spans="9:12" ht="18" customHeight="1">
      <c r="I210"/>
      <c r="J210"/>
      <c r="K210"/>
      <c r="L210"/>
    </row>
    <row r="211" spans="9:12" ht="18" customHeight="1">
      <c r="I211"/>
      <c r="J211"/>
      <c r="K211"/>
      <c r="L211"/>
    </row>
    <row r="212" spans="9:12" ht="18" customHeight="1">
      <c r="I212"/>
      <c r="J212"/>
      <c r="K212"/>
      <c r="L212"/>
    </row>
    <row r="213" spans="9:12" ht="18" customHeight="1">
      <c r="I213"/>
      <c r="J213"/>
      <c r="K213"/>
      <c r="L213"/>
    </row>
    <row r="214" spans="9:12" ht="18" customHeight="1">
      <c r="I214"/>
      <c r="J214"/>
      <c r="K214"/>
      <c r="L214"/>
    </row>
    <row r="215" spans="9:12" ht="18" customHeight="1">
      <c r="I215"/>
      <c r="J215"/>
      <c r="K215"/>
      <c r="L215"/>
    </row>
    <row r="216" spans="9:12" ht="18" customHeight="1">
      <c r="I216"/>
      <c r="J216"/>
      <c r="K216"/>
      <c r="L216"/>
    </row>
    <row r="217" spans="9:12" ht="18" customHeight="1">
      <c r="I217"/>
      <c r="J217"/>
      <c r="K217"/>
      <c r="L217"/>
    </row>
    <row r="218" spans="9:12" ht="18" customHeight="1">
      <c r="I218"/>
      <c r="J218"/>
      <c r="K218"/>
      <c r="L218"/>
    </row>
    <row r="219" spans="9:12" ht="18" customHeight="1">
      <c r="I219"/>
      <c r="J219"/>
      <c r="K219"/>
      <c r="L219"/>
    </row>
    <row r="220" spans="9:12" ht="18" customHeight="1">
      <c r="I220"/>
      <c r="J220"/>
      <c r="K220"/>
      <c r="L220"/>
    </row>
    <row r="221" spans="9:12" ht="18" customHeight="1">
      <c r="I221"/>
      <c r="J221"/>
      <c r="K221"/>
      <c r="L221"/>
    </row>
    <row r="222" spans="9:12" ht="18" customHeight="1">
      <c r="I222"/>
      <c r="J222"/>
      <c r="K222"/>
      <c r="L222"/>
    </row>
    <row r="223" spans="9:12" ht="18" customHeight="1">
      <c r="I223"/>
      <c r="J223"/>
      <c r="K223"/>
      <c r="L223"/>
    </row>
    <row r="224" spans="9:12" ht="18" customHeight="1">
      <c r="I224"/>
      <c r="J224"/>
      <c r="K224"/>
      <c r="L224"/>
    </row>
    <row r="225" spans="9:12" ht="18" customHeight="1">
      <c r="I225"/>
      <c r="J225"/>
      <c r="K225"/>
      <c r="L225"/>
    </row>
    <row r="226" spans="9:12" ht="18" customHeight="1">
      <c r="I226"/>
      <c r="J226"/>
      <c r="K226"/>
      <c r="L226"/>
    </row>
    <row r="227" spans="9:12" ht="18" customHeight="1">
      <c r="I227"/>
      <c r="J227"/>
      <c r="K227"/>
      <c r="L227"/>
    </row>
    <row r="228" spans="9:12" ht="18" customHeight="1">
      <c r="I228"/>
      <c r="J228"/>
      <c r="K228"/>
      <c r="L228"/>
    </row>
    <row r="229" spans="9:12" ht="18" customHeight="1">
      <c r="I229"/>
      <c r="J229"/>
      <c r="K229"/>
      <c r="L229"/>
    </row>
    <row r="230" spans="9:12" ht="18" customHeight="1">
      <c r="I230"/>
      <c r="J230"/>
      <c r="K230"/>
      <c r="L230"/>
    </row>
    <row r="231" spans="9:12" ht="18" customHeight="1">
      <c r="I231"/>
      <c r="J231"/>
      <c r="K231"/>
      <c r="L231"/>
    </row>
    <row r="232" spans="9:12" ht="18" customHeight="1">
      <c r="I232"/>
      <c r="J232"/>
      <c r="K232"/>
      <c r="L232"/>
    </row>
    <row r="233" spans="9:12" ht="18" customHeight="1">
      <c r="I233"/>
      <c r="J233"/>
      <c r="K233"/>
      <c r="L233"/>
    </row>
    <row r="234" spans="9:12" ht="18" customHeight="1">
      <c r="I234"/>
      <c r="J234"/>
      <c r="K234"/>
      <c r="L234"/>
    </row>
    <row r="235" spans="9:12" ht="18" customHeight="1">
      <c r="I235"/>
      <c r="J235"/>
      <c r="K235"/>
      <c r="L235"/>
    </row>
    <row r="236" spans="9:12" ht="18" customHeight="1">
      <c r="I236"/>
      <c r="J236"/>
      <c r="K236"/>
      <c r="L236"/>
    </row>
    <row r="237" spans="9:12" ht="18" customHeight="1">
      <c r="I237"/>
      <c r="J237"/>
      <c r="K237"/>
      <c r="L237"/>
    </row>
    <row r="238" spans="9:12" ht="18" customHeight="1">
      <c r="I238"/>
      <c r="J238"/>
      <c r="K238"/>
      <c r="L238"/>
    </row>
    <row r="239" spans="9:12" ht="18" customHeight="1">
      <c r="I239"/>
      <c r="J239"/>
      <c r="K239"/>
      <c r="L239"/>
    </row>
    <row r="240" spans="9:12" ht="18" customHeight="1">
      <c r="I240"/>
      <c r="J240"/>
      <c r="K240"/>
      <c r="L240"/>
    </row>
    <row r="241" spans="9:12" ht="18" customHeight="1">
      <c r="I241"/>
      <c r="J241"/>
      <c r="K241"/>
      <c r="L241"/>
    </row>
    <row r="242" spans="9:12" ht="18" customHeight="1">
      <c r="I242"/>
      <c r="J242"/>
      <c r="K242"/>
      <c r="L242"/>
    </row>
    <row r="243" spans="9:12" ht="18" customHeight="1">
      <c r="I243"/>
      <c r="J243"/>
      <c r="K243"/>
      <c r="L243"/>
    </row>
    <row r="244" spans="9:12" ht="18" customHeight="1">
      <c r="I244"/>
      <c r="J244"/>
      <c r="K244"/>
      <c r="L244"/>
    </row>
    <row r="245" spans="9:12" ht="18" customHeight="1">
      <c r="I245"/>
      <c r="J245"/>
      <c r="K245"/>
      <c r="L245"/>
    </row>
    <row r="246" spans="9:12" ht="18" customHeight="1">
      <c r="I246"/>
      <c r="J246"/>
      <c r="K246"/>
      <c r="L246"/>
    </row>
    <row r="247" spans="9:12" ht="18" customHeight="1">
      <c r="I247"/>
      <c r="J247"/>
      <c r="K247"/>
      <c r="L247"/>
    </row>
    <row r="248" spans="9:12" ht="18" customHeight="1">
      <c r="I248"/>
      <c r="J248"/>
      <c r="K248"/>
      <c r="L248"/>
    </row>
    <row r="249" spans="9:12" ht="18" customHeight="1">
      <c r="I249"/>
      <c r="J249"/>
      <c r="K249"/>
      <c r="L249"/>
    </row>
    <row r="250" spans="9:12" ht="18" customHeight="1">
      <c r="I250"/>
      <c r="J250"/>
      <c r="K250"/>
      <c r="L250"/>
    </row>
    <row r="251" spans="9:12" ht="18" customHeight="1">
      <c r="I251"/>
      <c r="J251"/>
      <c r="K251"/>
      <c r="L251"/>
    </row>
    <row r="252" spans="9:12" ht="18" customHeight="1">
      <c r="I252"/>
      <c r="J252"/>
      <c r="K252"/>
      <c r="L252"/>
    </row>
    <row r="253" spans="9:12" ht="18" customHeight="1">
      <c r="I253"/>
      <c r="J253"/>
      <c r="K253"/>
      <c r="L253"/>
    </row>
    <row r="254" spans="9:12" ht="18" customHeight="1">
      <c r="I254"/>
      <c r="J254"/>
      <c r="K254"/>
      <c r="L254"/>
    </row>
    <row r="255" spans="9:12" ht="18" customHeight="1">
      <c r="I255"/>
      <c r="J255"/>
      <c r="K255"/>
      <c r="L255"/>
    </row>
    <row r="256" spans="9:12" ht="18" customHeight="1">
      <c r="I256"/>
      <c r="J256"/>
      <c r="K256"/>
      <c r="L256"/>
    </row>
    <row r="257" spans="9:12" ht="18" customHeight="1">
      <c r="I257"/>
      <c r="J257"/>
      <c r="K257"/>
      <c r="L257"/>
    </row>
    <row r="258" spans="9:12" ht="18" customHeight="1">
      <c r="I258"/>
      <c r="J258"/>
      <c r="K258"/>
      <c r="L258"/>
    </row>
    <row r="259" spans="9:12" ht="18" customHeight="1">
      <c r="I259"/>
      <c r="J259"/>
      <c r="K259"/>
      <c r="L259"/>
    </row>
    <row r="260" spans="9:12" ht="18" customHeight="1">
      <c r="I260"/>
      <c r="J260"/>
      <c r="K260"/>
      <c r="L260"/>
    </row>
    <row r="261" spans="9:12" ht="18" customHeight="1">
      <c r="I261"/>
      <c r="J261"/>
      <c r="K261"/>
      <c r="L261"/>
    </row>
    <row r="262" spans="9:12" ht="18" customHeight="1">
      <c r="I262"/>
      <c r="J262"/>
      <c r="K262"/>
      <c r="L262"/>
    </row>
    <row r="263" spans="9:12" ht="18" customHeight="1">
      <c r="I263"/>
      <c r="J263"/>
      <c r="K263"/>
      <c r="L263"/>
    </row>
    <row r="264" spans="9:12" ht="18" customHeight="1">
      <c r="I264"/>
      <c r="J264"/>
      <c r="K264"/>
      <c r="L264"/>
    </row>
    <row r="265" spans="9:12" ht="18" customHeight="1">
      <c r="I265"/>
      <c r="J265"/>
      <c r="K265"/>
      <c r="L265"/>
    </row>
    <row r="266" spans="9:12" ht="18" customHeight="1">
      <c r="I266"/>
      <c r="J266"/>
      <c r="K266"/>
      <c r="L266"/>
    </row>
    <row r="267" spans="9:12" ht="18" customHeight="1">
      <c r="I267"/>
      <c r="J267"/>
      <c r="K267"/>
      <c r="L267"/>
    </row>
    <row r="268" spans="9:12" ht="18" customHeight="1">
      <c r="I268"/>
      <c r="J268"/>
      <c r="K268"/>
      <c r="L268"/>
    </row>
    <row r="269" spans="9:12" ht="18" customHeight="1">
      <c r="I269"/>
      <c r="J269"/>
      <c r="K269"/>
      <c r="L269"/>
    </row>
    <row r="270" spans="9:12" ht="18" customHeight="1">
      <c r="I270"/>
      <c r="J270"/>
      <c r="K270"/>
      <c r="L270"/>
    </row>
    <row r="271" spans="9:12" ht="18" customHeight="1">
      <c r="I271"/>
      <c r="J271"/>
      <c r="K271"/>
      <c r="L271"/>
    </row>
    <row r="272" spans="9:12" ht="18" customHeight="1">
      <c r="I272"/>
      <c r="J272"/>
      <c r="K272"/>
      <c r="L272"/>
    </row>
    <row r="273" spans="9:12" ht="18" customHeight="1">
      <c r="I273"/>
      <c r="J273"/>
      <c r="K273"/>
      <c r="L273"/>
    </row>
    <row r="274" spans="9:12" ht="18" customHeight="1">
      <c r="I274"/>
      <c r="J274"/>
      <c r="K274"/>
      <c r="L274"/>
    </row>
    <row r="275" spans="9:12" ht="18" customHeight="1">
      <c r="I275"/>
      <c r="J275"/>
      <c r="K275"/>
      <c r="L275"/>
    </row>
    <row r="276" spans="9:12" ht="18" customHeight="1">
      <c r="I276"/>
      <c r="J276"/>
      <c r="K276"/>
      <c r="L276"/>
    </row>
    <row r="277" spans="9:12" ht="18" customHeight="1">
      <c r="I277"/>
      <c r="J277"/>
      <c r="K277"/>
      <c r="L277"/>
    </row>
    <row r="278" spans="9:12" ht="18" customHeight="1">
      <c r="I278"/>
      <c r="J278"/>
      <c r="K278"/>
      <c r="L278"/>
    </row>
    <row r="279" spans="9:12" ht="18" customHeight="1">
      <c r="I279"/>
      <c r="J279"/>
      <c r="K279"/>
      <c r="L279"/>
    </row>
    <row r="280" spans="9:12" ht="18" customHeight="1">
      <c r="I280"/>
      <c r="J280"/>
      <c r="K280"/>
      <c r="L280"/>
    </row>
    <row r="281" spans="9:12" ht="18" customHeight="1">
      <c r="I281"/>
      <c r="J281"/>
      <c r="K281"/>
      <c r="L281"/>
    </row>
    <row r="282" spans="9:12" ht="18" customHeight="1">
      <c r="I282"/>
      <c r="J282"/>
      <c r="K282"/>
      <c r="L282"/>
    </row>
    <row r="283" spans="9:12" ht="18" customHeight="1">
      <c r="I283"/>
      <c r="J283"/>
      <c r="K283"/>
      <c r="L283"/>
    </row>
    <row r="284" spans="9:12" ht="18" customHeight="1">
      <c r="I284"/>
      <c r="J284"/>
      <c r="K284"/>
      <c r="L284"/>
    </row>
    <row r="285" spans="9:12" ht="18" customHeight="1">
      <c r="I285"/>
      <c r="J285"/>
      <c r="K285"/>
      <c r="L285"/>
    </row>
    <row r="286" spans="9:12" ht="18" customHeight="1">
      <c r="I286"/>
      <c r="J286"/>
      <c r="K286"/>
      <c r="L286"/>
    </row>
    <row r="287" spans="9:12" ht="18" customHeight="1">
      <c r="I287"/>
      <c r="J287"/>
      <c r="K287"/>
      <c r="L287"/>
    </row>
    <row r="288" spans="9:12" ht="18" customHeight="1">
      <c r="I288"/>
      <c r="J288"/>
      <c r="K288"/>
      <c r="L288"/>
    </row>
    <row r="289" spans="9:12" ht="18" customHeight="1">
      <c r="I289"/>
      <c r="J289"/>
      <c r="K289"/>
      <c r="L289"/>
    </row>
    <row r="290" spans="9:12" ht="18" customHeight="1">
      <c r="I290"/>
      <c r="J290"/>
      <c r="K290"/>
      <c r="L290"/>
    </row>
    <row r="291" spans="9:12" ht="18" customHeight="1">
      <c r="I291"/>
      <c r="J291"/>
      <c r="K291"/>
      <c r="L291"/>
    </row>
    <row r="292" spans="9:12" ht="18" customHeight="1">
      <c r="I292"/>
      <c r="J292"/>
      <c r="K292"/>
      <c r="L292"/>
    </row>
    <row r="293" spans="9:12" ht="18" customHeight="1">
      <c r="I293"/>
      <c r="J293"/>
      <c r="K293"/>
      <c r="L293"/>
    </row>
    <row r="294" spans="9:12" ht="18" customHeight="1">
      <c r="I294"/>
      <c r="J294"/>
      <c r="K294"/>
      <c r="L294"/>
    </row>
    <row r="295" spans="9:12" ht="18" customHeight="1">
      <c r="I295"/>
      <c r="J295"/>
      <c r="K295"/>
      <c r="L295"/>
    </row>
    <row r="296" spans="9:12" ht="18" customHeight="1">
      <c r="I296"/>
      <c r="J296"/>
      <c r="K296"/>
      <c r="L296"/>
    </row>
    <row r="297" spans="9:12" ht="18" customHeight="1">
      <c r="I297"/>
      <c r="J297"/>
      <c r="K297"/>
      <c r="L297"/>
    </row>
    <row r="298" spans="9:12" ht="18" customHeight="1">
      <c r="I298"/>
      <c r="J298"/>
      <c r="K298"/>
      <c r="L298"/>
    </row>
    <row r="299" spans="9:12" ht="18" customHeight="1">
      <c r="I299"/>
      <c r="J299"/>
      <c r="K299"/>
      <c r="L299"/>
    </row>
    <row r="300" spans="9:12" ht="18" customHeight="1">
      <c r="I300"/>
      <c r="J300"/>
      <c r="K300"/>
      <c r="L300"/>
    </row>
    <row r="301" spans="9:12" ht="18" customHeight="1">
      <c r="I301"/>
      <c r="J301"/>
      <c r="K301"/>
      <c r="L301"/>
    </row>
    <row r="302" spans="9:12" ht="18" customHeight="1">
      <c r="I302"/>
      <c r="J302"/>
      <c r="K302"/>
      <c r="L302"/>
    </row>
    <row r="303" spans="9:12" ht="18" customHeight="1">
      <c r="I303"/>
      <c r="J303"/>
      <c r="K303"/>
      <c r="L303"/>
    </row>
    <row r="304" spans="9:12" ht="18" customHeight="1">
      <c r="I304"/>
      <c r="J304"/>
      <c r="K304"/>
      <c r="L304"/>
    </row>
    <row r="305" spans="9:12" ht="18" customHeight="1">
      <c r="I305"/>
      <c r="J305"/>
      <c r="K305"/>
      <c r="L305"/>
    </row>
    <row r="306" spans="9:12" ht="18" customHeight="1">
      <c r="I306"/>
      <c r="J306"/>
      <c r="K306"/>
      <c r="L306"/>
    </row>
    <row r="307" spans="9:12" ht="18" customHeight="1">
      <c r="I307"/>
      <c r="J307"/>
      <c r="K307"/>
      <c r="L307"/>
    </row>
    <row r="308" spans="9:12" ht="18" customHeight="1">
      <c r="I308"/>
      <c r="J308"/>
      <c r="K308"/>
      <c r="L308"/>
    </row>
    <row r="309" spans="9:12" ht="18" customHeight="1">
      <c r="I309"/>
      <c r="J309"/>
      <c r="K309"/>
      <c r="L309"/>
    </row>
    <row r="310" spans="9:12" ht="18" customHeight="1">
      <c r="I310"/>
      <c r="J310"/>
      <c r="K310"/>
      <c r="L310"/>
    </row>
    <row r="311" spans="9:12" ht="18" customHeight="1">
      <c r="I311"/>
      <c r="J311"/>
      <c r="K311"/>
      <c r="L311"/>
    </row>
    <row r="312" spans="9:12" ht="18" customHeight="1">
      <c r="I312"/>
      <c r="J312"/>
      <c r="K312"/>
      <c r="L312"/>
    </row>
    <row r="313" spans="9:12" ht="18" customHeight="1">
      <c r="I313"/>
      <c r="J313"/>
      <c r="K313"/>
      <c r="L313"/>
    </row>
    <row r="314" spans="9:12" ht="18" customHeight="1">
      <c r="I314"/>
      <c r="J314"/>
      <c r="K314"/>
      <c r="L314"/>
    </row>
    <row r="315" spans="9:12" ht="18" customHeight="1">
      <c r="I315"/>
      <c r="J315"/>
      <c r="K315"/>
      <c r="L315"/>
    </row>
    <row r="316" spans="9:12" ht="18" customHeight="1">
      <c r="I316"/>
      <c r="J316"/>
      <c r="K316"/>
      <c r="L316"/>
    </row>
    <row r="317" spans="9:12" ht="18" customHeight="1">
      <c r="I317"/>
      <c r="J317"/>
      <c r="K317"/>
      <c r="L317"/>
    </row>
    <row r="318" spans="9:12" ht="18" customHeight="1">
      <c r="I318"/>
      <c r="J318"/>
      <c r="K318"/>
      <c r="L318"/>
    </row>
    <row r="319" spans="9:12" ht="18" customHeight="1">
      <c r="I319"/>
      <c r="J319"/>
      <c r="K319"/>
      <c r="L319"/>
    </row>
    <row r="320" spans="9:12" ht="18" customHeight="1">
      <c r="I320"/>
      <c r="J320"/>
      <c r="K320"/>
      <c r="L320"/>
    </row>
    <row r="321" spans="9:12" ht="18" customHeight="1">
      <c r="I321"/>
      <c r="J321"/>
      <c r="K321"/>
      <c r="L321"/>
    </row>
    <row r="322" spans="9:12" ht="18" customHeight="1">
      <c r="I322"/>
      <c r="J322"/>
      <c r="K322"/>
      <c r="L322"/>
    </row>
    <row r="323" spans="9:12" ht="18" customHeight="1">
      <c r="I323"/>
      <c r="J323"/>
      <c r="K323"/>
      <c r="L323"/>
    </row>
    <row r="324" spans="9:12" ht="18" customHeight="1">
      <c r="I324"/>
      <c r="J324"/>
      <c r="K324"/>
      <c r="L324"/>
    </row>
    <row r="325" spans="9:12" ht="18" customHeight="1">
      <c r="I325"/>
      <c r="J325"/>
      <c r="K325"/>
      <c r="L325"/>
    </row>
    <row r="326" spans="9:12" ht="18" customHeight="1">
      <c r="I326"/>
      <c r="J326"/>
      <c r="K326"/>
      <c r="L326"/>
    </row>
    <row r="327" spans="9:12" ht="18" customHeight="1">
      <c r="I327"/>
      <c r="J327"/>
      <c r="K327"/>
      <c r="L327"/>
    </row>
    <row r="328" spans="9:12" ht="18" customHeight="1">
      <c r="I328"/>
      <c r="J328"/>
      <c r="K328"/>
      <c r="L328"/>
    </row>
    <row r="329" spans="9:12" ht="18" customHeight="1">
      <c r="I329"/>
      <c r="J329"/>
      <c r="K329"/>
      <c r="L329"/>
    </row>
    <row r="330" spans="9:12" ht="18" customHeight="1">
      <c r="I330"/>
      <c r="J330"/>
      <c r="K330"/>
      <c r="L330"/>
    </row>
    <row r="331" spans="9:12" ht="18" customHeight="1">
      <c r="I331"/>
      <c r="J331"/>
      <c r="K331"/>
      <c r="L331"/>
    </row>
    <row r="332" spans="9:12" ht="18" customHeight="1">
      <c r="I332"/>
      <c r="J332"/>
      <c r="K332"/>
      <c r="L332"/>
    </row>
    <row r="333" spans="9:12" ht="18" customHeight="1">
      <c r="I333"/>
      <c r="J333"/>
      <c r="K333"/>
      <c r="L333"/>
    </row>
    <row r="334" spans="9:12" ht="18" customHeight="1">
      <c r="I334"/>
      <c r="J334"/>
      <c r="K334"/>
      <c r="L334"/>
    </row>
    <row r="335" spans="9:12" ht="18" customHeight="1">
      <c r="I335"/>
      <c r="J335"/>
      <c r="K335"/>
      <c r="L335"/>
    </row>
    <row r="336" spans="9:12" ht="18" customHeight="1">
      <c r="I336"/>
      <c r="J336"/>
      <c r="K336"/>
      <c r="L336"/>
    </row>
    <row r="337" spans="9:12" ht="18" customHeight="1">
      <c r="I337"/>
      <c r="J337"/>
      <c r="K337"/>
      <c r="L337"/>
    </row>
    <row r="338" spans="9:12" ht="18" customHeight="1">
      <c r="I338"/>
      <c r="J338"/>
      <c r="K338"/>
      <c r="L338"/>
    </row>
    <row r="339" spans="9:12" ht="18" customHeight="1">
      <c r="I339"/>
      <c r="J339"/>
      <c r="K339"/>
      <c r="L339"/>
    </row>
    <row r="340" spans="9:12" ht="18" customHeight="1">
      <c r="I340"/>
      <c r="J340"/>
      <c r="K340"/>
      <c r="L340"/>
    </row>
    <row r="341" spans="9:12" ht="18" customHeight="1">
      <c r="I341"/>
      <c r="J341"/>
      <c r="K341"/>
      <c r="L341"/>
    </row>
    <row r="342" spans="9:12" ht="18" customHeight="1">
      <c r="I342"/>
      <c r="J342"/>
      <c r="K342"/>
      <c r="L342"/>
    </row>
    <row r="343" spans="9:12" ht="18" customHeight="1">
      <c r="I343"/>
      <c r="J343"/>
      <c r="K343"/>
      <c r="L343"/>
    </row>
    <row r="344" spans="9:12" ht="18" customHeight="1">
      <c r="I344"/>
      <c r="J344"/>
      <c r="K344"/>
      <c r="L344"/>
    </row>
    <row r="345" spans="9:12" ht="18" customHeight="1">
      <c r="I345"/>
      <c r="J345"/>
      <c r="K345"/>
      <c r="L345"/>
    </row>
    <row r="346" spans="9:12" ht="18" customHeight="1">
      <c r="I346"/>
      <c r="J346"/>
      <c r="K346"/>
      <c r="L346"/>
    </row>
    <row r="347" spans="9:12" ht="18" customHeight="1">
      <c r="I347"/>
      <c r="J347"/>
      <c r="K347"/>
      <c r="L347"/>
    </row>
    <row r="348" spans="9:12" ht="18" customHeight="1">
      <c r="I348"/>
      <c r="J348"/>
      <c r="K348"/>
      <c r="L348"/>
    </row>
    <row r="349" spans="9:12" ht="18" customHeight="1">
      <c r="I349"/>
      <c r="J349"/>
      <c r="K349"/>
      <c r="L349"/>
    </row>
    <row r="350" spans="9:12" ht="18" customHeight="1">
      <c r="I350"/>
      <c r="J350"/>
      <c r="K350"/>
      <c r="L350"/>
    </row>
    <row r="351" spans="9:12" ht="18" customHeight="1">
      <c r="I351"/>
      <c r="J351"/>
      <c r="K351"/>
      <c r="L351"/>
    </row>
    <row r="352" spans="9:12" ht="18" customHeight="1">
      <c r="I352"/>
      <c r="J352"/>
      <c r="K352"/>
      <c r="L352"/>
    </row>
    <row r="353" spans="9:12" ht="18" customHeight="1">
      <c r="I353"/>
      <c r="J353"/>
      <c r="K353"/>
      <c r="L353"/>
    </row>
    <row r="354" spans="9:12" ht="18" customHeight="1">
      <c r="I354"/>
      <c r="J354"/>
      <c r="K354"/>
      <c r="L354"/>
    </row>
    <row r="355" spans="9:12" ht="18" customHeight="1">
      <c r="I355"/>
      <c r="J355"/>
      <c r="K355"/>
      <c r="L355"/>
    </row>
    <row r="356" spans="9:12" ht="18" customHeight="1">
      <c r="I356"/>
      <c r="J356"/>
      <c r="K356"/>
      <c r="L356"/>
    </row>
    <row r="357" spans="9:12" ht="18" customHeight="1">
      <c r="I357"/>
      <c r="J357"/>
      <c r="K357"/>
      <c r="L357"/>
    </row>
    <row r="358" spans="9:12" ht="18" customHeight="1">
      <c r="I358"/>
      <c r="J358"/>
      <c r="K358"/>
      <c r="L358"/>
    </row>
    <row r="359" spans="9:12" ht="18" customHeight="1">
      <c r="I359"/>
      <c r="J359"/>
      <c r="K359"/>
      <c r="L359"/>
    </row>
    <row r="360" spans="9:12" ht="18" customHeight="1">
      <c r="I360"/>
      <c r="J360"/>
      <c r="K360"/>
      <c r="L360"/>
    </row>
    <row r="361" spans="9:12" ht="18" customHeight="1">
      <c r="I361"/>
      <c r="J361"/>
      <c r="K361"/>
      <c r="L361"/>
    </row>
    <row r="362" spans="9:12" ht="18" customHeight="1">
      <c r="I362"/>
      <c r="J362"/>
      <c r="K362"/>
      <c r="L362"/>
    </row>
    <row r="363" spans="9:12" ht="18" customHeight="1">
      <c r="I363"/>
      <c r="J363"/>
      <c r="K363"/>
      <c r="L363"/>
    </row>
    <row r="364" spans="9:12" ht="18" customHeight="1">
      <c r="I364"/>
      <c r="J364"/>
      <c r="K364"/>
      <c r="L364"/>
    </row>
    <row r="365" spans="9:12" ht="18" customHeight="1">
      <c r="I365"/>
      <c r="J365"/>
      <c r="K365"/>
      <c r="L365"/>
    </row>
    <row r="366" spans="9:12" ht="18" customHeight="1">
      <c r="I366"/>
      <c r="J366"/>
      <c r="K366"/>
      <c r="L366"/>
    </row>
    <row r="367" spans="9:12" ht="18" customHeight="1">
      <c r="I367"/>
      <c r="J367"/>
      <c r="K367"/>
      <c r="L367"/>
    </row>
    <row r="368" spans="9:12" ht="18" customHeight="1">
      <c r="I368"/>
      <c r="J368"/>
      <c r="K368"/>
      <c r="L368"/>
    </row>
    <row r="369" spans="9:12" ht="18" customHeight="1">
      <c r="I369"/>
      <c r="J369"/>
      <c r="K369"/>
      <c r="L369"/>
    </row>
    <row r="370" spans="9:12" ht="18" customHeight="1">
      <c r="I370"/>
      <c r="J370"/>
      <c r="K370"/>
      <c r="L370"/>
    </row>
    <row r="371" spans="9:12" ht="18" customHeight="1">
      <c r="I371"/>
      <c r="J371"/>
      <c r="K371"/>
      <c r="L371"/>
    </row>
    <row r="372" spans="9:12" ht="18" customHeight="1">
      <c r="I372"/>
      <c r="J372"/>
      <c r="K372"/>
      <c r="L372"/>
    </row>
    <row r="373" spans="9:12" ht="18" customHeight="1">
      <c r="I373"/>
      <c r="J373"/>
      <c r="K373"/>
      <c r="L373"/>
    </row>
    <row r="374" spans="9:12" ht="18" customHeight="1">
      <c r="I374"/>
      <c r="J374"/>
      <c r="K374"/>
      <c r="L374"/>
    </row>
    <row r="375" spans="9:12" ht="18" customHeight="1">
      <c r="I375"/>
      <c r="J375"/>
      <c r="K375"/>
      <c r="L375"/>
    </row>
    <row r="376" spans="9:12" ht="18" customHeight="1">
      <c r="I376"/>
      <c r="J376"/>
      <c r="K376"/>
      <c r="L376"/>
    </row>
    <row r="377" spans="9:12" ht="18" customHeight="1">
      <c r="I377"/>
      <c r="J377"/>
      <c r="K377"/>
      <c r="L377"/>
    </row>
    <row r="378" spans="9:12" ht="18" customHeight="1">
      <c r="I378"/>
      <c r="J378"/>
      <c r="K378"/>
      <c r="L378"/>
    </row>
    <row r="379" spans="9:12" ht="18" customHeight="1">
      <c r="I379"/>
      <c r="J379"/>
      <c r="K379"/>
      <c r="L379"/>
    </row>
    <row r="380" spans="9:12" ht="18" customHeight="1">
      <c r="I380"/>
      <c r="J380"/>
      <c r="K380"/>
      <c r="L380"/>
    </row>
    <row r="381" spans="9:12" ht="18" customHeight="1">
      <c r="I381"/>
      <c r="J381"/>
      <c r="K381"/>
      <c r="L381"/>
    </row>
    <row r="382" spans="9:12" ht="18" customHeight="1">
      <c r="I382"/>
      <c r="J382"/>
      <c r="K382"/>
      <c r="L382"/>
    </row>
    <row r="383" spans="9:12" ht="18" customHeight="1">
      <c r="I383"/>
      <c r="J383"/>
      <c r="K383"/>
      <c r="L383"/>
    </row>
    <row r="384" spans="9:12" ht="18" customHeight="1">
      <c r="I384"/>
      <c r="J384"/>
      <c r="K384"/>
      <c r="L384"/>
    </row>
    <row r="385" spans="9:12" ht="18" customHeight="1">
      <c r="I385"/>
      <c r="J385"/>
      <c r="K385"/>
      <c r="L385"/>
    </row>
    <row r="386" spans="9:12" ht="18" customHeight="1">
      <c r="I386"/>
      <c r="J386"/>
      <c r="K386"/>
      <c r="L386"/>
    </row>
    <row r="387" spans="9:12" ht="18" customHeight="1">
      <c r="I387"/>
      <c r="J387"/>
      <c r="K387"/>
      <c r="L387"/>
    </row>
    <row r="388" spans="9:12" ht="18" customHeight="1">
      <c r="I388"/>
      <c r="J388"/>
      <c r="K388"/>
      <c r="L388"/>
    </row>
    <row r="389" spans="9:12" ht="18" customHeight="1">
      <c r="I389"/>
      <c r="J389"/>
      <c r="K389"/>
      <c r="L389"/>
    </row>
    <row r="390" spans="9:12" ht="18" customHeight="1">
      <c r="I390"/>
      <c r="J390"/>
      <c r="K390"/>
      <c r="L390"/>
    </row>
    <row r="391" spans="9:12" ht="18" customHeight="1">
      <c r="I391"/>
      <c r="J391"/>
      <c r="K391"/>
      <c r="L391"/>
    </row>
    <row r="392" spans="9:12" ht="18" customHeight="1">
      <c r="I392"/>
      <c r="J392"/>
      <c r="K392"/>
      <c r="L392"/>
    </row>
    <row r="393" spans="9:12" ht="18" customHeight="1">
      <c r="I393"/>
      <c r="J393"/>
      <c r="K393"/>
      <c r="L393"/>
    </row>
    <row r="394" spans="9:12" ht="18" customHeight="1">
      <c r="I394"/>
      <c r="J394"/>
      <c r="K394"/>
      <c r="L394"/>
    </row>
    <row r="395" spans="9:12" ht="18" customHeight="1">
      <c r="I395"/>
      <c r="J395"/>
      <c r="K395"/>
      <c r="L395"/>
    </row>
    <row r="396" spans="9:12" ht="18" customHeight="1">
      <c r="I396"/>
      <c r="J396"/>
      <c r="K396"/>
      <c r="L396"/>
    </row>
    <row r="397" spans="9:12" ht="18" customHeight="1">
      <c r="I397"/>
      <c r="J397"/>
      <c r="K397"/>
      <c r="L397"/>
    </row>
    <row r="398" spans="9:12" ht="18" customHeight="1">
      <c r="I398"/>
      <c r="J398"/>
      <c r="K398"/>
      <c r="L398"/>
    </row>
    <row r="399" spans="9:12" ht="18" customHeight="1">
      <c r="I399"/>
      <c r="J399"/>
      <c r="K399"/>
      <c r="L399"/>
    </row>
    <row r="400" spans="9:12" ht="18" customHeight="1">
      <c r="I400"/>
      <c r="J400"/>
      <c r="K400"/>
      <c r="L400"/>
    </row>
    <row r="401" spans="9:12" ht="18" customHeight="1">
      <c r="I401"/>
      <c r="J401"/>
      <c r="K401"/>
      <c r="L401"/>
    </row>
    <row r="402" spans="9:12" ht="18" customHeight="1">
      <c r="I402"/>
      <c r="J402"/>
      <c r="K402"/>
      <c r="L402"/>
    </row>
    <row r="403" spans="9:12" ht="18" customHeight="1">
      <c r="I403"/>
      <c r="J403"/>
      <c r="K403"/>
      <c r="L403"/>
    </row>
    <row r="404" spans="9:12" ht="18" customHeight="1">
      <c r="I404"/>
      <c r="J404"/>
      <c r="K404"/>
      <c r="L404"/>
    </row>
    <row r="405" spans="9:12" ht="18" customHeight="1">
      <c r="I405"/>
      <c r="J405"/>
      <c r="K405"/>
      <c r="L405"/>
    </row>
    <row r="406" spans="9:12" ht="18" customHeight="1">
      <c r="I406"/>
      <c r="J406"/>
      <c r="K406"/>
      <c r="L406"/>
    </row>
    <row r="407" spans="9:12" ht="18" customHeight="1">
      <c r="I407"/>
      <c r="J407"/>
      <c r="K407"/>
      <c r="L407"/>
    </row>
    <row r="408" spans="9:12" ht="18" customHeight="1">
      <c r="I408"/>
      <c r="J408"/>
      <c r="K408"/>
      <c r="L408"/>
    </row>
    <row r="409" spans="9:12" ht="18" customHeight="1">
      <c r="I409"/>
      <c r="J409"/>
      <c r="K409"/>
      <c r="L409"/>
    </row>
    <row r="410" spans="9:12" ht="18" customHeight="1">
      <c r="I410"/>
      <c r="J410"/>
      <c r="K410"/>
      <c r="L410"/>
    </row>
    <row r="411" spans="9:12" ht="18" customHeight="1">
      <c r="I411"/>
      <c r="J411"/>
      <c r="K411"/>
      <c r="L411"/>
    </row>
    <row r="412" spans="9:12" ht="18" customHeight="1">
      <c r="I412"/>
      <c r="J412"/>
      <c r="K412"/>
      <c r="L412"/>
    </row>
    <row r="413" spans="9:12" ht="18" customHeight="1">
      <c r="I413"/>
      <c r="J413"/>
      <c r="K413"/>
      <c r="L413"/>
    </row>
    <row r="414" spans="9:12" ht="18" customHeight="1">
      <c r="I414"/>
      <c r="J414"/>
      <c r="K414"/>
      <c r="L414"/>
    </row>
    <row r="415" spans="9:12" ht="18" customHeight="1">
      <c r="I415"/>
      <c r="J415"/>
      <c r="K415"/>
      <c r="L415"/>
    </row>
    <row r="416" spans="9:12" ht="18" customHeight="1">
      <c r="I416"/>
      <c r="J416"/>
      <c r="K416"/>
      <c r="L416"/>
    </row>
    <row r="417" spans="9:12" ht="18" customHeight="1">
      <c r="I417"/>
      <c r="J417"/>
      <c r="K417"/>
      <c r="L417"/>
    </row>
    <row r="418" spans="9:12" ht="18" customHeight="1">
      <c r="I418"/>
      <c r="J418"/>
      <c r="K418"/>
      <c r="L418"/>
    </row>
    <row r="419" spans="9:12" ht="18" customHeight="1">
      <c r="I419"/>
      <c r="J419"/>
      <c r="K419"/>
      <c r="L419"/>
    </row>
    <row r="420" spans="9:12" ht="18" customHeight="1">
      <c r="I420"/>
      <c r="J420"/>
      <c r="K420"/>
      <c r="L420"/>
    </row>
    <row r="421" spans="9:12" ht="18" customHeight="1">
      <c r="I421"/>
      <c r="J421"/>
      <c r="K421"/>
      <c r="L421"/>
    </row>
    <row r="422" spans="9:12" ht="18" customHeight="1">
      <c r="I422"/>
      <c r="J422"/>
      <c r="K422"/>
      <c r="L422"/>
    </row>
    <row r="423" spans="9:12" ht="18" customHeight="1">
      <c r="I423"/>
      <c r="J423"/>
      <c r="K423"/>
      <c r="L423"/>
    </row>
    <row r="424" spans="9:12" ht="18" customHeight="1">
      <c r="I424"/>
      <c r="J424"/>
      <c r="K424"/>
      <c r="L424"/>
    </row>
    <row r="425" spans="9:12" ht="18" customHeight="1">
      <c r="I425"/>
      <c r="J425"/>
      <c r="K425"/>
      <c r="L425"/>
    </row>
    <row r="426" spans="9:12" ht="18" customHeight="1">
      <c r="I426"/>
      <c r="J426"/>
      <c r="K426"/>
      <c r="L426"/>
    </row>
    <row r="427" spans="9:12" ht="18" customHeight="1">
      <c r="I427"/>
      <c r="J427"/>
      <c r="K427"/>
      <c r="L427"/>
    </row>
    <row r="428" spans="9:12" ht="18" customHeight="1">
      <c r="I428"/>
      <c r="J428"/>
      <c r="K428"/>
      <c r="L428"/>
    </row>
    <row r="429" spans="9:12" ht="18" customHeight="1">
      <c r="I429"/>
      <c r="J429"/>
      <c r="K429"/>
      <c r="L429"/>
    </row>
    <row r="430" spans="9:12" ht="18" customHeight="1">
      <c r="I430"/>
      <c r="J430"/>
      <c r="K430"/>
      <c r="L430"/>
    </row>
    <row r="431" spans="9:12" ht="18" customHeight="1">
      <c r="I431"/>
      <c r="J431"/>
      <c r="K431"/>
      <c r="L431"/>
    </row>
    <row r="432" spans="9:12" ht="18" customHeight="1">
      <c r="I432"/>
      <c r="J432"/>
      <c r="K432"/>
      <c r="L432"/>
    </row>
    <row r="433" spans="9:12" ht="18" customHeight="1">
      <c r="I433"/>
      <c r="J433"/>
      <c r="K433"/>
      <c r="L433"/>
    </row>
    <row r="434" spans="9:12" ht="18" customHeight="1">
      <c r="I434"/>
      <c r="J434"/>
      <c r="K434"/>
      <c r="L434"/>
    </row>
    <row r="435" spans="9:12" ht="18" customHeight="1">
      <c r="I435"/>
      <c r="J435"/>
      <c r="K435"/>
      <c r="L435"/>
    </row>
    <row r="436" spans="9:12" ht="18" customHeight="1">
      <c r="I436"/>
      <c r="J436"/>
      <c r="K436"/>
      <c r="L436"/>
    </row>
    <row r="437" spans="9:12" ht="18" customHeight="1">
      <c r="I437"/>
      <c r="J437"/>
      <c r="K437"/>
      <c r="L437"/>
    </row>
    <row r="438" spans="9:12" ht="18" customHeight="1">
      <c r="I438"/>
      <c r="J438"/>
      <c r="K438"/>
      <c r="L438"/>
    </row>
    <row r="439" spans="9:12" ht="18" customHeight="1">
      <c r="I439"/>
      <c r="J439"/>
      <c r="K439"/>
      <c r="L439"/>
    </row>
    <row r="440" spans="9:12" ht="18" customHeight="1">
      <c r="I440"/>
      <c r="J440"/>
      <c r="K440"/>
      <c r="L440"/>
    </row>
    <row r="441" spans="9:12" ht="18" customHeight="1">
      <c r="I441"/>
      <c r="J441"/>
      <c r="K441"/>
      <c r="L441"/>
    </row>
    <row r="442" spans="9:12" ht="18" customHeight="1">
      <c r="I442"/>
      <c r="J442"/>
      <c r="K442"/>
      <c r="L442"/>
    </row>
    <row r="443" spans="9:12" ht="18" customHeight="1">
      <c r="I443"/>
      <c r="J443"/>
      <c r="K443"/>
      <c r="L443"/>
    </row>
    <row r="444" spans="9:12" ht="18" customHeight="1">
      <c r="I444"/>
      <c r="J444"/>
      <c r="K444"/>
      <c r="L444"/>
    </row>
    <row r="445" spans="9:12" ht="18" customHeight="1">
      <c r="I445"/>
      <c r="J445"/>
      <c r="K445"/>
      <c r="L445"/>
    </row>
    <row r="446" spans="9:12" ht="18" customHeight="1">
      <c r="I446"/>
      <c r="J446"/>
      <c r="K446"/>
      <c r="L446"/>
    </row>
    <row r="447" spans="9:12" ht="18" customHeight="1">
      <c r="I447"/>
      <c r="J447"/>
      <c r="K447"/>
      <c r="L447"/>
    </row>
    <row r="448" spans="9:12" ht="18" customHeight="1">
      <c r="I448"/>
      <c r="J448"/>
      <c r="K448"/>
      <c r="L448"/>
    </row>
    <row r="449" spans="9:12" ht="18" customHeight="1">
      <c r="I449"/>
      <c r="J449"/>
      <c r="K449"/>
      <c r="L449"/>
    </row>
    <row r="450" spans="9:12" ht="18" customHeight="1">
      <c r="I450"/>
      <c r="J450"/>
      <c r="K450"/>
      <c r="L450"/>
    </row>
    <row r="451" spans="9:12" ht="18" customHeight="1">
      <c r="I451"/>
      <c r="J451"/>
      <c r="K451"/>
      <c r="L451"/>
    </row>
    <row r="452" spans="9:12" ht="18" customHeight="1">
      <c r="I452"/>
      <c r="J452"/>
      <c r="K452"/>
      <c r="L452"/>
    </row>
    <row r="453" spans="9:12" ht="18" customHeight="1">
      <c r="I453"/>
      <c r="J453"/>
      <c r="K453"/>
      <c r="L453"/>
    </row>
    <row r="454" spans="9:12" ht="18" customHeight="1">
      <c r="I454"/>
      <c r="J454"/>
      <c r="K454"/>
      <c r="L454"/>
    </row>
    <row r="455" spans="9:12" ht="18" customHeight="1">
      <c r="I455"/>
      <c r="J455"/>
      <c r="K455"/>
      <c r="L455"/>
    </row>
    <row r="456" spans="9:12" ht="18" customHeight="1">
      <c r="I456"/>
      <c r="J456"/>
      <c r="K456"/>
      <c r="L456"/>
    </row>
    <row r="457" spans="9:12" ht="18" customHeight="1">
      <c r="I457"/>
      <c r="J457"/>
      <c r="K457"/>
      <c r="L457"/>
    </row>
    <row r="458" spans="9:12" ht="18" customHeight="1">
      <c r="I458"/>
      <c r="J458"/>
      <c r="K458"/>
      <c r="L458"/>
    </row>
    <row r="459" spans="9:12" ht="18" customHeight="1">
      <c r="I459"/>
      <c r="J459"/>
      <c r="K459"/>
      <c r="L459"/>
    </row>
    <row r="460" spans="9:12" ht="18" customHeight="1">
      <c r="I460"/>
      <c r="J460"/>
      <c r="K460"/>
      <c r="L460"/>
    </row>
    <row r="461" spans="9:12" ht="18" customHeight="1">
      <c r="I461"/>
      <c r="J461"/>
      <c r="K461"/>
      <c r="L461"/>
    </row>
    <row r="462" spans="9:12" ht="18" customHeight="1">
      <c r="I462"/>
      <c r="J462"/>
      <c r="K462"/>
      <c r="L462"/>
    </row>
    <row r="463" spans="9:12" ht="18" customHeight="1">
      <c r="I463"/>
      <c r="J463"/>
      <c r="K463"/>
      <c r="L463"/>
    </row>
    <row r="464" spans="9:12" ht="18" customHeight="1">
      <c r="I464"/>
      <c r="J464"/>
      <c r="K464"/>
      <c r="L464"/>
    </row>
    <row r="465" spans="9:12" ht="18" customHeight="1">
      <c r="I465"/>
      <c r="J465"/>
      <c r="K465"/>
      <c r="L465"/>
    </row>
    <row r="466" spans="9:12" ht="18" customHeight="1">
      <c r="I466"/>
      <c r="J466"/>
      <c r="K466"/>
      <c r="L466"/>
    </row>
    <row r="467" spans="9:12" ht="18" customHeight="1">
      <c r="I467"/>
      <c r="J467"/>
      <c r="K467"/>
      <c r="L467"/>
    </row>
    <row r="468" spans="9:12" ht="18" customHeight="1">
      <c r="I468"/>
      <c r="J468"/>
      <c r="K468"/>
      <c r="L468"/>
    </row>
    <row r="469" spans="9:12" ht="18" customHeight="1">
      <c r="I469"/>
      <c r="J469"/>
      <c r="K469"/>
      <c r="L469"/>
    </row>
    <row r="470" spans="9:12" ht="18" customHeight="1">
      <c r="I470"/>
      <c r="J470"/>
      <c r="K470"/>
      <c r="L470"/>
    </row>
    <row r="471" spans="9:12" ht="18" customHeight="1">
      <c r="I471"/>
      <c r="J471"/>
      <c r="K471"/>
      <c r="L471"/>
    </row>
    <row r="472" spans="9:12" ht="18" customHeight="1">
      <c r="I472"/>
      <c r="J472"/>
      <c r="K472"/>
      <c r="L472"/>
    </row>
    <row r="473" spans="9:12" ht="18" customHeight="1">
      <c r="I473"/>
      <c r="J473"/>
      <c r="K473"/>
      <c r="L473"/>
    </row>
    <row r="474" spans="9:12" ht="18" customHeight="1">
      <c r="I474"/>
      <c r="J474"/>
      <c r="K474"/>
      <c r="L474"/>
    </row>
    <row r="475" spans="9:12" ht="18" customHeight="1">
      <c r="I475"/>
      <c r="J475"/>
      <c r="K475"/>
      <c r="L475"/>
    </row>
    <row r="476" spans="9:12" ht="18" customHeight="1">
      <c r="I476"/>
      <c r="J476"/>
      <c r="K476"/>
      <c r="L476"/>
    </row>
    <row r="477" spans="9:12" ht="18" customHeight="1">
      <c r="I477"/>
      <c r="J477"/>
      <c r="K477"/>
      <c r="L477"/>
    </row>
    <row r="478" spans="9:12" ht="18" customHeight="1">
      <c r="I478"/>
      <c r="J478"/>
      <c r="K478"/>
      <c r="L478"/>
    </row>
    <row r="479" spans="9:12" ht="18" customHeight="1">
      <c r="I479"/>
      <c r="J479"/>
      <c r="K479"/>
      <c r="L479"/>
    </row>
    <row r="480" spans="9:12" ht="18" customHeight="1">
      <c r="I480"/>
      <c r="J480"/>
      <c r="K480"/>
      <c r="L480"/>
    </row>
    <row r="481" spans="9:12" ht="18" customHeight="1">
      <c r="I481"/>
      <c r="J481"/>
      <c r="K481"/>
      <c r="L481"/>
    </row>
    <row r="482" spans="9:12" ht="18" customHeight="1">
      <c r="I482"/>
      <c r="J482"/>
      <c r="K482"/>
      <c r="L482"/>
    </row>
    <row r="483" spans="9:12" ht="18" customHeight="1">
      <c r="I483"/>
      <c r="J483"/>
      <c r="K483"/>
      <c r="L483"/>
    </row>
    <row r="484" spans="9:12" ht="18" customHeight="1">
      <c r="I484"/>
      <c r="J484"/>
      <c r="K484"/>
      <c r="L484"/>
    </row>
    <row r="485" spans="9:12" ht="18" customHeight="1">
      <c r="I485"/>
      <c r="J485"/>
      <c r="K485"/>
      <c r="L485"/>
    </row>
    <row r="486" spans="9:12" ht="18" customHeight="1">
      <c r="I486"/>
      <c r="J486"/>
      <c r="K486"/>
      <c r="L486"/>
    </row>
    <row r="487" spans="9:12" ht="18" customHeight="1">
      <c r="I487"/>
      <c r="J487"/>
      <c r="K487"/>
      <c r="L487"/>
    </row>
    <row r="488" spans="9:12" ht="18" customHeight="1">
      <c r="I488"/>
      <c r="J488"/>
      <c r="K488"/>
      <c r="L488"/>
    </row>
    <row r="489" spans="9:12" ht="18" customHeight="1">
      <c r="I489"/>
      <c r="J489"/>
      <c r="K489"/>
      <c r="L489"/>
    </row>
    <row r="490" spans="9:12" ht="18" customHeight="1">
      <c r="I490"/>
      <c r="J490"/>
      <c r="K490"/>
      <c r="L490"/>
    </row>
    <row r="491" spans="9:12" ht="18" customHeight="1">
      <c r="I491"/>
      <c r="J491"/>
      <c r="K491"/>
      <c r="L491"/>
    </row>
    <row r="492" spans="9:12" ht="18" customHeight="1">
      <c r="I492"/>
      <c r="J492"/>
      <c r="K492"/>
      <c r="L492"/>
    </row>
    <row r="493" spans="9:12" ht="18" customHeight="1">
      <c r="I493"/>
      <c r="J493"/>
      <c r="K493"/>
      <c r="L493"/>
    </row>
    <row r="494" spans="9:12" ht="18" customHeight="1">
      <c r="I494"/>
      <c r="J494"/>
      <c r="K494"/>
      <c r="L494"/>
    </row>
    <row r="495" spans="9:12" ht="18" customHeight="1">
      <c r="I495"/>
      <c r="J495"/>
      <c r="K495"/>
      <c r="L495"/>
    </row>
    <row r="496" spans="9:12" ht="18" customHeight="1">
      <c r="I496"/>
      <c r="J496"/>
      <c r="K496"/>
      <c r="L496"/>
    </row>
    <row r="497" spans="9:12" ht="18" customHeight="1">
      <c r="I497"/>
      <c r="J497"/>
      <c r="K497"/>
      <c r="L497"/>
    </row>
    <row r="498" spans="9:12" ht="18" customHeight="1">
      <c r="I498"/>
      <c r="J498"/>
      <c r="K498"/>
      <c r="L498"/>
    </row>
    <row r="499" spans="9:12" ht="18" customHeight="1">
      <c r="I499"/>
      <c r="J499"/>
      <c r="K499"/>
      <c r="L499"/>
    </row>
    <row r="500" spans="9:12" ht="18" customHeight="1">
      <c r="I500"/>
      <c r="J500"/>
      <c r="K500"/>
      <c r="L500"/>
    </row>
    <row r="501" spans="9:12" ht="18" customHeight="1">
      <c r="I501"/>
      <c r="J501"/>
      <c r="K501"/>
      <c r="L501"/>
    </row>
    <row r="502" spans="9:12" ht="18" customHeight="1">
      <c r="I502"/>
      <c r="J502"/>
      <c r="K502"/>
      <c r="L502"/>
    </row>
    <row r="503" spans="9:12" ht="18" customHeight="1">
      <c r="I503"/>
      <c r="J503"/>
      <c r="K503"/>
      <c r="L503"/>
    </row>
    <row r="504" spans="9:12" ht="18" customHeight="1">
      <c r="I504"/>
      <c r="J504"/>
      <c r="K504"/>
      <c r="L504"/>
    </row>
    <row r="505" spans="9:12" ht="18" customHeight="1">
      <c r="I505"/>
      <c r="J505"/>
      <c r="K505"/>
      <c r="L505"/>
    </row>
    <row r="506" spans="9:12" ht="18" customHeight="1">
      <c r="I506"/>
      <c r="J506"/>
      <c r="K506"/>
      <c r="L506"/>
    </row>
    <row r="507" spans="9:12" ht="18" customHeight="1">
      <c r="I507"/>
      <c r="J507"/>
      <c r="K507"/>
      <c r="L507"/>
    </row>
    <row r="508" spans="9:12" ht="18" customHeight="1">
      <c r="I508"/>
      <c r="J508"/>
      <c r="K508"/>
      <c r="L508"/>
    </row>
    <row r="509" spans="9:12" ht="18" customHeight="1">
      <c r="I509"/>
      <c r="J509"/>
      <c r="K509"/>
      <c r="L509"/>
    </row>
    <row r="510" spans="9:12" ht="18" customHeight="1">
      <c r="I510"/>
      <c r="J510"/>
      <c r="K510"/>
      <c r="L510"/>
    </row>
    <row r="511" spans="9:12" ht="18" customHeight="1">
      <c r="I511"/>
      <c r="J511"/>
      <c r="K511"/>
      <c r="L511"/>
    </row>
    <row r="512" spans="9:12" ht="18" customHeight="1">
      <c r="I512"/>
      <c r="J512"/>
      <c r="K512"/>
      <c r="L512"/>
    </row>
    <row r="513" spans="9:12" ht="18" customHeight="1">
      <c r="I513"/>
      <c r="J513"/>
      <c r="K513"/>
      <c r="L513"/>
    </row>
    <row r="514" spans="9:12" ht="18" customHeight="1">
      <c r="I514"/>
      <c r="J514"/>
      <c r="K514"/>
      <c r="L514"/>
    </row>
    <row r="515" spans="9:12" ht="18" customHeight="1">
      <c r="I515"/>
      <c r="J515"/>
      <c r="K515"/>
      <c r="L515"/>
    </row>
    <row r="516" spans="9:12" ht="18" customHeight="1">
      <c r="I516"/>
      <c r="J516"/>
      <c r="K516"/>
      <c r="L516"/>
    </row>
    <row r="517" spans="9:12" ht="18" customHeight="1">
      <c r="I517"/>
      <c r="J517"/>
      <c r="K517"/>
      <c r="L517"/>
    </row>
    <row r="518" spans="9:12" ht="18" customHeight="1">
      <c r="I518"/>
      <c r="J518"/>
      <c r="K518"/>
      <c r="L518"/>
    </row>
    <row r="519" spans="9:12" ht="18" customHeight="1">
      <c r="I519"/>
      <c r="J519"/>
      <c r="K519"/>
      <c r="L519"/>
    </row>
    <row r="520" spans="9:12" ht="18" customHeight="1">
      <c r="I520"/>
      <c r="J520"/>
      <c r="K520"/>
      <c r="L520"/>
    </row>
    <row r="521" spans="9:12" ht="18" customHeight="1">
      <c r="I521"/>
      <c r="J521"/>
      <c r="K521"/>
      <c r="L521"/>
    </row>
    <row r="522" spans="9:12" ht="18" customHeight="1">
      <c r="I522"/>
      <c r="J522"/>
      <c r="K522"/>
      <c r="L522"/>
    </row>
    <row r="523" spans="9:12" ht="18" customHeight="1">
      <c r="I523"/>
      <c r="J523"/>
      <c r="K523"/>
      <c r="L523"/>
    </row>
    <row r="524" spans="9:12" ht="18" customHeight="1">
      <c r="I524"/>
      <c r="J524"/>
      <c r="K524"/>
      <c r="L524"/>
    </row>
    <row r="525" spans="9:12" ht="18" customHeight="1">
      <c r="I525"/>
      <c r="J525"/>
      <c r="K525"/>
      <c r="L525"/>
    </row>
    <row r="526" spans="9:12" ht="18" customHeight="1">
      <c r="I526"/>
      <c r="J526"/>
      <c r="K526"/>
      <c r="L526"/>
    </row>
    <row r="527" spans="9:12" ht="18" customHeight="1">
      <c r="I527"/>
      <c r="J527"/>
      <c r="K527"/>
      <c r="L527"/>
    </row>
    <row r="528" spans="9:12" ht="18" customHeight="1">
      <c r="I528"/>
      <c r="J528"/>
      <c r="K528"/>
      <c r="L528"/>
    </row>
    <row r="529" spans="9:12" ht="18" customHeight="1">
      <c r="I529"/>
      <c r="J529"/>
      <c r="K529"/>
      <c r="L529"/>
    </row>
    <row r="530" spans="9:12" ht="18" customHeight="1">
      <c r="I530"/>
      <c r="J530"/>
      <c r="K530"/>
      <c r="L530"/>
    </row>
    <row r="531" spans="9:12" ht="18" customHeight="1">
      <c r="I531"/>
      <c r="J531"/>
      <c r="K531"/>
      <c r="L531"/>
    </row>
    <row r="532" spans="9:12" ht="18" customHeight="1">
      <c r="I532"/>
      <c r="J532"/>
      <c r="K532"/>
      <c r="L532"/>
    </row>
    <row r="533" spans="9:12" ht="18" customHeight="1">
      <c r="I533"/>
      <c r="J533"/>
      <c r="K533"/>
      <c r="L533"/>
    </row>
    <row r="534" spans="9:12" ht="18" customHeight="1">
      <c r="I534"/>
      <c r="J534"/>
      <c r="K534"/>
      <c r="L534"/>
    </row>
    <row r="535" spans="9:12" ht="18" customHeight="1">
      <c r="I535"/>
      <c r="J535"/>
      <c r="K535"/>
      <c r="L535"/>
    </row>
    <row r="536" spans="9:12" ht="18" customHeight="1">
      <c r="I536"/>
      <c r="J536"/>
      <c r="K536"/>
      <c r="L536"/>
    </row>
    <row r="537" spans="9:12" ht="18" customHeight="1">
      <c r="I537"/>
      <c r="J537"/>
      <c r="K537"/>
      <c r="L537"/>
    </row>
    <row r="538" spans="9:12" ht="18" customHeight="1">
      <c r="I538"/>
      <c r="J538"/>
      <c r="K538"/>
      <c r="L538"/>
    </row>
    <row r="539" spans="9:12" ht="18" customHeight="1">
      <c r="I539"/>
      <c r="J539"/>
      <c r="K539"/>
      <c r="L539"/>
    </row>
    <row r="540" spans="9:12" ht="18" customHeight="1">
      <c r="I540"/>
      <c r="J540"/>
      <c r="K540"/>
      <c r="L540"/>
    </row>
    <row r="541" spans="9:12" ht="18" customHeight="1">
      <c r="I541"/>
      <c r="J541"/>
      <c r="K541"/>
      <c r="L541"/>
    </row>
    <row r="542" spans="9:12" ht="18" customHeight="1">
      <c r="I542"/>
      <c r="J542"/>
      <c r="K542"/>
      <c r="L542"/>
    </row>
    <row r="543" spans="9:12" ht="18" customHeight="1">
      <c r="I543"/>
      <c r="J543"/>
      <c r="K543"/>
      <c r="L543"/>
    </row>
    <row r="544" spans="9:12" ht="18" customHeight="1">
      <c r="I544"/>
      <c r="J544"/>
      <c r="K544"/>
      <c r="L544"/>
    </row>
    <row r="545" spans="9:12" ht="18" customHeight="1">
      <c r="I545"/>
      <c r="J545"/>
      <c r="K545"/>
      <c r="L545"/>
    </row>
    <row r="546" spans="9:12" ht="18" customHeight="1">
      <c r="I546"/>
      <c r="J546"/>
      <c r="K546"/>
      <c r="L546"/>
    </row>
    <row r="547" spans="9:12" ht="18" customHeight="1">
      <c r="I547"/>
      <c r="J547"/>
      <c r="K547"/>
      <c r="L547"/>
    </row>
    <row r="548" spans="9:12" ht="18" customHeight="1">
      <c r="I548"/>
      <c r="J548"/>
      <c r="K548"/>
      <c r="L548"/>
    </row>
    <row r="549" spans="9:12" ht="18" customHeight="1">
      <c r="I549"/>
      <c r="J549"/>
      <c r="K549"/>
      <c r="L549"/>
    </row>
    <row r="550" spans="9:12" ht="18" customHeight="1">
      <c r="I550"/>
      <c r="J550"/>
      <c r="K550"/>
      <c r="L550"/>
    </row>
    <row r="551" spans="9:12" ht="18" customHeight="1">
      <c r="I551"/>
      <c r="J551"/>
      <c r="K551"/>
      <c r="L551"/>
    </row>
    <row r="552" spans="9:12" ht="18" customHeight="1">
      <c r="I552"/>
      <c r="J552"/>
      <c r="K552"/>
      <c r="L552"/>
    </row>
    <row r="553" spans="9:12" ht="18" customHeight="1">
      <c r="I553"/>
      <c r="J553"/>
      <c r="K553"/>
      <c r="L553"/>
    </row>
    <row r="554" spans="9:12" ht="18" customHeight="1">
      <c r="I554"/>
      <c r="J554"/>
      <c r="K554"/>
      <c r="L554"/>
    </row>
    <row r="555" spans="9:12" ht="18" customHeight="1">
      <c r="I555"/>
      <c r="J555"/>
      <c r="K555"/>
      <c r="L555"/>
    </row>
    <row r="556" spans="9:12" ht="18" customHeight="1">
      <c r="I556"/>
      <c r="J556"/>
      <c r="K556"/>
      <c r="L556"/>
    </row>
    <row r="557" spans="9:12" ht="18" customHeight="1">
      <c r="I557"/>
      <c r="J557"/>
      <c r="K557"/>
      <c r="L557"/>
    </row>
    <row r="558" spans="9:12" ht="18" customHeight="1">
      <c r="I558"/>
      <c r="J558"/>
      <c r="K558"/>
      <c r="L558"/>
    </row>
    <row r="559" spans="9:12" ht="18" customHeight="1">
      <c r="I559"/>
      <c r="J559"/>
      <c r="K559"/>
      <c r="L559"/>
    </row>
    <row r="560" spans="9:12" ht="18" customHeight="1">
      <c r="I560"/>
      <c r="J560"/>
      <c r="K560"/>
      <c r="L560"/>
    </row>
    <row r="561" spans="9:12" ht="18" customHeight="1">
      <c r="I561"/>
      <c r="J561"/>
      <c r="K561"/>
      <c r="L561"/>
    </row>
    <row r="562" spans="9:12" ht="18" customHeight="1">
      <c r="I562"/>
      <c r="J562"/>
      <c r="K562"/>
      <c r="L562"/>
    </row>
    <row r="563" spans="9:12" ht="18" customHeight="1">
      <c r="I563"/>
      <c r="J563"/>
      <c r="K563"/>
      <c r="L563"/>
    </row>
    <row r="564" spans="9:12" ht="18" customHeight="1">
      <c r="I564"/>
      <c r="J564"/>
      <c r="K564"/>
      <c r="L564"/>
    </row>
    <row r="565" spans="9:12" ht="18" customHeight="1">
      <c r="I565"/>
      <c r="J565"/>
      <c r="K565"/>
      <c r="L565"/>
    </row>
    <row r="566" spans="9:12" ht="18" customHeight="1">
      <c r="I566"/>
      <c r="J566"/>
      <c r="K566"/>
      <c r="L566"/>
    </row>
    <row r="567" spans="9:12" ht="18" customHeight="1">
      <c r="I567"/>
      <c r="J567"/>
      <c r="K567"/>
      <c r="L567"/>
    </row>
    <row r="568" spans="9:12" ht="18" customHeight="1">
      <c r="I568"/>
      <c r="J568"/>
      <c r="K568"/>
      <c r="L568"/>
    </row>
    <row r="569" spans="9:12" ht="18" customHeight="1">
      <c r="I569"/>
      <c r="J569"/>
      <c r="K569"/>
      <c r="L569"/>
    </row>
    <row r="570" spans="9:12" ht="18" customHeight="1">
      <c r="I570"/>
      <c r="J570"/>
      <c r="K570"/>
      <c r="L570"/>
    </row>
    <row r="571" spans="9:12" ht="18" customHeight="1">
      <c r="I571"/>
      <c r="J571"/>
      <c r="K571"/>
      <c r="L571"/>
    </row>
    <row r="572" spans="9:12" ht="18" customHeight="1">
      <c r="I572"/>
      <c r="J572"/>
      <c r="K572"/>
      <c r="L572"/>
    </row>
    <row r="573" spans="9:12" ht="18" customHeight="1">
      <c r="I573"/>
      <c r="J573"/>
      <c r="K573"/>
      <c r="L573"/>
    </row>
    <row r="574" spans="9:12" ht="18" customHeight="1">
      <c r="I574"/>
      <c r="J574"/>
      <c r="K574"/>
      <c r="L574"/>
    </row>
    <row r="575" spans="9:12" ht="18" customHeight="1">
      <c r="I575"/>
      <c r="J575"/>
      <c r="K575"/>
      <c r="L575"/>
    </row>
    <row r="576" spans="9:12" ht="18" customHeight="1">
      <c r="I576"/>
      <c r="J576"/>
      <c r="K576"/>
      <c r="L576"/>
    </row>
    <row r="577" spans="9:12" ht="18" customHeight="1">
      <c r="I577"/>
      <c r="J577"/>
      <c r="K577"/>
      <c r="L577"/>
    </row>
    <row r="578" spans="9:12" ht="18" customHeight="1">
      <c r="I578"/>
      <c r="J578"/>
      <c r="K578"/>
      <c r="L578"/>
    </row>
    <row r="579" spans="9:12" ht="18" customHeight="1">
      <c r="I579"/>
      <c r="J579"/>
      <c r="K579"/>
      <c r="L579"/>
    </row>
    <row r="580" spans="9:12" ht="18" customHeight="1">
      <c r="I580"/>
      <c r="J580"/>
      <c r="K580"/>
      <c r="L580"/>
    </row>
    <row r="581" spans="9:12" ht="18" customHeight="1">
      <c r="I581"/>
      <c r="J581"/>
      <c r="K581"/>
      <c r="L581"/>
    </row>
    <row r="582" spans="9:12" ht="18" customHeight="1">
      <c r="I582"/>
      <c r="J582"/>
      <c r="K582"/>
      <c r="L582"/>
    </row>
    <row r="583" spans="9:12" ht="18" customHeight="1">
      <c r="I583"/>
      <c r="J583"/>
      <c r="K583"/>
      <c r="L583"/>
    </row>
    <row r="584" spans="9:12" ht="18" customHeight="1">
      <c r="I584"/>
      <c r="J584"/>
      <c r="K584"/>
      <c r="L584"/>
    </row>
    <row r="585" spans="9:12" ht="18" customHeight="1">
      <c r="I585"/>
      <c r="J585"/>
      <c r="K585"/>
      <c r="L585"/>
    </row>
    <row r="586" spans="9:12" ht="18" customHeight="1">
      <c r="I586"/>
      <c r="J586"/>
      <c r="K586"/>
      <c r="L586"/>
    </row>
    <row r="587" spans="9:12" ht="18" customHeight="1">
      <c r="I587"/>
      <c r="J587"/>
      <c r="K587"/>
      <c r="L587"/>
    </row>
    <row r="588" spans="9:12" ht="18" customHeight="1">
      <c r="I588"/>
      <c r="J588"/>
      <c r="K588"/>
      <c r="L588"/>
    </row>
    <row r="589" spans="9:12" ht="18" customHeight="1">
      <c r="I589"/>
      <c r="J589"/>
      <c r="K589"/>
      <c r="L589"/>
    </row>
    <row r="590" spans="9:12" ht="18" customHeight="1">
      <c r="I590"/>
      <c r="J590"/>
      <c r="K590"/>
      <c r="L590"/>
    </row>
    <row r="591" spans="9:12" ht="18" customHeight="1">
      <c r="I591"/>
      <c r="J591"/>
      <c r="K591"/>
      <c r="L591"/>
    </row>
    <row r="592" spans="9:12" ht="18" customHeight="1">
      <c r="I592"/>
      <c r="J592"/>
      <c r="K592"/>
      <c r="L592"/>
    </row>
    <row r="593" spans="9:12" ht="18" customHeight="1">
      <c r="I593"/>
      <c r="J593"/>
      <c r="K593"/>
      <c r="L593"/>
    </row>
    <row r="594" spans="9:12" ht="18" customHeight="1">
      <c r="I594"/>
      <c r="J594"/>
      <c r="K594"/>
      <c r="L594"/>
    </row>
    <row r="595" spans="9:12" ht="18" customHeight="1">
      <c r="I595"/>
      <c r="J595"/>
      <c r="K595"/>
      <c r="L595"/>
    </row>
    <row r="596" spans="9:12" ht="18" customHeight="1">
      <c r="I596"/>
      <c r="J596"/>
      <c r="K596"/>
      <c r="L596"/>
    </row>
    <row r="597" spans="9:12" ht="18" customHeight="1">
      <c r="I597"/>
      <c r="J597"/>
      <c r="K597"/>
      <c r="L597"/>
    </row>
    <row r="598" spans="9:12" ht="18" customHeight="1">
      <c r="I598"/>
      <c r="J598"/>
      <c r="K598"/>
      <c r="L598"/>
    </row>
    <row r="599" spans="9:12" ht="18" customHeight="1">
      <c r="I599"/>
      <c r="J599"/>
      <c r="K599"/>
      <c r="L599"/>
    </row>
    <row r="600" spans="9:12" ht="18" customHeight="1">
      <c r="I600"/>
      <c r="J600"/>
      <c r="K600"/>
      <c r="L600"/>
    </row>
    <row r="601" spans="9:12" ht="18" customHeight="1">
      <c r="I601"/>
      <c r="J601"/>
      <c r="K601"/>
      <c r="L601"/>
    </row>
    <row r="602" spans="9:12" ht="18" customHeight="1">
      <c r="I602"/>
      <c r="J602"/>
      <c r="K602"/>
      <c r="L602"/>
    </row>
    <row r="603" spans="9:12" ht="18" customHeight="1">
      <c r="I603"/>
      <c r="J603"/>
      <c r="K603"/>
      <c r="L603"/>
    </row>
    <row r="604" spans="9:12" ht="18" customHeight="1">
      <c r="I604"/>
      <c r="J604"/>
      <c r="K604"/>
      <c r="L604"/>
    </row>
    <row r="605" spans="9:12" ht="18" customHeight="1">
      <c r="I605"/>
      <c r="J605"/>
      <c r="K605"/>
      <c r="L605"/>
    </row>
    <row r="606" spans="9:12" ht="18" customHeight="1">
      <c r="I606"/>
      <c r="J606"/>
      <c r="K606"/>
      <c r="L606"/>
    </row>
    <row r="607" spans="9:12" ht="18" customHeight="1">
      <c r="I607"/>
      <c r="J607"/>
      <c r="K607"/>
      <c r="L607"/>
    </row>
    <row r="608" spans="9:12" ht="18" customHeight="1">
      <c r="I608"/>
      <c r="J608"/>
      <c r="K608"/>
      <c r="L608"/>
    </row>
    <row r="609" spans="9:12" ht="18" customHeight="1">
      <c r="I609"/>
      <c r="J609"/>
      <c r="K609"/>
      <c r="L609"/>
    </row>
    <row r="610" spans="9:12" ht="18" customHeight="1">
      <c r="I610"/>
      <c r="J610"/>
      <c r="K610"/>
      <c r="L610"/>
    </row>
    <row r="611" spans="9:12" ht="18" customHeight="1">
      <c r="I611"/>
      <c r="J611"/>
      <c r="K611"/>
      <c r="L611"/>
    </row>
    <row r="612" spans="9:12" ht="18" customHeight="1">
      <c r="I612"/>
      <c r="J612"/>
      <c r="K612"/>
      <c r="L612"/>
    </row>
    <row r="613" spans="9:12" ht="18" customHeight="1">
      <c r="I613"/>
      <c r="J613"/>
      <c r="K613"/>
      <c r="L613"/>
    </row>
  </sheetData>
  <phoneticPr fontId="4" type="noConversion"/>
  <pageMargins left="0.7" right="0.7" top="0.75" bottom="0.75" header="0.3" footer="0.3"/>
  <pageSetup paperSize="9"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98"/>
  <sheetViews>
    <sheetView zoomScale="70" zoomScaleNormal="70" workbookViewId="0">
      <pane ySplit="1" topLeftCell="A2" activePane="bottomLeft" state="frozen"/>
      <selection activeCell="XEK27" sqref="XEK27:XEL27"/>
      <selection pane="bottomLeft" activeCell="G15" sqref="G15"/>
    </sheetView>
  </sheetViews>
  <sheetFormatPr baseColWidth="10" defaultColWidth="10.83203125" defaultRowHeight="18" customHeight="1"/>
  <cols>
    <col min="1" max="1" width="12" style="7" bestFit="1" customWidth="1"/>
    <col min="2" max="2" width="9" style="7" bestFit="1" customWidth="1"/>
    <col min="3" max="3" width="10.1640625" style="7" bestFit="1" customWidth="1"/>
    <col min="4" max="4" width="36.83203125" style="9" bestFit="1" customWidth="1"/>
    <col min="5" max="5" width="18" style="9" customWidth="1"/>
    <col min="6" max="6" width="21.5" style="9" customWidth="1"/>
    <col min="7" max="7" width="18.83203125" style="90" customWidth="1"/>
    <col min="8" max="8" width="3.5" style="90" customWidth="1"/>
    <col min="9" max="9" width="22.6640625" style="91" customWidth="1"/>
    <col min="10" max="10" width="7.83203125" style="14" customWidth="1"/>
    <col min="11" max="11" width="14.33203125" style="14" customWidth="1"/>
    <col min="12" max="12" width="12.83203125" style="14" customWidth="1"/>
    <col min="13" max="13" width="255.6640625" style="15" bestFit="1" customWidth="1"/>
    <col min="14" max="16384" width="10.83203125" style="9"/>
  </cols>
  <sheetData>
    <row r="1" spans="1:13" s="6" customFormat="1" ht="18" customHeight="1">
      <c r="A1" s="70" t="s">
        <v>76</v>
      </c>
      <c r="B1" s="70" t="s">
        <v>77</v>
      </c>
      <c r="C1" s="70" t="s">
        <v>0</v>
      </c>
      <c r="D1" s="6" t="s">
        <v>209</v>
      </c>
      <c r="E1" s="70" t="s">
        <v>210</v>
      </c>
      <c r="F1" s="6" t="s">
        <v>211</v>
      </c>
      <c r="G1" s="89" t="s">
        <v>78</v>
      </c>
      <c r="H1" s="98" t="s">
        <v>79</v>
      </c>
      <c r="I1" s="92" t="s">
        <v>212</v>
      </c>
      <c r="J1" s="6" t="s">
        <v>213</v>
      </c>
      <c r="K1" s="6" t="s">
        <v>214</v>
      </c>
      <c r="L1" s="138" t="s">
        <v>215</v>
      </c>
      <c r="M1" s="70" t="s">
        <v>74</v>
      </c>
    </row>
    <row r="2" spans="1:13" s="18" customFormat="1" ht="30" customHeight="1">
      <c r="A2" s="125" t="s">
        <v>92</v>
      </c>
      <c r="B2" s="125">
        <v>2019</v>
      </c>
      <c r="C2" s="18" t="s">
        <v>5</v>
      </c>
      <c r="E2" s="22" t="s">
        <v>260</v>
      </c>
      <c r="F2" s="22"/>
      <c r="G2" s="292">
        <v>914408.70937378332</v>
      </c>
      <c r="H2" s="184"/>
      <c r="I2" s="185">
        <f>Wireline[[#This Row],[Total Revenue (Millions KRW₩)]]/('Total Revenue (Millions)'!D$11)*100</f>
        <v>57.207394183831639</v>
      </c>
      <c r="J2" s="127"/>
      <c r="K2" s="127"/>
      <c r="L2" s="127"/>
      <c r="M2" s="139" t="s">
        <v>261</v>
      </c>
    </row>
    <row r="3" spans="1:13" ht="30" customHeight="1">
      <c r="A3" s="7" t="s">
        <v>92</v>
      </c>
      <c r="B3" s="7">
        <v>2019</v>
      </c>
      <c r="C3" s="9" t="s">
        <v>5</v>
      </c>
      <c r="D3" s="9" t="s">
        <v>222</v>
      </c>
      <c r="E3" s="162" t="s">
        <v>223</v>
      </c>
      <c r="F3" s="19"/>
      <c r="G3" s="292">
        <v>311459.9908599584</v>
      </c>
      <c r="H3" s="86"/>
      <c r="I3" s="185">
        <f>Wireline[[#This Row],[Total Revenue (Millions KRW₩)]]/('Total Revenue (Millions)'!D$11)*100</f>
        <v>19.485613256921468</v>
      </c>
      <c r="J3" s="16"/>
      <c r="K3" s="16"/>
      <c r="L3" s="16"/>
      <c r="M3" s="139" t="s">
        <v>261</v>
      </c>
    </row>
    <row r="4" spans="1:13" ht="30" customHeight="1">
      <c r="A4" s="7" t="s">
        <v>92</v>
      </c>
      <c r="B4" s="7">
        <v>2019</v>
      </c>
      <c r="C4" s="9" t="s">
        <v>5</v>
      </c>
      <c r="D4" s="162" t="s">
        <v>218</v>
      </c>
      <c r="E4" s="162" t="s">
        <v>262</v>
      </c>
      <c r="F4" s="19"/>
      <c r="G4" s="292">
        <v>253429.26970950357</v>
      </c>
      <c r="H4" s="86"/>
      <c r="I4" s="185">
        <f>Wireline[[#This Row],[Total Revenue (Millions KRW₩)]]/('Total Revenue (Millions)'!D$11)*100</f>
        <v>15.855085347908457</v>
      </c>
      <c r="J4" s="16"/>
      <c r="K4" s="16"/>
      <c r="L4" s="16"/>
      <c r="M4" s="139" t="s">
        <v>261</v>
      </c>
    </row>
    <row r="5" spans="1:13" ht="30" customHeight="1">
      <c r="A5" s="7" t="s">
        <v>92</v>
      </c>
      <c r="B5" s="353">
        <v>2020</v>
      </c>
      <c r="C5" s="354" t="s">
        <v>5</v>
      </c>
      <c r="D5" s="354"/>
      <c r="E5" s="355" t="s">
        <v>260</v>
      </c>
      <c r="F5" s="356"/>
      <c r="G5" s="357">
        <v>967500</v>
      </c>
      <c r="H5" s="86"/>
      <c r="I5" s="185">
        <f>Wireline[[#This Row],[Total Revenue (Millions KRW₩)]]/('Total Revenue (Millions)'!D$12)*100</f>
        <v>62.220490123823602</v>
      </c>
      <c r="J5" s="16"/>
      <c r="K5" s="16"/>
      <c r="L5" s="16"/>
      <c r="M5" s="162" t="s">
        <v>263</v>
      </c>
    </row>
    <row r="6" spans="1:13" ht="30" customHeight="1">
      <c r="A6" s="7" t="s">
        <v>92</v>
      </c>
      <c r="B6" s="353">
        <v>2020</v>
      </c>
      <c r="C6" s="354" t="s">
        <v>5</v>
      </c>
      <c r="D6" s="354" t="s">
        <v>222</v>
      </c>
      <c r="E6" s="355" t="s">
        <v>223</v>
      </c>
      <c r="F6" s="356"/>
      <c r="G6" s="358">
        <v>297353.39050033526</v>
      </c>
      <c r="H6" s="86"/>
      <c r="I6" s="185">
        <f>Wireline[[#This Row],[Total Revenue (Millions KRW₩)]]/('Total Revenue (Millions)'!D$12)*100</f>
        <v>19.122970229365965</v>
      </c>
      <c r="J6" s="16"/>
      <c r="K6" s="16"/>
      <c r="L6" s="16"/>
      <c r="M6" s="139" t="s">
        <v>261</v>
      </c>
    </row>
    <row r="7" spans="1:13" ht="30" customHeight="1">
      <c r="A7" s="7" t="s">
        <v>92</v>
      </c>
      <c r="B7" s="353">
        <v>2020</v>
      </c>
      <c r="C7" s="354" t="s">
        <v>5</v>
      </c>
      <c r="D7" s="355" t="s">
        <v>264</v>
      </c>
      <c r="E7" s="355" t="s">
        <v>262</v>
      </c>
      <c r="F7" s="356"/>
      <c r="G7" s="357">
        <v>245019.63455675257</v>
      </c>
      <c r="H7" s="86"/>
      <c r="I7" s="185">
        <f>Wireline[[#This Row],[Total Revenue (Millions KRW₩)]]/('Total Revenue (Millions)'!D$12)*100</f>
        <v>15.757355816104694</v>
      </c>
      <c r="J7" s="16"/>
      <c r="K7" s="16"/>
      <c r="L7" s="16"/>
      <c r="M7" s="139" t="s">
        <v>261</v>
      </c>
    </row>
    <row r="8" spans="1:13" ht="30" customHeight="1">
      <c r="A8" s="7" t="s">
        <v>92</v>
      </c>
      <c r="B8" s="140">
        <v>2021</v>
      </c>
      <c r="C8" s="264" t="s">
        <v>5</v>
      </c>
      <c r="D8" s="264"/>
      <c r="E8" s="336" t="s">
        <v>260</v>
      </c>
      <c r="F8" s="337"/>
      <c r="G8" s="338">
        <v>929400</v>
      </c>
      <c r="H8" s="86"/>
      <c r="I8" s="185">
        <f>Wireline[[#This Row],[Total Revenue (Millions KRW₩)]]/('Total Revenue (Millions)'!D$13)*100</f>
        <v>64.496250556899511</v>
      </c>
      <c r="J8" s="16"/>
      <c r="K8" s="16"/>
      <c r="L8" s="16"/>
      <c r="M8" s="162" t="s">
        <v>263</v>
      </c>
    </row>
    <row r="9" spans="1:13" ht="30" customHeight="1">
      <c r="A9" s="7" t="s">
        <v>92</v>
      </c>
      <c r="B9" s="140">
        <v>2021</v>
      </c>
      <c r="C9" s="264" t="s">
        <v>5</v>
      </c>
      <c r="D9" s="264" t="s">
        <v>222</v>
      </c>
      <c r="E9" s="336" t="s">
        <v>223</v>
      </c>
      <c r="F9" s="337"/>
      <c r="G9" s="338">
        <v>273838.75028706086</v>
      </c>
      <c r="H9" s="86"/>
      <c r="I9" s="185">
        <f>Wireline[[#This Row],[Total Revenue (Millions KRW₩)]]/('Total Revenue (Millions)'!D$13)*100</f>
        <v>19.003198462128811</v>
      </c>
      <c r="J9" s="16"/>
      <c r="K9" s="16"/>
      <c r="L9" s="16"/>
      <c r="M9" s="139" t="s">
        <v>265</v>
      </c>
    </row>
    <row r="10" spans="1:13" ht="30" customHeight="1">
      <c r="A10" s="7" t="s">
        <v>92</v>
      </c>
      <c r="B10" s="140">
        <v>2021</v>
      </c>
      <c r="C10" s="264" t="s">
        <v>5</v>
      </c>
      <c r="D10" s="336" t="s">
        <v>218</v>
      </c>
      <c r="E10" s="336" t="s">
        <v>262</v>
      </c>
      <c r="F10" s="337"/>
      <c r="G10" s="338">
        <v>225911.79009331862</v>
      </c>
      <c r="H10" s="86"/>
      <c r="I10" s="185">
        <f>Wireline[[#This Row],[Total Revenue (Millions KRW₩)]]/('Total Revenue (Millions)'!D$13)*100</f>
        <v>15.677279338945951</v>
      </c>
      <c r="J10" s="16"/>
      <c r="K10" s="16"/>
      <c r="L10" s="16"/>
      <c r="M10" s="139" t="s">
        <v>265</v>
      </c>
    </row>
    <row r="11" spans="1:13" ht="18" customHeight="1">
      <c r="A11" s="5"/>
      <c r="B11" s="5"/>
      <c r="C11" s="9"/>
      <c r="E11" s="148"/>
      <c r="F11" s="34"/>
      <c r="M11" s="80"/>
    </row>
    <row r="12" spans="1:13" ht="18" customHeight="1">
      <c r="A12" s="5"/>
      <c r="B12" s="5"/>
      <c r="C12" s="9"/>
      <c r="E12" s="148"/>
      <c r="F12" s="34"/>
    </row>
    <row r="13" spans="1:13" ht="18" customHeight="1">
      <c r="A13" s="5"/>
      <c r="B13" s="5"/>
      <c r="C13" s="9"/>
      <c r="E13" s="148"/>
      <c r="F13" s="34"/>
    </row>
    <row r="14" spans="1:13" ht="18" customHeight="1">
      <c r="E14" s="34"/>
      <c r="F14" s="34"/>
    </row>
    <row r="15" spans="1:13" ht="18" customHeight="1">
      <c r="E15" s="34"/>
      <c r="F15" s="34"/>
    </row>
    <row r="16" spans="1:13" ht="18" customHeight="1">
      <c r="E16" s="34"/>
      <c r="F16" s="34"/>
    </row>
    <row r="17" spans="3:7" ht="18" customHeight="1">
      <c r="E17" s="34"/>
      <c r="F17" s="34"/>
    </row>
    <row r="18" spans="3:7" ht="18" customHeight="1">
      <c r="E18" s="34"/>
      <c r="F18" s="34"/>
    </row>
    <row r="19" spans="3:7" ht="18" customHeight="1">
      <c r="E19" s="34"/>
      <c r="F19" s="34"/>
    </row>
    <row r="20" spans="3:7" ht="18" customHeight="1">
      <c r="E20" s="34"/>
      <c r="F20" s="34"/>
    </row>
    <row r="21" spans="3:7" ht="18" customHeight="1">
      <c r="C21" s="319"/>
      <c r="E21" s="120"/>
      <c r="F21" s="191"/>
    </row>
    <row r="22" spans="3:7" ht="18" customHeight="1">
      <c r="E22" s="120"/>
      <c r="F22" s="193"/>
    </row>
    <row r="23" spans="3:7" ht="18" customHeight="1">
      <c r="E23" s="120"/>
      <c r="F23" s="193"/>
    </row>
    <row r="24" spans="3:7" ht="18" customHeight="1">
      <c r="E24" s="120"/>
      <c r="F24" s="34"/>
      <c r="G24" s="193"/>
    </row>
    <row r="25" spans="3:7" ht="18" customHeight="1">
      <c r="E25" s="120"/>
      <c r="F25" s="34"/>
      <c r="G25" s="193"/>
    </row>
    <row r="26" spans="3:7" ht="18" customHeight="1">
      <c r="E26" s="120"/>
      <c r="F26" s="34"/>
      <c r="G26" s="193"/>
    </row>
    <row r="27" spans="3:7" ht="18" customHeight="1">
      <c r="E27" s="120"/>
      <c r="F27" s="34"/>
      <c r="G27" s="193"/>
    </row>
    <row r="28" spans="3:7" ht="18" customHeight="1">
      <c r="E28" s="120"/>
      <c r="F28" s="34"/>
      <c r="G28" s="193"/>
    </row>
    <row r="29" spans="3:7" ht="18" customHeight="1">
      <c r="E29" s="120"/>
      <c r="F29" s="34"/>
      <c r="G29" s="193"/>
    </row>
    <row r="30" spans="3:7" ht="18" customHeight="1">
      <c r="E30" s="120"/>
      <c r="F30" s="34"/>
      <c r="G30" s="193"/>
    </row>
    <row r="31" spans="3:7" ht="18" customHeight="1">
      <c r="E31" s="120"/>
      <c r="F31" s="34"/>
      <c r="G31" s="193"/>
    </row>
    <row r="32" spans="3:7" ht="18" customHeight="1">
      <c r="E32" s="120"/>
      <c r="F32" s="34"/>
      <c r="G32" s="193"/>
    </row>
    <row r="33" spans="5:6" ht="18" customHeight="1">
      <c r="E33" s="34"/>
      <c r="F33" s="34"/>
    </row>
    <row r="34" spans="5:6" ht="18" customHeight="1">
      <c r="E34" s="34"/>
      <c r="F34" s="34"/>
    </row>
    <row r="35" spans="5:6" ht="18" customHeight="1">
      <c r="E35" s="34"/>
      <c r="F35" s="34"/>
    </row>
    <row r="36" spans="5:6" ht="18" customHeight="1">
      <c r="E36" s="34"/>
      <c r="F36" s="34"/>
    </row>
    <row r="37" spans="5:6" ht="18" customHeight="1">
      <c r="E37" s="34"/>
      <c r="F37" s="34"/>
    </row>
    <row r="38" spans="5:6" ht="18" customHeight="1">
      <c r="E38" s="34"/>
      <c r="F38" s="34"/>
    </row>
    <row r="39" spans="5:6" ht="18" customHeight="1">
      <c r="E39" s="34"/>
      <c r="F39" s="34"/>
    </row>
    <row r="40" spans="5:6" ht="18" customHeight="1">
      <c r="E40" s="34"/>
      <c r="F40" s="34"/>
    </row>
    <row r="41" spans="5:6" ht="18" customHeight="1">
      <c r="E41" s="34"/>
      <c r="F41" s="34"/>
    </row>
    <row r="42" spans="5:6" ht="18" customHeight="1">
      <c r="E42" s="34"/>
      <c r="F42" s="34"/>
    </row>
    <row r="43" spans="5:6" ht="18" customHeight="1">
      <c r="E43" s="34"/>
      <c r="F43" s="34"/>
    </row>
    <row r="44" spans="5:6" ht="18" customHeight="1">
      <c r="E44" s="34"/>
      <c r="F44" s="34"/>
    </row>
    <row r="45" spans="5:6" ht="18" customHeight="1">
      <c r="E45" s="34"/>
      <c r="F45" s="34"/>
    </row>
    <row r="46" spans="5:6" ht="18" customHeight="1">
      <c r="E46" s="34"/>
      <c r="F46" s="34"/>
    </row>
    <row r="47" spans="5:6" ht="18" customHeight="1">
      <c r="E47" s="34"/>
      <c r="F47" s="34"/>
    </row>
    <row r="48" spans="5:6" ht="18" customHeight="1">
      <c r="E48" s="34"/>
      <c r="F48" s="34"/>
    </row>
    <row r="49" spans="5:6" ht="18" customHeight="1">
      <c r="E49" s="34"/>
      <c r="F49" s="34"/>
    </row>
    <row r="50" spans="5:6" ht="18" customHeight="1">
      <c r="E50" s="34"/>
      <c r="F50" s="34"/>
    </row>
    <row r="51" spans="5:6" ht="18" customHeight="1">
      <c r="E51" s="34"/>
      <c r="F51" s="34"/>
    </row>
    <row r="52" spans="5:6" ht="18" customHeight="1">
      <c r="E52" s="34"/>
      <c r="F52" s="34"/>
    </row>
    <row r="53" spans="5:6" ht="18" customHeight="1">
      <c r="E53" s="34"/>
      <c r="F53" s="34"/>
    </row>
    <row r="54" spans="5:6" ht="18" customHeight="1">
      <c r="E54" s="34"/>
      <c r="F54" s="34"/>
    </row>
    <row r="55" spans="5:6" ht="18" customHeight="1">
      <c r="E55" s="34"/>
      <c r="F55" s="34"/>
    </row>
    <row r="56" spans="5:6" ht="18" customHeight="1">
      <c r="E56" s="34"/>
      <c r="F56" s="34"/>
    </row>
    <row r="57" spans="5:6" ht="18" customHeight="1">
      <c r="E57" s="34"/>
      <c r="F57" s="34"/>
    </row>
    <row r="58" spans="5:6" ht="18" customHeight="1">
      <c r="E58" s="34"/>
      <c r="F58" s="34"/>
    </row>
    <row r="59" spans="5:6" ht="18" customHeight="1">
      <c r="E59" s="34"/>
      <c r="F59" s="34"/>
    </row>
    <row r="60" spans="5:6" ht="18" customHeight="1">
      <c r="E60" s="34"/>
      <c r="F60" s="34"/>
    </row>
    <row r="61" spans="5:6" ht="18" customHeight="1">
      <c r="E61" s="34"/>
      <c r="F61" s="34"/>
    </row>
    <row r="62" spans="5:6" ht="18" customHeight="1">
      <c r="E62" s="34"/>
      <c r="F62" s="34"/>
    </row>
    <row r="63" spans="5:6" ht="18" customHeight="1">
      <c r="E63" s="34"/>
      <c r="F63" s="34"/>
    </row>
    <row r="64" spans="5:6" ht="18" customHeight="1">
      <c r="E64" s="34"/>
      <c r="F64" s="34"/>
    </row>
    <row r="65" spans="5:6" ht="18" customHeight="1">
      <c r="E65" s="34"/>
      <c r="F65" s="34"/>
    </row>
    <row r="66" spans="5:6" ht="18" customHeight="1">
      <c r="E66" s="34"/>
      <c r="F66" s="34"/>
    </row>
    <row r="67" spans="5:6" ht="18" customHeight="1">
      <c r="E67" s="34"/>
      <c r="F67" s="34"/>
    </row>
    <row r="68" spans="5:6" ht="18" customHeight="1">
      <c r="E68" s="34"/>
      <c r="F68" s="34"/>
    </row>
    <row r="69" spans="5:6" ht="18" customHeight="1">
      <c r="E69" s="34"/>
      <c r="F69" s="34"/>
    </row>
    <row r="70" spans="5:6" ht="18" customHeight="1">
      <c r="E70" s="34"/>
      <c r="F70" s="34"/>
    </row>
    <row r="71" spans="5:6" ht="18" customHeight="1">
      <c r="E71" s="34"/>
      <c r="F71" s="34"/>
    </row>
    <row r="72" spans="5:6" ht="18" customHeight="1">
      <c r="E72" s="34"/>
      <c r="F72" s="34"/>
    </row>
    <row r="73" spans="5:6" ht="18" customHeight="1">
      <c r="E73" s="34"/>
      <c r="F73" s="34"/>
    </row>
    <row r="74" spans="5:6" ht="18" customHeight="1">
      <c r="E74" s="34"/>
      <c r="F74" s="34"/>
    </row>
    <row r="75" spans="5:6" ht="18" customHeight="1">
      <c r="E75" s="34"/>
      <c r="F75" s="34"/>
    </row>
    <row r="76" spans="5:6" ht="18" customHeight="1">
      <c r="E76" s="34"/>
      <c r="F76" s="34"/>
    </row>
    <row r="77" spans="5:6" ht="18" customHeight="1">
      <c r="E77" s="34"/>
      <c r="F77" s="34"/>
    </row>
    <row r="78" spans="5:6" ht="18" customHeight="1">
      <c r="E78" s="34"/>
      <c r="F78" s="34"/>
    </row>
    <row r="79" spans="5:6" ht="18" customHeight="1">
      <c r="E79" s="34"/>
      <c r="F79" s="34"/>
    </row>
    <row r="80" spans="5:6" ht="18" customHeight="1">
      <c r="E80" s="34"/>
      <c r="F80" s="34"/>
    </row>
    <row r="81" spans="5:6" ht="18" customHeight="1">
      <c r="E81" s="34"/>
      <c r="F81" s="34"/>
    </row>
    <row r="82" spans="5:6" ht="18" customHeight="1">
      <c r="E82" s="34"/>
      <c r="F82" s="34"/>
    </row>
    <row r="83" spans="5:6" ht="18" customHeight="1">
      <c r="E83" s="34"/>
      <c r="F83" s="34"/>
    </row>
    <row r="84" spans="5:6" ht="18" customHeight="1">
      <c r="E84" s="34"/>
      <c r="F84" s="34"/>
    </row>
    <row r="85" spans="5:6" ht="18" customHeight="1">
      <c r="E85" s="34"/>
      <c r="F85" s="34"/>
    </row>
    <row r="86" spans="5:6" ht="18" customHeight="1">
      <c r="E86" s="34"/>
      <c r="F86" s="34"/>
    </row>
    <row r="87" spans="5:6" ht="18" customHeight="1">
      <c r="E87" s="34"/>
      <c r="F87" s="34"/>
    </row>
    <row r="88" spans="5:6" ht="18" customHeight="1">
      <c r="E88" s="34"/>
      <c r="F88" s="34"/>
    </row>
    <row r="89" spans="5:6" ht="18" customHeight="1">
      <c r="E89" s="34"/>
      <c r="F89" s="34"/>
    </row>
    <row r="90" spans="5:6" ht="18" customHeight="1">
      <c r="E90" s="34"/>
      <c r="F90" s="34"/>
    </row>
    <row r="91" spans="5:6" ht="18" customHeight="1">
      <c r="E91" s="34"/>
      <c r="F91" s="34"/>
    </row>
    <row r="92" spans="5:6" ht="18" customHeight="1">
      <c r="E92" s="34"/>
      <c r="F92" s="34"/>
    </row>
    <row r="93" spans="5:6" ht="18" customHeight="1">
      <c r="E93" s="34"/>
      <c r="F93" s="34"/>
    </row>
    <row r="94" spans="5:6" ht="18" customHeight="1">
      <c r="E94" s="34"/>
      <c r="F94" s="34"/>
    </row>
    <row r="95" spans="5:6" ht="18" customHeight="1">
      <c r="E95" s="34"/>
      <c r="F95" s="34"/>
    </row>
    <row r="96" spans="5:6" ht="18" customHeight="1">
      <c r="E96" s="34"/>
      <c r="F96" s="34"/>
    </row>
    <row r="97" spans="5:6" ht="18" customHeight="1">
      <c r="E97" s="34"/>
      <c r="F97" s="34"/>
    </row>
    <row r="98" spans="5:6" ht="18" customHeight="1">
      <c r="E98" s="34"/>
      <c r="F98" s="34"/>
    </row>
    <row r="99" spans="5:6" ht="18" customHeight="1">
      <c r="E99" s="34"/>
      <c r="F99" s="34"/>
    </row>
    <row r="100" spans="5:6" ht="18" customHeight="1">
      <c r="E100" s="34"/>
      <c r="F100" s="34"/>
    </row>
    <row r="101" spans="5:6" ht="18" customHeight="1">
      <c r="E101" s="34"/>
      <c r="F101" s="34"/>
    </row>
    <row r="102" spans="5:6" ht="18" customHeight="1">
      <c r="E102" s="34"/>
      <c r="F102" s="34"/>
    </row>
    <row r="103" spans="5:6" ht="18" customHeight="1">
      <c r="E103" s="34"/>
      <c r="F103" s="34"/>
    </row>
    <row r="104" spans="5:6" ht="18" customHeight="1">
      <c r="E104" s="34"/>
      <c r="F104" s="34"/>
    </row>
    <row r="105" spans="5:6" ht="18" customHeight="1">
      <c r="E105" s="34"/>
      <c r="F105" s="34"/>
    </row>
    <row r="106" spans="5:6" ht="18" customHeight="1">
      <c r="E106" s="34"/>
      <c r="F106" s="34"/>
    </row>
    <row r="107" spans="5:6" ht="18" customHeight="1">
      <c r="E107" s="34"/>
      <c r="F107" s="34"/>
    </row>
    <row r="108" spans="5:6" ht="18" customHeight="1">
      <c r="E108" s="34"/>
      <c r="F108" s="34"/>
    </row>
    <row r="109" spans="5:6" ht="18" customHeight="1">
      <c r="E109" s="34"/>
      <c r="F109" s="34"/>
    </row>
    <row r="110" spans="5:6" ht="18" customHeight="1">
      <c r="E110" s="34"/>
      <c r="F110" s="34"/>
    </row>
    <row r="111" spans="5:6" ht="18" customHeight="1">
      <c r="E111" s="34"/>
      <c r="F111" s="34"/>
    </row>
    <row r="112" spans="5:6" ht="18" customHeight="1">
      <c r="E112" s="34"/>
      <c r="F112" s="34"/>
    </row>
    <row r="113" spans="5:6" ht="18" customHeight="1">
      <c r="E113" s="34"/>
      <c r="F113" s="34"/>
    </row>
    <row r="114" spans="5:6" ht="18" customHeight="1">
      <c r="E114" s="34"/>
      <c r="F114" s="34"/>
    </row>
    <row r="115" spans="5:6" ht="18" customHeight="1">
      <c r="E115" s="34"/>
      <c r="F115" s="34"/>
    </row>
    <row r="116" spans="5:6" ht="18" customHeight="1">
      <c r="E116" s="34"/>
      <c r="F116" s="34"/>
    </row>
    <row r="117" spans="5:6" ht="18" customHeight="1">
      <c r="E117" s="34"/>
      <c r="F117" s="34"/>
    </row>
    <row r="118" spans="5:6" ht="18" customHeight="1">
      <c r="E118" s="34"/>
      <c r="F118" s="34"/>
    </row>
    <row r="119" spans="5:6" ht="18" customHeight="1">
      <c r="E119" s="34"/>
      <c r="F119" s="34"/>
    </row>
    <row r="120" spans="5:6" ht="18" customHeight="1">
      <c r="E120" s="34"/>
      <c r="F120" s="34"/>
    </row>
    <row r="121" spans="5:6" ht="18" customHeight="1">
      <c r="E121" s="34"/>
      <c r="F121" s="34"/>
    </row>
    <row r="122" spans="5:6" ht="18" customHeight="1">
      <c r="E122" s="34"/>
      <c r="F122" s="34"/>
    </row>
    <row r="123" spans="5:6" ht="18" customHeight="1">
      <c r="E123" s="34"/>
      <c r="F123" s="34"/>
    </row>
    <row r="124" spans="5:6" ht="18" customHeight="1">
      <c r="E124" s="34"/>
      <c r="F124" s="34"/>
    </row>
    <row r="125" spans="5:6" ht="18" customHeight="1">
      <c r="E125" s="34"/>
      <c r="F125" s="34"/>
    </row>
    <row r="126" spans="5:6" ht="18" customHeight="1">
      <c r="E126" s="34"/>
      <c r="F126" s="34"/>
    </row>
    <row r="127" spans="5:6" ht="18" customHeight="1">
      <c r="E127" s="34"/>
      <c r="F127" s="34"/>
    </row>
    <row r="128" spans="5:6" ht="18" customHeight="1">
      <c r="E128" s="34"/>
      <c r="F128" s="34"/>
    </row>
    <row r="129" spans="5:6" ht="18" customHeight="1">
      <c r="E129" s="34"/>
      <c r="F129" s="34"/>
    </row>
    <row r="130" spans="5:6" ht="18" customHeight="1">
      <c r="E130" s="34"/>
      <c r="F130" s="34"/>
    </row>
    <row r="131" spans="5:6" ht="18" customHeight="1">
      <c r="E131" s="34"/>
      <c r="F131" s="34"/>
    </row>
    <row r="132" spans="5:6" ht="18" customHeight="1">
      <c r="E132" s="34"/>
      <c r="F132" s="34"/>
    </row>
    <row r="133" spans="5:6" ht="18" customHeight="1">
      <c r="E133" s="34"/>
      <c r="F133" s="34"/>
    </row>
    <row r="134" spans="5:6" ht="18" customHeight="1">
      <c r="E134" s="34"/>
      <c r="F134" s="34"/>
    </row>
    <row r="135" spans="5:6" ht="18" customHeight="1">
      <c r="E135" s="34"/>
      <c r="F135" s="34"/>
    </row>
    <row r="136" spans="5:6" ht="18" customHeight="1">
      <c r="E136" s="34"/>
      <c r="F136" s="34"/>
    </row>
    <row r="137" spans="5:6" ht="18" customHeight="1">
      <c r="E137" s="34"/>
      <c r="F137" s="34"/>
    </row>
    <row r="138" spans="5:6" ht="18" customHeight="1">
      <c r="E138" s="34"/>
      <c r="F138" s="34"/>
    </row>
    <row r="139" spans="5:6" ht="18" customHeight="1">
      <c r="E139" s="34"/>
      <c r="F139" s="34"/>
    </row>
    <row r="140" spans="5:6" ht="18" customHeight="1">
      <c r="E140" s="34"/>
      <c r="F140" s="34"/>
    </row>
    <row r="141" spans="5:6" ht="18" customHeight="1">
      <c r="E141" s="34"/>
      <c r="F141" s="34"/>
    </row>
    <row r="142" spans="5:6" ht="18" customHeight="1">
      <c r="E142" s="34"/>
      <c r="F142" s="34"/>
    </row>
    <row r="143" spans="5:6" ht="18" customHeight="1">
      <c r="E143" s="34"/>
      <c r="F143" s="34"/>
    </row>
    <row r="144" spans="5:6" ht="18" customHeight="1">
      <c r="E144" s="34"/>
      <c r="F144" s="34"/>
    </row>
    <row r="145" spans="5:6" ht="18" customHeight="1">
      <c r="E145" s="34"/>
      <c r="F145" s="34"/>
    </row>
    <row r="146" spans="5:6" ht="18" customHeight="1">
      <c r="E146" s="34"/>
      <c r="F146" s="34"/>
    </row>
    <row r="147" spans="5:6" ht="18" customHeight="1">
      <c r="E147" s="34"/>
      <c r="F147" s="34"/>
    </row>
    <row r="148" spans="5:6" ht="18" customHeight="1">
      <c r="E148" s="34"/>
      <c r="F148" s="34"/>
    </row>
    <row r="149" spans="5:6" ht="18" customHeight="1">
      <c r="E149" s="34"/>
      <c r="F149" s="34"/>
    </row>
    <row r="150" spans="5:6" ht="18" customHeight="1">
      <c r="E150" s="34"/>
      <c r="F150" s="34"/>
    </row>
    <row r="151" spans="5:6" ht="18" customHeight="1">
      <c r="E151" s="34"/>
      <c r="F151" s="34"/>
    </row>
    <row r="152" spans="5:6" ht="18" customHeight="1">
      <c r="E152" s="34"/>
      <c r="F152" s="34"/>
    </row>
    <row r="153" spans="5:6" ht="18" customHeight="1">
      <c r="E153" s="34"/>
      <c r="F153" s="34"/>
    </row>
    <row r="154" spans="5:6" ht="18" customHeight="1">
      <c r="E154" s="34"/>
      <c r="F154" s="34"/>
    </row>
    <row r="155" spans="5:6" ht="18" customHeight="1">
      <c r="E155" s="34"/>
      <c r="F155" s="34"/>
    </row>
    <row r="156" spans="5:6" ht="18" customHeight="1">
      <c r="E156" s="34"/>
      <c r="F156" s="34"/>
    </row>
    <row r="157" spans="5:6" ht="18" customHeight="1">
      <c r="E157" s="34"/>
      <c r="F157" s="34"/>
    </row>
    <row r="158" spans="5:6" ht="18" customHeight="1">
      <c r="E158" s="34"/>
      <c r="F158" s="34"/>
    </row>
    <row r="159" spans="5:6" ht="18" customHeight="1">
      <c r="E159" s="34"/>
      <c r="F159" s="34"/>
    </row>
    <row r="160" spans="5:6" ht="18" customHeight="1">
      <c r="E160" s="34"/>
      <c r="F160" s="34"/>
    </row>
    <row r="161" spans="5:6" ht="18" customHeight="1">
      <c r="E161" s="34"/>
      <c r="F161" s="34"/>
    </row>
    <row r="162" spans="5:6" ht="18" customHeight="1">
      <c r="E162" s="34"/>
      <c r="F162" s="34"/>
    </row>
    <row r="163" spans="5:6" ht="18" customHeight="1">
      <c r="E163" s="34"/>
      <c r="F163" s="34"/>
    </row>
    <row r="164" spans="5:6" ht="18" customHeight="1">
      <c r="E164" s="34"/>
      <c r="F164" s="34"/>
    </row>
    <row r="165" spans="5:6" ht="18" customHeight="1">
      <c r="E165" s="34"/>
      <c r="F165" s="34"/>
    </row>
    <row r="166" spans="5:6" ht="18" customHeight="1">
      <c r="E166" s="34"/>
      <c r="F166" s="34"/>
    </row>
    <row r="167" spans="5:6" ht="18" customHeight="1">
      <c r="E167" s="34"/>
      <c r="F167" s="34"/>
    </row>
    <row r="168" spans="5:6" ht="18" customHeight="1">
      <c r="E168" s="34"/>
      <c r="F168" s="34"/>
    </row>
    <row r="169" spans="5:6" ht="18" customHeight="1">
      <c r="E169" s="34"/>
      <c r="F169" s="34"/>
    </row>
    <row r="170" spans="5:6" ht="18" customHeight="1">
      <c r="E170" s="34"/>
      <c r="F170" s="34"/>
    </row>
    <row r="171" spans="5:6" ht="18" customHeight="1">
      <c r="E171" s="34"/>
      <c r="F171" s="34"/>
    </row>
    <row r="172" spans="5:6" ht="18" customHeight="1">
      <c r="E172" s="34"/>
      <c r="F172" s="34"/>
    </row>
    <row r="173" spans="5:6" ht="18" customHeight="1">
      <c r="E173" s="34"/>
      <c r="F173" s="34"/>
    </row>
    <row r="174" spans="5:6" ht="18" customHeight="1">
      <c r="E174" s="34"/>
      <c r="F174" s="34"/>
    </row>
    <row r="175" spans="5:6" ht="18" customHeight="1">
      <c r="E175" s="34"/>
      <c r="F175" s="34"/>
    </row>
    <row r="176" spans="5:6" ht="18" customHeight="1">
      <c r="E176" s="34"/>
      <c r="F176" s="34"/>
    </row>
    <row r="177" spans="5:6" ht="18" customHeight="1">
      <c r="E177" s="34"/>
      <c r="F177" s="34"/>
    </row>
    <row r="178" spans="5:6" ht="18" customHeight="1">
      <c r="E178" s="34"/>
      <c r="F178" s="34"/>
    </row>
    <row r="179" spans="5:6" ht="18" customHeight="1">
      <c r="E179" s="34"/>
      <c r="F179" s="34"/>
    </row>
    <row r="180" spans="5:6" ht="18" customHeight="1">
      <c r="E180" s="34"/>
      <c r="F180" s="34"/>
    </row>
    <row r="181" spans="5:6" ht="18" customHeight="1">
      <c r="E181" s="34"/>
      <c r="F181" s="34"/>
    </row>
    <row r="182" spans="5:6" ht="18" customHeight="1">
      <c r="E182" s="34"/>
      <c r="F182" s="34"/>
    </row>
    <row r="183" spans="5:6" ht="18" customHeight="1">
      <c r="E183" s="34"/>
      <c r="F183" s="34"/>
    </row>
    <row r="184" spans="5:6" ht="18" customHeight="1">
      <c r="E184" s="34"/>
      <c r="F184" s="34"/>
    </row>
    <row r="185" spans="5:6" ht="18" customHeight="1">
      <c r="E185" s="34"/>
      <c r="F185" s="34"/>
    </row>
    <row r="186" spans="5:6" ht="18" customHeight="1">
      <c r="E186" s="34"/>
      <c r="F186" s="34"/>
    </row>
    <row r="187" spans="5:6" ht="18" customHeight="1">
      <c r="E187" s="34"/>
      <c r="F187" s="34"/>
    </row>
    <row r="188" spans="5:6" ht="18" customHeight="1">
      <c r="E188" s="34"/>
      <c r="F188" s="34"/>
    </row>
    <row r="189" spans="5:6" ht="18" customHeight="1">
      <c r="E189" s="34"/>
      <c r="F189" s="34"/>
    </row>
    <row r="190" spans="5:6" ht="18" customHeight="1">
      <c r="E190" s="34"/>
      <c r="F190" s="34"/>
    </row>
    <row r="191" spans="5:6" ht="18" customHeight="1">
      <c r="E191" s="34"/>
      <c r="F191" s="34"/>
    </row>
    <row r="192" spans="5:6" ht="18" customHeight="1">
      <c r="E192" s="34"/>
      <c r="F192" s="34"/>
    </row>
    <row r="193" spans="5:6" ht="18" customHeight="1">
      <c r="E193" s="34"/>
      <c r="F193" s="34"/>
    </row>
    <row r="194" spans="5:6" ht="18" customHeight="1">
      <c r="E194" s="34"/>
      <c r="F194" s="34"/>
    </row>
    <row r="195" spans="5:6" ht="18" customHeight="1">
      <c r="E195" s="34"/>
      <c r="F195" s="34"/>
    </row>
    <row r="196" spans="5:6" ht="18" customHeight="1">
      <c r="E196" s="34"/>
      <c r="F196" s="34"/>
    </row>
    <row r="197" spans="5:6" ht="18" customHeight="1">
      <c r="E197" s="34"/>
      <c r="F197" s="34"/>
    </row>
    <row r="198" spans="5:6" ht="18" customHeight="1">
      <c r="E198" s="34"/>
      <c r="F198" s="34"/>
    </row>
    <row r="199" spans="5:6" ht="18" customHeight="1">
      <c r="E199" s="34"/>
      <c r="F199" s="34"/>
    </row>
    <row r="200" spans="5:6" ht="18" customHeight="1">
      <c r="E200" s="34"/>
      <c r="F200" s="34"/>
    </row>
    <row r="201" spans="5:6" ht="18" customHeight="1">
      <c r="E201" s="34"/>
      <c r="F201" s="34"/>
    </row>
    <row r="202" spans="5:6" ht="18" customHeight="1">
      <c r="E202" s="34"/>
      <c r="F202" s="34"/>
    </row>
    <row r="203" spans="5:6" ht="18" customHeight="1">
      <c r="E203" s="34"/>
      <c r="F203" s="34"/>
    </row>
    <row r="204" spans="5:6" ht="18" customHeight="1">
      <c r="E204" s="34"/>
      <c r="F204" s="34"/>
    </row>
    <row r="205" spans="5:6" ht="18" customHeight="1">
      <c r="E205" s="34"/>
      <c r="F205" s="34"/>
    </row>
    <row r="206" spans="5:6" ht="18" customHeight="1">
      <c r="E206" s="34"/>
      <c r="F206" s="34"/>
    </row>
    <row r="207" spans="5:6" ht="18" customHeight="1">
      <c r="E207" s="34"/>
      <c r="F207" s="34"/>
    </row>
    <row r="208" spans="5:6" ht="18" customHeight="1">
      <c r="E208" s="34"/>
      <c r="F208" s="34"/>
    </row>
    <row r="209" spans="5:6" ht="18" customHeight="1">
      <c r="E209" s="34"/>
      <c r="F209" s="34"/>
    </row>
    <row r="210" spans="5:6" ht="18" customHeight="1">
      <c r="E210" s="34"/>
      <c r="F210" s="34"/>
    </row>
    <row r="211" spans="5:6" ht="18" customHeight="1">
      <c r="E211" s="34"/>
      <c r="F211" s="34"/>
    </row>
    <row r="212" spans="5:6" ht="18" customHeight="1">
      <c r="E212" s="34"/>
      <c r="F212" s="34"/>
    </row>
    <row r="213" spans="5:6" ht="18" customHeight="1">
      <c r="E213" s="34"/>
      <c r="F213" s="34"/>
    </row>
    <row r="214" spans="5:6" ht="18" customHeight="1">
      <c r="E214" s="34"/>
      <c r="F214" s="34"/>
    </row>
    <row r="215" spans="5:6" ht="18" customHeight="1">
      <c r="E215" s="34"/>
      <c r="F215" s="34"/>
    </row>
    <row r="216" spans="5:6" ht="18" customHeight="1">
      <c r="E216" s="34"/>
      <c r="F216" s="34"/>
    </row>
    <row r="217" spans="5:6" ht="18" customHeight="1">
      <c r="E217" s="34"/>
      <c r="F217" s="34"/>
    </row>
    <row r="218" spans="5:6" ht="18" customHeight="1">
      <c r="E218" s="34"/>
      <c r="F218" s="34"/>
    </row>
    <row r="219" spans="5:6" ht="18" customHeight="1">
      <c r="E219" s="34"/>
      <c r="F219" s="34"/>
    </row>
    <row r="220" spans="5:6" ht="18" customHeight="1">
      <c r="E220" s="34"/>
      <c r="F220" s="34"/>
    </row>
    <row r="221" spans="5:6" ht="18" customHeight="1">
      <c r="E221" s="34"/>
      <c r="F221" s="34"/>
    </row>
    <row r="222" spans="5:6" ht="18" customHeight="1">
      <c r="E222" s="34"/>
      <c r="F222" s="34"/>
    </row>
    <row r="223" spans="5:6" ht="18" customHeight="1">
      <c r="E223" s="34"/>
      <c r="F223" s="34"/>
    </row>
    <row r="224" spans="5:6" ht="18" customHeight="1">
      <c r="E224" s="34"/>
      <c r="F224" s="34"/>
    </row>
    <row r="225" spans="5:6" ht="18" customHeight="1">
      <c r="E225" s="34"/>
      <c r="F225" s="34"/>
    </row>
    <row r="226" spans="5:6" ht="18" customHeight="1">
      <c r="E226" s="34"/>
      <c r="F226" s="34"/>
    </row>
    <row r="227" spans="5:6" ht="18" customHeight="1">
      <c r="E227" s="34"/>
      <c r="F227" s="34"/>
    </row>
    <row r="228" spans="5:6" ht="18" customHeight="1">
      <c r="E228" s="34"/>
      <c r="F228" s="34"/>
    </row>
    <row r="229" spans="5:6" ht="18" customHeight="1">
      <c r="E229" s="34"/>
      <c r="F229" s="34"/>
    </row>
    <row r="230" spans="5:6" ht="18" customHeight="1">
      <c r="E230" s="34"/>
      <c r="F230" s="34"/>
    </row>
    <row r="231" spans="5:6" ht="18" customHeight="1">
      <c r="E231" s="34"/>
      <c r="F231" s="34"/>
    </row>
    <row r="232" spans="5:6" ht="18" customHeight="1">
      <c r="E232" s="34"/>
      <c r="F232" s="34"/>
    </row>
    <row r="233" spans="5:6" ht="18" customHeight="1">
      <c r="E233" s="34"/>
      <c r="F233" s="34"/>
    </row>
    <row r="234" spans="5:6" ht="18" customHeight="1">
      <c r="E234" s="34"/>
      <c r="F234" s="34"/>
    </row>
    <row r="235" spans="5:6" ht="18" customHeight="1">
      <c r="E235" s="34"/>
      <c r="F235" s="34"/>
    </row>
    <row r="236" spans="5:6" ht="18" customHeight="1">
      <c r="E236" s="34"/>
      <c r="F236" s="34"/>
    </row>
    <row r="237" spans="5:6" ht="18" customHeight="1">
      <c r="E237" s="34"/>
      <c r="F237" s="34"/>
    </row>
    <row r="238" spans="5:6" ht="18" customHeight="1">
      <c r="E238" s="34"/>
      <c r="F238" s="34"/>
    </row>
    <row r="239" spans="5:6" ht="18" customHeight="1">
      <c r="E239" s="34"/>
      <c r="F239" s="34"/>
    </row>
    <row r="240" spans="5:6" ht="18" customHeight="1">
      <c r="E240" s="34"/>
      <c r="F240" s="34"/>
    </row>
    <row r="241" spans="5:6" ht="18" customHeight="1">
      <c r="E241" s="34"/>
      <c r="F241" s="34"/>
    </row>
    <row r="242" spans="5:6" ht="18" customHeight="1">
      <c r="E242" s="34"/>
      <c r="F242" s="34"/>
    </row>
    <row r="243" spans="5:6" ht="18" customHeight="1">
      <c r="E243" s="34"/>
      <c r="F243" s="34"/>
    </row>
    <row r="244" spans="5:6" ht="18" customHeight="1">
      <c r="E244" s="34"/>
      <c r="F244" s="34"/>
    </row>
    <row r="245" spans="5:6" ht="18" customHeight="1">
      <c r="E245" s="34"/>
      <c r="F245" s="34"/>
    </row>
    <row r="246" spans="5:6" ht="18" customHeight="1">
      <c r="E246" s="34"/>
      <c r="F246" s="34"/>
    </row>
    <row r="247" spans="5:6" ht="18" customHeight="1">
      <c r="E247" s="34"/>
      <c r="F247" s="34"/>
    </row>
    <row r="248" spans="5:6" ht="18" customHeight="1">
      <c r="E248" s="34"/>
      <c r="F248" s="34"/>
    </row>
    <row r="249" spans="5:6" ht="18" customHeight="1">
      <c r="E249" s="34"/>
      <c r="F249" s="34"/>
    </row>
    <row r="250" spans="5:6" ht="18" customHeight="1">
      <c r="E250" s="34"/>
      <c r="F250" s="34"/>
    </row>
    <row r="251" spans="5:6" ht="18" customHeight="1">
      <c r="E251" s="34"/>
      <c r="F251" s="34"/>
    </row>
    <row r="252" spans="5:6" ht="18" customHeight="1">
      <c r="E252" s="34"/>
      <c r="F252" s="34"/>
    </row>
    <row r="253" spans="5:6" ht="18" customHeight="1">
      <c r="E253" s="34"/>
      <c r="F253" s="34"/>
    </row>
    <row r="254" spans="5:6" ht="18" customHeight="1">
      <c r="E254" s="34"/>
      <c r="F254" s="34"/>
    </row>
    <row r="255" spans="5:6" ht="18" customHeight="1">
      <c r="E255" s="34"/>
      <c r="F255" s="34"/>
    </row>
    <row r="256" spans="5:6" ht="18" customHeight="1">
      <c r="E256" s="34"/>
      <c r="F256" s="34"/>
    </row>
    <row r="257" spans="5:6" ht="18" customHeight="1">
      <c r="E257" s="34"/>
      <c r="F257" s="34"/>
    </row>
    <row r="258" spans="5:6" ht="18" customHeight="1">
      <c r="E258" s="34"/>
      <c r="F258" s="34"/>
    </row>
    <row r="259" spans="5:6" ht="18" customHeight="1">
      <c r="E259" s="34"/>
      <c r="F259" s="34"/>
    </row>
    <row r="260" spans="5:6" ht="18" customHeight="1">
      <c r="E260" s="34"/>
      <c r="F260" s="34"/>
    </row>
    <row r="261" spans="5:6" ht="18" customHeight="1">
      <c r="E261" s="34"/>
      <c r="F261" s="34"/>
    </row>
    <row r="262" spans="5:6" ht="18" customHeight="1">
      <c r="E262" s="34"/>
      <c r="F262" s="34"/>
    </row>
    <row r="263" spans="5:6" ht="18" customHeight="1">
      <c r="E263" s="34"/>
      <c r="F263" s="34"/>
    </row>
    <row r="264" spans="5:6" ht="18" customHeight="1">
      <c r="E264" s="34"/>
      <c r="F264" s="34"/>
    </row>
    <row r="265" spans="5:6" ht="18" customHeight="1">
      <c r="E265" s="34"/>
      <c r="F265" s="34"/>
    </row>
    <row r="266" spans="5:6" ht="18" customHeight="1">
      <c r="E266" s="34"/>
      <c r="F266" s="34"/>
    </row>
    <row r="267" spans="5:6" ht="18" customHeight="1">
      <c r="E267" s="34"/>
      <c r="F267" s="34"/>
    </row>
    <row r="268" spans="5:6" ht="18" customHeight="1">
      <c r="E268" s="34"/>
      <c r="F268" s="34"/>
    </row>
    <row r="269" spans="5:6" ht="18" customHeight="1">
      <c r="E269" s="34"/>
      <c r="F269" s="34"/>
    </row>
    <row r="270" spans="5:6" ht="18" customHeight="1">
      <c r="E270" s="34"/>
      <c r="F270" s="34"/>
    </row>
    <row r="271" spans="5:6" ht="18" customHeight="1">
      <c r="E271" s="34"/>
      <c r="F271" s="34"/>
    </row>
    <row r="272" spans="5:6" ht="18" customHeight="1">
      <c r="E272" s="34"/>
      <c r="F272" s="34"/>
    </row>
    <row r="273" spans="5:6" ht="18" customHeight="1">
      <c r="E273" s="34"/>
      <c r="F273" s="34"/>
    </row>
    <row r="274" spans="5:6" ht="18" customHeight="1">
      <c r="E274" s="34"/>
      <c r="F274" s="34"/>
    </row>
    <row r="275" spans="5:6" ht="18" customHeight="1">
      <c r="E275" s="34"/>
      <c r="F275" s="34"/>
    </row>
    <row r="276" spans="5:6" ht="18" customHeight="1">
      <c r="E276" s="34"/>
      <c r="F276" s="34"/>
    </row>
    <row r="277" spans="5:6" ht="18" customHeight="1">
      <c r="E277" s="34"/>
      <c r="F277" s="34"/>
    </row>
    <row r="278" spans="5:6" ht="18" customHeight="1">
      <c r="E278" s="34"/>
      <c r="F278" s="34"/>
    </row>
    <row r="279" spans="5:6" ht="18" customHeight="1">
      <c r="E279" s="34"/>
      <c r="F279" s="34"/>
    </row>
    <row r="280" spans="5:6" ht="18" customHeight="1">
      <c r="E280" s="34"/>
      <c r="F280" s="34"/>
    </row>
    <row r="281" spans="5:6" ht="18" customHeight="1">
      <c r="E281" s="34"/>
      <c r="F281" s="34"/>
    </row>
    <row r="282" spans="5:6" ht="18" customHeight="1">
      <c r="E282" s="34"/>
      <c r="F282" s="34"/>
    </row>
    <row r="283" spans="5:6" ht="18" customHeight="1">
      <c r="E283" s="34"/>
      <c r="F283" s="34"/>
    </row>
    <row r="284" spans="5:6" ht="18" customHeight="1">
      <c r="E284" s="34"/>
      <c r="F284" s="34"/>
    </row>
    <row r="285" spans="5:6" ht="18" customHeight="1">
      <c r="E285" s="34"/>
      <c r="F285" s="34"/>
    </row>
    <row r="286" spans="5:6" ht="18" customHeight="1">
      <c r="E286" s="34"/>
      <c r="F286" s="34"/>
    </row>
    <row r="287" spans="5:6" ht="18" customHeight="1">
      <c r="E287" s="34"/>
      <c r="F287" s="34"/>
    </row>
    <row r="288" spans="5:6" ht="18" customHeight="1">
      <c r="E288" s="34"/>
      <c r="F288" s="34"/>
    </row>
    <row r="289" spans="5:6" ht="18" customHeight="1">
      <c r="E289" s="34"/>
      <c r="F289" s="34"/>
    </row>
    <row r="290" spans="5:6" ht="18" customHeight="1">
      <c r="E290" s="34"/>
      <c r="F290" s="34"/>
    </row>
    <row r="291" spans="5:6" ht="18" customHeight="1">
      <c r="E291" s="34"/>
      <c r="F291" s="34"/>
    </row>
    <row r="292" spans="5:6" ht="18" customHeight="1">
      <c r="E292" s="34"/>
      <c r="F292" s="34"/>
    </row>
    <row r="293" spans="5:6" ht="18" customHeight="1">
      <c r="E293" s="34"/>
      <c r="F293" s="34"/>
    </row>
    <row r="294" spans="5:6" ht="18" customHeight="1">
      <c r="E294" s="34"/>
      <c r="F294" s="34"/>
    </row>
    <row r="295" spans="5:6" ht="18" customHeight="1">
      <c r="E295" s="34"/>
      <c r="F295" s="34"/>
    </row>
    <row r="296" spans="5:6" ht="18" customHeight="1">
      <c r="E296" s="34"/>
      <c r="F296" s="34"/>
    </row>
    <row r="297" spans="5:6" ht="18" customHeight="1">
      <c r="E297" s="34"/>
      <c r="F297" s="34"/>
    </row>
    <row r="298" spans="5:6" ht="18" customHeight="1">
      <c r="E298" s="34"/>
      <c r="F298" s="34"/>
    </row>
    <row r="299" spans="5:6" ht="18" customHeight="1">
      <c r="E299" s="34"/>
      <c r="F299" s="34"/>
    </row>
    <row r="300" spans="5:6" ht="18" customHeight="1">
      <c r="E300" s="34"/>
      <c r="F300" s="34"/>
    </row>
    <row r="301" spans="5:6" ht="18" customHeight="1">
      <c r="E301" s="34"/>
      <c r="F301" s="34"/>
    </row>
    <row r="302" spans="5:6" ht="18" customHeight="1">
      <c r="E302" s="34"/>
      <c r="F302" s="34"/>
    </row>
    <row r="303" spans="5:6" ht="18" customHeight="1">
      <c r="E303" s="34"/>
      <c r="F303" s="34"/>
    </row>
    <row r="304" spans="5:6" ht="18" customHeight="1">
      <c r="E304" s="34"/>
      <c r="F304" s="34"/>
    </row>
    <row r="305" spans="5:6" ht="18" customHeight="1">
      <c r="E305" s="34"/>
      <c r="F305" s="34"/>
    </row>
    <row r="306" spans="5:6" ht="18" customHeight="1">
      <c r="E306" s="34"/>
      <c r="F306" s="34"/>
    </row>
    <row r="307" spans="5:6" ht="18" customHeight="1">
      <c r="E307" s="34"/>
      <c r="F307" s="34"/>
    </row>
    <row r="308" spans="5:6" ht="18" customHeight="1">
      <c r="E308" s="34"/>
      <c r="F308" s="34"/>
    </row>
    <row r="309" spans="5:6" ht="18" customHeight="1">
      <c r="E309" s="34"/>
      <c r="F309" s="34"/>
    </row>
    <row r="310" spans="5:6" ht="18" customHeight="1">
      <c r="E310" s="34"/>
      <c r="F310" s="34"/>
    </row>
    <row r="311" spans="5:6" ht="18" customHeight="1">
      <c r="E311" s="34"/>
      <c r="F311" s="34"/>
    </row>
    <row r="312" spans="5:6" ht="18" customHeight="1">
      <c r="E312" s="34"/>
      <c r="F312" s="34"/>
    </row>
    <row r="313" spans="5:6" ht="18" customHeight="1">
      <c r="E313" s="34"/>
      <c r="F313" s="34"/>
    </row>
    <row r="314" spans="5:6" ht="18" customHeight="1">
      <c r="E314" s="34"/>
      <c r="F314" s="34"/>
    </row>
    <row r="315" spans="5:6" ht="18" customHeight="1">
      <c r="E315" s="34"/>
      <c r="F315" s="34"/>
    </row>
    <row r="316" spans="5:6" ht="18" customHeight="1">
      <c r="E316" s="34"/>
      <c r="F316" s="34"/>
    </row>
    <row r="317" spans="5:6" ht="18" customHeight="1">
      <c r="E317" s="34"/>
      <c r="F317" s="34"/>
    </row>
    <row r="318" spans="5:6" ht="18" customHeight="1">
      <c r="E318" s="34"/>
      <c r="F318" s="34"/>
    </row>
    <row r="319" spans="5:6" ht="18" customHeight="1">
      <c r="E319" s="34"/>
      <c r="F319" s="34"/>
    </row>
    <row r="320" spans="5:6" ht="18" customHeight="1">
      <c r="E320" s="34"/>
      <c r="F320" s="34"/>
    </row>
    <row r="321" spans="5:6" ht="18" customHeight="1">
      <c r="E321" s="34"/>
      <c r="F321" s="34"/>
    </row>
    <row r="322" spans="5:6" ht="18" customHeight="1">
      <c r="E322" s="34"/>
      <c r="F322" s="34"/>
    </row>
    <row r="323" spans="5:6" ht="18" customHeight="1">
      <c r="E323" s="34"/>
      <c r="F323" s="34"/>
    </row>
    <row r="324" spans="5:6" ht="18" customHeight="1">
      <c r="E324" s="34"/>
      <c r="F324" s="34"/>
    </row>
    <row r="325" spans="5:6" ht="18" customHeight="1">
      <c r="E325" s="34"/>
      <c r="F325" s="34"/>
    </row>
    <row r="326" spans="5:6" ht="18" customHeight="1">
      <c r="E326" s="34"/>
      <c r="F326" s="34"/>
    </row>
    <row r="327" spans="5:6" ht="18" customHeight="1">
      <c r="E327" s="34"/>
      <c r="F327" s="34"/>
    </row>
    <row r="328" spans="5:6" ht="18" customHeight="1">
      <c r="E328" s="34"/>
      <c r="F328" s="34"/>
    </row>
    <row r="329" spans="5:6" ht="18" customHeight="1">
      <c r="E329" s="34"/>
      <c r="F329" s="34"/>
    </row>
    <row r="330" spans="5:6" ht="18" customHeight="1">
      <c r="E330" s="34"/>
      <c r="F330" s="34"/>
    </row>
    <row r="331" spans="5:6" ht="18" customHeight="1">
      <c r="E331" s="34"/>
      <c r="F331" s="34"/>
    </row>
    <row r="332" spans="5:6" ht="18" customHeight="1">
      <c r="E332" s="34"/>
      <c r="F332" s="34"/>
    </row>
    <row r="333" spans="5:6" ht="18" customHeight="1">
      <c r="E333" s="34"/>
      <c r="F333" s="34"/>
    </row>
    <row r="334" spans="5:6" ht="18" customHeight="1">
      <c r="E334" s="34"/>
      <c r="F334" s="34"/>
    </row>
    <row r="335" spans="5:6" ht="18" customHeight="1">
      <c r="E335" s="34"/>
      <c r="F335" s="34"/>
    </row>
    <row r="336" spans="5:6" ht="18" customHeight="1">
      <c r="E336" s="34"/>
      <c r="F336" s="34"/>
    </row>
    <row r="337" spans="5:6" ht="18" customHeight="1">
      <c r="E337" s="34"/>
      <c r="F337" s="34"/>
    </row>
    <row r="338" spans="5:6" ht="18" customHeight="1">
      <c r="E338" s="34"/>
      <c r="F338" s="34"/>
    </row>
    <row r="339" spans="5:6" ht="18" customHeight="1">
      <c r="E339" s="34"/>
      <c r="F339" s="34"/>
    </row>
    <row r="340" spans="5:6" ht="18" customHeight="1">
      <c r="E340" s="34"/>
      <c r="F340" s="34"/>
    </row>
    <row r="341" spans="5:6" ht="18" customHeight="1">
      <c r="E341" s="34"/>
      <c r="F341" s="34"/>
    </row>
    <row r="342" spans="5:6" ht="18" customHeight="1">
      <c r="E342" s="34"/>
      <c r="F342" s="34"/>
    </row>
    <row r="343" spans="5:6" ht="18" customHeight="1">
      <c r="E343" s="34"/>
      <c r="F343" s="34"/>
    </row>
    <row r="344" spans="5:6" ht="18" customHeight="1">
      <c r="E344" s="34"/>
      <c r="F344" s="34"/>
    </row>
    <row r="345" spans="5:6" ht="18" customHeight="1">
      <c r="E345" s="34"/>
      <c r="F345" s="34"/>
    </row>
    <row r="346" spans="5:6" ht="18" customHeight="1">
      <c r="E346" s="34"/>
      <c r="F346" s="34"/>
    </row>
    <row r="347" spans="5:6" ht="18" customHeight="1">
      <c r="E347" s="34"/>
      <c r="F347" s="34"/>
    </row>
    <row r="348" spans="5:6" ht="18" customHeight="1">
      <c r="E348" s="34"/>
      <c r="F348" s="34"/>
    </row>
    <row r="349" spans="5:6" ht="18" customHeight="1">
      <c r="E349" s="34"/>
      <c r="F349" s="34"/>
    </row>
    <row r="350" spans="5:6" ht="18" customHeight="1">
      <c r="E350" s="34"/>
      <c r="F350" s="34"/>
    </row>
    <row r="351" spans="5:6" ht="18" customHeight="1">
      <c r="E351" s="34"/>
      <c r="F351" s="34"/>
    </row>
    <row r="352" spans="5:6" ht="18" customHeight="1">
      <c r="E352" s="34"/>
      <c r="F352" s="34"/>
    </row>
    <row r="353" spans="5:6" ht="18" customHeight="1">
      <c r="E353" s="34"/>
      <c r="F353" s="34"/>
    </row>
    <row r="354" spans="5:6" ht="18" customHeight="1">
      <c r="E354" s="34"/>
      <c r="F354" s="34"/>
    </row>
    <row r="355" spans="5:6" ht="18" customHeight="1">
      <c r="E355" s="34"/>
      <c r="F355" s="34"/>
    </row>
    <row r="356" spans="5:6" ht="18" customHeight="1">
      <c r="E356" s="34"/>
      <c r="F356" s="34"/>
    </row>
    <row r="357" spans="5:6" ht="18" customHeight="1">
      <c r="E357" s="34"/>
      <c r="F357" s="34"/>
    </row>
    <row r="358" spans="5:6" ht="18" customHeight="1">
      <c r="E358" s="34"/>
      <c r="F358" s="34"/>
    </row>
    <row r="359" spans="5:6" ht="18" customHeight="1">
      <c r="E359" s="34"/>
      <c r="F359" s="34"/>
    </row>
    <row r="360" spans="5:6" ht="18" customHeight="1">
      <c r="E360" s="34"/>
      <c r="F360" s="34"/>
    </row>
    <row r="361" spans="5:6" ht="18" customHeight="1">
      <c r="E361" s="34"/>
      <c r="F361" s="34"/>
    </row>
    <row r="362" spans="5:6" ht="18" customHeight="1">
      <c r="E362" s="34"/>
      <c r="F362" s="34"/>
    </row>
    <row r="363" spans="5:6" ht="18" customHeight="1">
      <c r="E363" s="34"/>
      <c r="F363" s="34"/>
    </row>
    <row r="364" spans="5:6" ht="18" customHeight="1">
      <c r="E364" s="34"/>
      <c r="F364" s="34"/>
    </row>
    <row r="365" spans="5:6" ht="18" customHeight="1">
      <c r="E365" s="34"/>
      <c r="F365" s="34"/>
    </row>
    <row r="366" spans="5:6" ht="18" customHeight="1">
      <c r="E366" s="34"/>
      <c r="F366" s="34"/>
    </row>
    <row r="367" spans="5:6" ht="18" customHeight="1">
      <c r="E367" s="34"/>
      <c r="F367" s="34"/>
    </row>
    <row r="368" spans="5:6" ht="18" customHeight="1">
      <c r="E368" s="34"/>
      <c r="F368" s="34"/>
    </row>
    <row r="369" spans="5:6" ht="18" customHeight="1">
      <c r="E369" s="34"/>
      <c r="F369" s="34"/>
    </row>
    <row r="370" spans="5:6" ht="18" customHeight="1">
      <c r="E370" s="34"/>
      <c r="F370" s="34"/>
    </row>
    <row r="371" spans="5:6" ht="18" customHeight="1">
      <c r="E371" s="34"/>
      <c r="F371" s="34"/>
    </row>
    <row r="372" spans="5:6" ht="18" customHeight="1">
      <c r="E372" s="34"/>
      <c r="F372" s="34"/>
    </row>
    <row r="373" spans="5:6" ht="18" customHeight="1">
      <c r="E373" s="34"/>
      <c r="F373" s="34"/>
    </row>
    <row r="374" spans="5:6" ht="18" customHeight="1">
      <c r="E374" s="34"/>
      <c r="F374" s="34"/>
    </row>
    <row r="375" spans="5:6" ht="18" customHeight="1">
      <c r="E375" s="34"/>
      <c r="F375" s="34"/>
    </row>
    <row r="376" spans="5:6" ht="18" customHeight="1">
      <c r="E376" s="34"/>
      <c r="F376" s="34"/>
    </row>
    <row r="377" spans="5:6" ht="18" customHeight="1">
      <c r="E377" s="34"/>
      <c r="F377" s="34"/>
    </row>
    <row r="378" spans="5:6" ht="18" customHeight="1">
      <c r="E378" s="34"/>
      <c r="F378" s="34"/>
    </row>
    <row r="379" spans="5:6" ht="18" customHeight="1">
      <c r="E379" s="34"/>
      <c r="F379" s="34"/>
    </row>
    <row r="380" spans="5:6" ht="18" customHeight="1">
      <c r="E380" s="34"/>
      <c r="F380" s="34"/>
    </row>
    <row r="381" spans="5:6" ht="18" customHeight="1">
      <c r="E381" s="34"/>
      <c r="F381" s="34"/>
    </row>
    <row r="382" spans="5:6" ht="18" customHeight="1">
      <c r="F382" s="34"/>
    </row>
    <row r="383" spans="5:6" ht="18" customHeight="1">
      <c r="F383" s="34"/>
    </row>
    <row r="384" spans="5:6" ht="18" customHeight="1">
      <c r="F384" s="34"/>
    </row>
    <row r="385" spans="6:6" ht="18" customHeight="1">
      <c r="F385" s="34"/>
    </row>
    <row r="386" spans="6:6" ht="18" customHeight="1">
      <c r="F386" s="34"/>
    </row>
    <row r="387" spans="6:6" ht="18" customHeight="1">
      <c r="F387" s="34"/>
    </row>
    <row r="388" spans="6:6" ht="18" customHeight="1">
      <c r="F388" s="34"/>
    </row>
    <row r="389" spans="6:6" ht="18" customHeight="1">
      <c r="F389" s="34"/>
    </row>
    <row r="390" spans="6:6" ht="18" customHeight="1">
      <c r="F390" s="34"/>
    </row>
    <row r="391" spans="6:6" ht="18" customHeight="1">
      <c r="F391" s="34"/>
    </row>
    <row r="392" spans="6:6" ht="18" customHeight="1">
      <c r="F392" s="34"/>
    </row>
    <row r="393" spans="6:6" ht="18" customHeight="1">
      <c r="F393" s="34"/>
    </row>
    <row r="394" spans="6:6" ht="18" customHeight="1">
      <c r="F394" s="34"/>
    </row>
    <row r="395" spans="6:6" ht="18" customHeight="1">
      <c r="F395" s="34"/>
    </row>
    <row r="396" spans="6:6" ht="18" customHeight="1">
      <c r="F396" s="34"/>
    </row>
    <row r="397" spans="6:6" ht="18" customHeight="1">
      <c r="F397" s="34"/>
    </row>
    <row r="398" spans="6:6" ht="18" customHeight="1">
      <c r="F398" s="34"/>
    </row>
  </sheetData>
  <dataConsolidate topLabels="1">
    <dataRefs count="3">
      <dataRef ref="A1:XFD1048576" sheet="ISP"/>
      <dataRef ref="A2:O276" sheet="Wireless"/>
      <dataRef ref="A1:M525" sheet="Wireline"/>
    </dataRefs>
  </dataConsolidate>
  <phoneticPr fontId="4" type="noConversion"/>
  <conditionalFormatting sqref="A1:C1 G1:I1 N1:XFD1">
    <cfRule type="cellIs" dxfId="147" priority="5" operator="equal">
      <formula>0</formula>
    </cfRule>
  </conditionalFormatting>
  <conditionalFormatting sqref="D1">
    <cfRule type="cellIs" dxfId="146" priority="2" operator="equal">
      <formula>0</formula>
    </cfRule>
  </conditionalFormatting>
  <conditionalFormatting sqref="F1">
    <cfRule type="cellIs" dxfId="145" priority="1" operator="equal">
      <formula>0</formula>
    </cfRule>
  </conditionalFormatting>
  <conditionalFormatting sqref="J1:K1">
    <cfRule type="cellIs" dxfId="144" priority="4" operator="equal">
      <formula>0</formula>
    </cfRule>
  </conditionalFormatting>
  <conditionalFormatting sqref="M1">
    <cfRule type="cellIs" dxfId="143" priority="3" operator="equal">
      <formula>0</formula>
    </cfRule>
  </conditionalFormatting>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333"/>
  <sheetViews>
    <sheetView zoomScale="85" zoomScaleNormal="85" workbookViewId="0">
      <pane ySplit="1" topLeftCell="A2" activePane="bottomLeft" state="frozen"/>
      <selection activeCell="XEK27" sqref="XEK27:XEL27"/>
      <selection pane="bottomLeft" activeCell="B44" sqref="B44:G47"/>
    </sheetView>
  </sheetViews>
  <sheetFormatPr baseColWidth="10" defaultColWidth="10.83203125" defaultRowHeight="16"/>
  <cols>
    <col min="1" max="1" width="12" style="7" bestFit="1" customWidth="1"/>
    <col min="2" max="2" width="9" style="7" bestFit="1" customWidth="1"/>
    <col min="3" max="3" width="10.1640625" style="7" bestFit="1" customWidth="1"/>
    <col min="4" max="4" width="22.33203125" style="19" customWidth="1"/>
    <col min="5" max="5" width="21.1640625" style="19" customWidth="1"/>
    <col min="6" max="6" width="10.1640625" style="9" customWidth="1"/>
    <col min="7" max="7" width="14.5" style="88" customWidth="1"/>
    <col min="8" max="8" width="30.5" style="88" hidden="1" customWidth="1"/>
    <col min="9" max="9" width="12.33203125" style="96" customWidth="1"/>
    <col min="10" max="10" width="20.6640625" style="9" bestFit="1" customWidth="1"/>
    <col min="11" max="11" width="34.1640625" style="9" bestFit="1" customWidth="1"/>
    <col min="12" max="12" width="11.83203125" style="7" bestFit="1" customWidth="1"/>
    <col min="13" max="13" width="11.83203125" style="7" customWidth="1"/>
    <col min="14" max="14" width="255.6640625" style="12" bestFit="1" customWidth="1"/>
    <col min="15" max="31" width="10.83203125" style="9"/>
    <col min="32" max="32" width="17" style="9" customWidth="1"/>
    <col min="33" max="35" width="10.83203125" style="9"/>
    <col min="36" max="36" width="20.5" style="19" customWidth="1"/>
    <col min="37" max="38" width="10.83203125" style="9"/>
    <col min="39" max="39" width="81.1640625" style="9" customWidth="1"/>
    <col min="40" max="16384" width="10.83203125" style="9"/>
  </cols>
  <sheetData>
    <row r="1" spans="1:36" s="35" customFormat="1" ht="18" customHeight="1">
      <c r="A1" s="70" t="s">
        <v>76</v>
      </c>
      <c r="B1" s="70" t="s">
        <v>77</v>
      </c>
      <c r="C1" s="70" t="s">
        <v>0</v>
      </c>
      <c r="D1" s="192" t="s">
        <v>209</v>
      </c>
      <c r="E1" s="126" t="s">
        <v>210</v>
      </c>
      <c r="F1" s="35" t="s">
        <v>211</v>
      </c>
      <c r="G1" s="89" t="s">
        <v>78</v>
      </c>
      <c r="H1" s="124" t="s">
        <v>79</v>
      </c>
      <c r="I1" s="92" t="s">
        <v>212</v>
      </c>
      <c r="J1" s="35" t="s">
        <v>213</v>
      </c>
      <c r="K1" s="36" t="s">
        <v>214</v>
      </c>
      <c r="L1" s="35" t="s">
        <v>266</v>
      </c>
      <c r="M1" s="138" t="s">
        <v>215</v>
      </c>
      <c r="N1" s="100" t="s">
        <v>74</v>
      </c>
      <c r="AJ1" s="115"/>
    </row>
    <row r="2" spans="1:36">
      <c r="A2" s="5" t="s">
        <v>92</v>
      </c>
      <c r="B2" s="5">
        <v>2010</v>
      </c>
      <c r="C2" s="7" t="s">
        <v>10</v>
      </c>
      <c r="F2" s="34"/>
      <c r="G2" s="34"/>
      <c r="H2" s="87">
        <f>3602*I2%</f>
        <v>0</v>
      </c>
      <c r="I2" s="95"/>
      <c r="L2" s="38"/>
      <c r="M2" s="38"/>
      <c r="N2" s="19"/>
    </row>
    <row r="3" spans="1:36">
      <c r="A3" s="5" t="s">
        <v>92</v>
      </c>
      <c r="B3" s="5">
        <v>2010</v>
      </c>
      <c r="C3" s="7" t="s">
        <v>10</v>
      </c>
      <c r="E3" s="162"/>
      <c r="F3" s="34"/>
      <c r="G3" s="34"/>
      <c r="H3" s="87">
        <f t="shared" ref="H3:H11" si="0">3602*I3%</f>
        <v>0</v>
      </c>
      <c r="I3" s="95"/>
      <c r="L3" s="38"/>
      <c r="M3" s="38"/>
      <c r="N3" s="19"/>
    </row>
    <row r="4" spans="1:36">
      <c r="A4" s="5" t="s">
        <v>92</v>
      </c>
      <c r="B4" s="5">
        <v>2010</v>
      </c>
      <c r="C4" s="7" t="s">
        <v>10</v>
      </c>
      <c r="F4" s="34"/>
      <c r="G4" s="34"/>
      <c r="H4" s="87">
        <f t="shared" si="0"/>
        <v>0</v>
      </c>
      <c r="I4" s="95"/>
      <c r="L4" s="38"/>
      <c r="M4" s="38"/>
      <c r="N4" s="19"/>
    </row>
    <row r="5" spans="1:36">
      <c r="A5" s="5" t="s">
        <v>92</v>
      </c>
      <c r="B5" s="5">
        <v>2010</v>
      </c>
      <c r="C5" s="7" t="s">
        <v>10</v>
      </c>
      <c r="E5" s="162"/>
      <c r="F5" s="34"/>
      <c r="G5" s="34"/>
      <c r="H5" s="87">
        <f t="shared" si="0"/>
        <v>0</v>
      </c>
      <c r="I5" s="95"/>
      <c r="L5" s="38"/>
      <c r="M5" s="38"/>
      <c r="N5" s="19"/>
    </row>
    <row r="6" spans="1:36">
      <c r="A6" s="5" t="s">
        <v>92</v>
      </c>
      <c r="B6" s="5">
        <v>2010</v>
      </c>
      <c r="C6" s="7" t="s">
        <v>10</v>
      </c>
      <c r="E6" s="162"/>
      <c r="F6" s="42"/>
      <c r="G6" s="42"/>
      <c r="H6" s="87">
        <f t="shared" si="0"/>
        <v>0</v>
      </c>
      <c r="I6" s="94"/>
      <c r="L6" s="38"/>
      <c r="M6" s="38"/>
      <c r="N6" s="19"/>
    </row>
    <row r="7" spans="1:36">
      <c r="A7" s="5" t="s">
        <v>92</v>
      </c>
      <c r="B7" s="5">
        <v>2010</v>
      </c>
      <c r="C7" s="7" t="s">
        <v>10</v>
      </c>
      <c r="F7" s="34"/>
      <c r="G7" s="34"/>
      <c r="H7" s="87">
        <f t="shared" si="0"/>
        <v>0</v>
      </c>
      <c r="I7" s="95"/>
      <c r="L7" s="38"/>
      <c r="M7" s="38"/>
      <c r="N7" s="19"/>
    </row>
    <row r="8" spans="1:36">
      <c r="A8" s="5" t="s">
        <v>92</v>
      </c>
      <c r="B8" s="5">
        <v>2010</v>
      </c>
      <c r="C8" s="7" t="s">
        <v>10</v>
      </c>
      <c r="E8" s="162"/>
      <c r="F8" s="42"/>
      <c r="G8" s="42"/>
      <c r="H8" s="87">
        <f t="shared" si="0"/>
        <v>0</v>
      </c>
      <c r="I8" s="95"/>
      <c r="L8" s="38"/>
      <c r="M8" s="38"/>
      <c r="N8" s="19"/>
    </row>
    <row r="9" spans="1:36">
      <c r="A9" s="5" t="s">
        <v>92</v>
      </c>
      <c r="B9" s="5">
        <v>2010</v>
      </c>
      <c r="C9" s="7" t="s">
        <v>10</v>
      </c>
      <c r="F9" s="34"/>
      <c r="G9" s="34"/>
      <c r="H9" s="87">
        <f t="shared" si="0"/>
        <v>0</v>
      </c>
      <c r="I9" s="95"/>
      <c r="L9" s="38"/>
      <c r="M9" s="38"/>
      <c r="N9" s="19"/>
    </row>
    <row r="10" spans="1:36">
      <c r="A10" s="5" t="s">
        <v>92</v>
      </c>
      <c r="B10" s="5">
        <v>2010</v>
      </c>
      <c r="C10" s="7" t="s">
        <v>10</v>
      </c>
      <c r="F10" s="34"/>
      <c r="G10" s="34"/>
      <c r="H10" s="87">
        <f t="shared" si="0"/>
        <v>0</v>
      </c>
      <c r="I10" s="95"/>
      <c r="L10" s="38"/>
      <c r="M10" s="38"/>
      <c r="N10" s="19"/>
    </row>
    <row r="11" spans="1:36">
      <c r="A11" s="5" t="s">
        <v>92</v>
      </c>
      <c r="B11" s="5">
        <v>2010</v>
      </c>
      <c r="C11" s="7" t="s">
        <v>10</v>
      </c>
      <c r="F11" s="34"/>
      <c r="G11" s="34"/>
      <c r="H11" s="87">
        <f t="shared" si="0"/>
        <v>0</v>
      </c>
      <c r="I11" s="95"/>
      <c r="L11" s="38"/>
      <c r="M11" s="38"/>
      <c r="N11" s="19"/>
    </row>
    <row r="12" spans="1:36">
      <c r="A12" s="5" t="s">
        <v>95</v>
      </c>
      <c r="B12" s="5">
        <v>2011</v>
      </c>
      <c r="C12" s="7" t="s">
        <v>10</v>
      </c>
      <c r="E12" s="7" t="s">
        <v>260</v>
      </c>
      <c r="F12" s="34"/>
      <c r="G12" s="193">
        <v>1910200</v>
      </c>
      <c r="H12" s="87"/>
      <c r="I12" s="95"/>
      <c r="L12" s="38"/>
      <c r="M12" s="38"/>
      <c r="N12" s="19" t="s">
        <v>267</v>
      </c>
    </row>
    <row r="13" spans="1:36">
      <c r="A13" s="5" t="s">
        <v>95</v>
      </c>
      <c r="B13" s="5">
        <v>2011</v>
      </c>
      <c r="C13" s="7" t="s">
        <v>10</v>
      </c>
      <c r="D13" s="7" t="s">
        <v>218</v>
      </c>
      <c r="E13" s="195" t="s">
        <v>262</v>
      </c>
      <c r="F13" s="34"/>
      <c r="G13" s="193">
        <v>1114200</v>
      </c>
      <c r="H13" s="87"/>
      <c r="I13" s="95"/>
      <c r="L13" s="38"/>
      <c r="M13" s="38"/>
      <c r="N13" s="19" t="s">
        <v>268</v>
      </c>
    </row>
    <row r="14" spans="1:36" ht="34">
      <c r="A14" s="5" t="s">
        <v>95</v>
      </c>
      <c r="B14" s="5">
        <v>2011</v>
      </c>
      <c r="C14" s="7" t="s">
        <v>10</v>
      </c>
      <c r="D14" s="7"/>
      <c r="E14" s="7" t="s">
        <v>269</v>
      </c>
      <c r="F14" s="34"/>
      <c r="G14" s="193">
        <v>769411</v>
      </c>
      <c r="H14" s="87"/>
      <c r="I14" s="95"/>
      <c r="L14" s="38"/>
      <c r="M14" s="38"/>
      <c r="N14" s="139" t="s">
        <v>270</v>
      </c>
    </row>
    <row r="15" spans="1:36">
      <c r="A15" s="5" t="s">
        <v>95</v>
      </c>
      <c r="B15" s="5">
        <v>2011</v>
      </c>
      <c r="C15" s="7" t="s">
        <v>10</v>
      </c>
      <c r="D15" s="7" t="s">
        <v>271</v>
      </c>
      <c r="E15" s="195" t="s">
        <v>255</v>
      </c>
      <c r="F15" s="34"/>
      <c r="G15" s="193">
        <v>734800</v>
      </c>
      <c r="H15" s="87"/>
      <c r="I15" s="95"/>
      <c r="L15" s="38"/>
      <c r="M15" s="38"/>
      <c r="N15" s="19" t="s">
        <v>226</v>
      </c>
    </row>
    <row r="16" spans="1:36">
      <c r="A16" s="5" t="s">
        <v>95</v>
      </c>
      <c r="B16" s="5">
        <v>2012</v>
      </c>
      <c r="C16" s="7" t="s">
        <v>10</v>
      </c>
      <c r="D16" s="7"/>
      <c r="E16" s="7" t="s">
        <v>260</v>
      </c>
      <c r="F16" s="42"/>
      <c r="G16" s="311">
        <v>1758700</v>
      </c>
      <c r="H16" s="87"/>
      <c r="I16" s="95"/>
      <c r="L16" s="38"/>
      <c r="M16" s="38"/>
      <c r="N16" s="19" t="s">
        <v>225</v>
      </c>
    </row>
    <row r="17" spans="1:14">
      <c r="A17" s="5" t="s">
        <v>95</v>
      </c>
      <c r="B17" s="5">
        <v>2012</v>
      </c>
      <c r="C17" s="7" t="s">
        <v>10</v>
      </c>
      <c r="D17" s="7" t="s">
        <v>218</v>
      </c>
      <c r="E17" s="195" t="s">
        <v>262</v>
      </c>
      <c r="F17" s="34"/>
      <c r="G17" s="193">
        <v>1154600</v>
      </c>
      <c r="H17" s="87"/>
      <c r="I17" s="95"/>
      <c r="L17" s="38"/>
      <c r="M17" s="38"/>
      <c r="N17" s="19" t="s">
        <v>268</v>
      </c>
    </row>
    <row r="18" spans="1:14" ht="34">
      <c r="A18" s="5" t="s">
        <v>95</v>
      </c>
      <c r="B18" s="5">
        <v>2012</v>
      </c>
      <c r="C18" s="7" t="s">
        <v>10</v>
      </c>
      <c r="D18" s="7"/>
      <c r="E18" s="7" t="s">
        <v>269</v>
      </c>
      <c r="F18" s="42"/>
      <c r="G18" s="311">
        <v>732854</v>
      </c>
      <c r="H18" s="87"/>
      <c r="I18" s="95"/>
      <c r="L18" s="38"/>
      <c r="M18" s="38"/>
      <c r="N18" s="139" t="s">
        <v>272</v>
      </c>
    </row>
    <row r="19" spans="1:14">
      <c r="A19" s="5" t="s">
        <v>95</v>
      </c>
      <c r="B19" s="5">
        <v>2012</v>
      </c>
      <c r="C19" s="7" t="s">
        <v>10</v>
      </c>
      <c r="D19" s="7" t="s">
        <v>271</v>
      </c>
      <c r="E19" s="195" t="s">
        <v>255</v>
      </c>
      <c r="F19" s="34"/>
      <c r="G19" s="193">
        <v>695400</v>
      </c>
      <c r="H19" s="87"/>
      <c r="I19" s="95"/>
      <c r="L19" s="38"/>
      <c r="M19" s="38"/>
      <c r="N19" s="19" t="s">
        <v>228</v>
      </c>
    </row>
    <row r="20" spans="1:14">
      <c r="A20" s="5" t="s">
        <v>95</v>
      </c>
      <c r="B20" s="5">
        <v>2013</v>
      </c>
      <c r="C20" s="7" t="s">
        <v>10</v>
      </c>
      <c r="D20" s="7"/>
      <c r="E20" s="7" t="s">
        <v>260</v>
      </c>
      <c r="F20" s="34"/>
      <c r="G20" s="193">
        <v>1770100</v>
      </c>
      <c r="H20" s="87"/>
      <c r="I20" s="95"/>
      <c r="L20" s="38"/>
      <c r="M20" s="38"/>
      <c r="N20" s="19" t="s">
        <v>230</v>
      </c>
    </row>
    <row r="21" spans="1:14">
      <c r="A21" s="5" t="s">
        <v>95</v>
      </c>
      <c r="B21" s="5">
        <v>2013</v>
      </c>
      <c r="C21" s="7" t="s">
        <v>10</v>
      </c>
      <c r="D21" s="7" t="s">
        <v>218</v>
      </c>
      <c r="E21" s="195" t="s">
        <v>262</v>
      </c>
      <c r="F21" s="34"/>
      <c r="G21" s="193">
        <v>1253800</v>
      </c>
      <c r="H21" s="87"/>
      <c r="I21" s="95"/>
      <c r="L21" s="38"/>
      <c r="M21" s="38"/>
      <c r="N21" s="19" t="s">
        <v>268</v>
      </c>
    </row>
    <row r="22" spans="1:14" ht="40" customHeight="1">
      <c r="A22" s="7" t="s">
        <v>95</v>
      </c>
      <c r="B22" s="7">
        <v>2013</v>
      </c>
      <c r="C22" s="7" t="s">
        <v>10</v>
      </c>
      <c r="D22" s="7"/>
      <c r="E22" s="7" t="s">
        <v>269</v>
      </c>
      <c r="G22" s="194">
        <v>752103</v>
      </c>
      <c r="H22" s="320"/>
      <c r="I22" s="316"/>
      <c r="L22" s="19"/>
      <c r="M22" s="19"/>
      <c r="N22" s="321" t="s">
        <v>272</v>
      </c>
    </row>
    <row r="23" spans="1:14" ht="40" customHeight="1">
      <c r="A23" s="7" t="s">
        <v>95</v>
      </c>
      <c r="B23" s="7">
        <v>2013</v>
      </c>
      <c r="C23" s="7" t="s">
        <v>10</v>
      </c>
      <c r="D23" s="7" t="s">
        <v>271</v>
      </c>
      <c r="E23" s="195" t="s">
        <v>255</v>
      </c>
      <c r="G23" s="194">
        <v>663800</v>
      </c>
      <c r="H23" s="320"/>
      <c r="I23" s="316"/>
      <c r="L23" s="19"/>
      <c r="M23" s="19"/>
      <c r="N23" s="174" t="s">
        <v>231</v>
      </c>
    </row>
    <row r="24" spans="1:14" ht="40" customHeight="1">
      <c r="A24" s="7" t="s">
        <v>95</v>
      </c>
      <c r="B24" s="7">
        <v>2014</v>
      </c>
      <c r="C24" s="7" t="s">
        <v>10</v>
      </c>
      <c r="D24" s="7"/>
      <c r="E24" s="195" t="s">
        <v>260</v>
      </c>
      <c r="G24" s="194">
        <v>1762200</v>
      </c>
      <c r="H24" s="320"/>
      <c r="I24" s="316"/>
      <c r="L24" s="19"/>
      <c r="M24" s="19"/>
      <c r="N24" s="321" t="s">
        <v>233</v>
      </c>
    </row>
    <row r="25" spans="1:14" ht="40" customHeight="1">
      <c r="A25" s="7" t="s">
        <v>95</v>
      </c>
      <c r="B25" s="7">
        <v>2014</v>
      </c>
      <c r="C25" s="7" t="s">
        <v>10</v>
      </c>
      <c r="D25" s="7" t="s">
        <v>264</v>
      </c>
      <c r="E25" s="195" t="s">
        <v>273</v>
      </c>
      <c r="G25" s="194">
        <v>824086</v>
      </c>
      <c r="H25" s="320"/>
      <c r="I25" s="316"/>
      <c r="L25" s="19"/>
      <c r="M25" s="19"/>
      <c r="N25" s="174" t="s">
        <v>274</v>
      </c>
    </row>
    <row r="26" spans="1:14" ht="40" customHeight="1">
      <c r="A26" s="7" t="s">
        <v>95</v>
      </c>
      <c r="B26" s="7">
        <v>2014</v>
      </c>
      <c r="C26" s="7" t="s">
        <v>10</v>
      </c>
      <c r="D26" s="7" t="s">
        <v>271</v>
      </c>
      <c r="E26" s="195" t="s">
        <v>255</v>
      </c>
      <c r="G26" s="194">
        <v>674200</v>
      </c>
      <c r="H26" s="320"/>
      <c r="I26" s="316"/>
      <c r="L26" s="19"/>
      <c r="M26" s="19"/>
      <c r="N26" s="321" t="s">
        <v>234</v>
      </c>
    </row>
    <row r="27" spans="1:14" ht="40" customHeight="1">
      <c r="A27" s="7" t="s">
        <v>95</v>
      </c>
      <c r="B27" s="7">
        <v>2014</v>
      </c>
      <c r="C27" s="7" t="s">
        <v>10</v>
      </c>
      <c r="D27" s="195"/>
      <c r="E27" s="195" t="s">
        <v>269</v>
      </c>
      <c r="G27" s="194">
        <v>663083</v>
      </c>
      <c r="H27" s="320"/>
      <c r="I27" s="316"/>
      <c r="L27" s="19"/>
      <c r="M27" s="19"/>
      <c r="N27" s="174" t="s">
        <v>275</v>
      </c>
    </row>
    <row r="28" spans="1:14" ht="40" customHeight="1">
      <c r="A28" s="7" t="s">
        <v>95</v>
      </c>
      <c r="B28" s="7">
        <v>2015</v>
      </c>
      <c r="C28" s="7" t="s">
        <v>10</v>
      </c>
      <c r="D28" s="7"/>
      <c r="E28" s="195" t="s">
        <v>260</v>
      </c>
      <c r="G28" s="194">
        <v>1733000</v>
      </c>
      <c r="H28" s="320"/>
      <c r="I28" s="316"/>
      <c r="L28" s="19"/>
      <c r="M28" s="19"/>
      <c r="N28" s="321" t="s">
        <v>236</v>
      </c>
    </row>
    <row r="29" spans="1:14" ht="40" customHeight="1">
      <c r="A29" s="7" t="s">
        <v>95</v>
      </c>
      <c r="B29" s="7">
        <v>2015</v>
      </c>
      <c r="C29" s="7" t="s">
        <v>10</v>
      </c>
      <c r="D29" s="7" t="s">
        <v>264</v>
      </c>
      <c r="E29" s="195" t="s">
        <v>273</v>
      </c>
      <c r="G29" s="194">
        <v>846100</v>
      </c>
      <c r="H29" s="320"/>
      <c r="I29" s="316"/>
      <c r="L29" s="19"/>
      <c r="M29" s="19"/>
      <c r="N29" s="174" t="s">
        <v>276</v>
      </c>
    </row>
    <row r="30" spans="1:14" ht="40" customHeight="1">
      <c r="A30" s="7" t="s">
        <v>95</v>
      </c>
      <c r="B30" s="7">
        <v>2015</v>
      </c>
      <c r="C30" s="7" t="s">
        <v>10</v>
      </c>
      <c r="D30" s="7" t="s">
        <v>271</v>
      </c>
      <c r="E30" s="195" t="s">
        <v>255</v>
      </c>
      <c r="G30" s="194">
        <v>682500</v>
      </c>
      <c r="H30" s="320"/>
      <c r="I30" s="316"/>
      <c r="L30" s="19"/>
      <c r="M30" s="19"/>
      <c r="N30" s="321" t="s">
        <v>237</v>
      </c>
    </row>
    <row r="31" spans="1:14" ht="40" customHeight="1">
      <c r="A31" s="7" t="s">
        <v>95</v>
      </c>
      <c r="B31" s="7">
        <v>2015</v>
      </c>
      <c r="C31" s="7" t="s">
        <v>10</v>
      </c>
      <c r="D31" s="195"/>
      <c r="E31" s="195" t="s">
        <v>269</v>
      </c>
      <c r="G31" s="194">
        <v>622644</v>
      </c>
      <c r="H31" s="320"/>
      <c r="I31" s="316"/>
      <c r="L31" s="19"/>
      <c r="M31" s="19"/>
      <c r="N31" s="174" t="s">
        <v>272</v>
      </c>
    </row>
    <row r="32" spans="1:14" ht="40" customHeight="1">
      <c r="A32" s="7" t="s">
        <v>95</v>
      </c>
      <c r="B32" s="7">
        <v>2016</v>
      </c>
      <c r="C32" s="7" t="s">
        <v>10</v>
      </c>
      <c r="D32" s="7"/>
      <c r="E32" s="195" t="s">
        <v>260</v>
      </c>
      <c r="G32" s="194">
        <v>1929900</v>
      </c>
      <c r="H32" s="320"/>
      <c r="I32" s="316"/>
      <c r="L32" s="19"/>
      <c r="M32" s="19"/>
      <c r="N32" s="321" t="s">
        <v>239</v>
      </c>
    </row>
    <row r="33" spans="1:14" ht="40" customHeight="1">
      <c r="A33" s="7" t="s">
        <v>95</v>
      </c>
      <c r="B33" s="7">
        <v>2016</v>
      </c>
      <c r="C33" s="7" t="s">
        <v>10</v>
      </c>
      <c r="D33" s="7" t="s">
        <v>264</v>
      </c>
      <c r="E33" s="195" t="s">
        <v>273</v>
      </c>
      <c r="G33" s="194">
        <v>852300</v>
      </c>
      <c r="H33" s="320"/>
      <c r="I33" s="316"/>
      <c r="L33" s="19"/>
      <c r="M33" s="19"/>
      <c r="N33" s="174" t="s">
        <v>276</v>
      </c>
    </row>
    <row r="34" spans="1:14">
      <c r="A34" s="5" t="s">
        <v>95</v>
      </c>
      <c r="B34" s="30">
        <v>2016</v>
      </c>
      <c r="C34" s="7" t="s">
        <v>10</v>
      </c>
      <c r="D34" s="7" t="s">
        <v>271</v>
      </c>
      <c r="E34" s="195" t="s">
        <v>255</v>
      </c>
      <c r="F34" s="11"/>
      <c r="G34" s="322">
        <v>723400</v>
      </c>
      <c r="H34" s="323"/>
      <c r="I34" s="324"/>
      <c r="L34" s="38"/>
      <c r="M34" s="38"/>
      <c r="N34" s="19" t="s">
        <v>240</v>
      </c>
    </row>
    <row r="35" spans="1:14" ht="34">
      <c r="A35" s="5" t="s">
        <v>95</v>
      </c>
      <c r="B35" s="30">
        <v>2016</v>
      </c>
      <c r="C35" s="7" t="s">
        <v>10</v>
      </c>
      <c r="D35" s="195"/>
      <c r="E35" s="195" t="s">
        <v>269</v>
      </c>
      <c r="F35" s="11"/>
      <c r="G35" s="322">
        <v>662771</v>
      </c>
      <c r="H35" s="323"/>
      <c r="I35" s="324"/>
      <c r="L35" s="38"/>
      <c r="M35" s="38"/>
      <c r="N35" s="139" t="s">
        <v>272</v>
      </c>
    </row>
    <row r="36" spans="1:14">
      <c r="A36" s="5" t="s">
        <v>95</v>
      </c>
      <c r="B36" s="30">
        <v>2017</v>
      </c>
      <c r="C36" s="7" t="s">
        <v>10</v>
      </c>
      <c r="D36" s="7"/>
      <c r="E36" s="195" t="s">
        <v>260</v>
      </c>
      <c r="F36" s="11"/>
      <c r="G36" s="322">
        <v>2012600</v>
      </c>
      <c r="H36" s="323"/>
      <c r="I36" s="324"/>
      <c r="L36" s="38"/>
      <c r="M36" s="38"/>
      <c r="N36" s="19" t="s">
        <v>242</v>
      </c>
    </row>
    <row r="37" spans="1:14">
      <c r="A37" s="5" t="s">
        <v>95</v>
      </c>
      <c r="B37" s="30">
        <v>2017</v>
      </c>
      <c r="C37" s="7" t="s">
        <v>10</v>
      </c>
      <c r="D37" s="7" t="s">
        <v>264</v>
      </c>
      <c r="E37" s="195" t="s">
        <v>273</v>
      </c>
      <c r="F37" s="11"/>
      <c r="G37" s="322">
        <v>845300</v>
      </c>
      <c r="H37" s="323"/>
      <c r="I37" s="324"/>
      <c r="L37" s="38"/>
      <c r="M37" s="38"/>
      <c r="N37" s="19" t="s">
        <v>276</v>
      </c>
    </row>
    <row r="38" spans="1:14">
      <c r="A38" s="5" t="s">
        <v>95</v>
      </c>
      <c r="B38" s="30">
        <v>2017</v>
      </c>
      <c r="C38" s="7" t="s">
        <v>10</v>
      </c>
      <c r="D38" s="7" t="s">
        <v>271</v>
      </c>
      <c r="E38" s="195" t="s">
        <v>255</v>
      </c>
      <c r="F38" s="11"/>
      <c r="G38" s="322">
        <v>792600</v>
      </c>
      <c r="H38" s="323"/>
      <c r="I38" s="324"/>
      <c r="L38" s="38"/>
      <c r="M38" s="38"/>
      <c r="N38" s="19" t="s">
        <v>243</v>
      </c>
    </row>
    <row r="39" spans="1:14" ht="34">
      <c r="A39" s="5" t="s">
        <v>95</v>
      </c>
      <c r="B39" s="30">
        <v>2017</v>
      </c>
      <c r="C39" s="7" t="s">
        <v>10</v>
      </c>
      <c r="D39" s="195"/>
      <c r="E39" s="195" t="s">
        <v>269</v>
      </c>
      <c r="F39" s="11"/>
      <c r="G39" s="322">
        <v>656875</v>
      </c>
      <c r="H39" s="323"/>
      <c r="I39" s="324"/>
      <c r="L39" s="38"/>
      <c r="M39" s="38"/>
      <c r="N39" s="139" t="s">
        <v>272</v>
      </c>
    </row>
    <row r="40" spans="1:14" ht="17">
      <c r="A40" s="5" t="s">
        <v>95</v>
      </c>
      <c r="B40" s="30">
        <v>2018</v>
      </c>
      <c r="C40" s="7" t="s">
        <v>10</v>
      </c>
      <c r="D40" s="7"/>
      <c r="E40" s="325" t="s">
        <v>260</v>
      </c>
      <c r="F40" s="11"/>
      <c r="G40" s="322">
        <v>2050100</v>
      </c>
      <c r="H40" s="323"/>
      <c r="I40" s="324"/>
      <c r="L40" s="38"/>
      <c r="M40" s="38"/>
      <c r="N40" s="19" t="s">
        <v>245</v>
      </c>
    </row>
    <row r="41" spans="1:14" ht="17">
      <c r="A41" s="5" t="s">
        <v>95</v>
      </c>
      <c r="B41" s="30">
        <v>2018</v>
      </c>
      <c r="C41" s="7" t="s">
        <v>10</v>
      </c>
      <c r="D41" s="7" t="s">
        <v>271</v>
      </c>
      <c r="E41" s="325" t="s">
        <v>255</v>
      </c>
      <c r="F41" s="11"/>
      <c r="G41" s="322">
        <v>856800</v>
      </c>
      <c r="H41" s="323"/>
      <c r="I41" s="324"/>
      <c r="L41" s="38"/>
      <c r="M41" s="38"/>
      <c r="N41" s="19" t="s">
        <v>246</v>
      </c>
    </row>
    <row r="42" spans="1:14" ht="17">
      <c r="A42" s="5" t="s">
        <v>95</v>
      </c>
      <c r="B42" s="30">
        <v>2018</v>
      </c>
      <c r="C42" s="7" t="s">
        <v>10</v>
      </c>
      <c r="D42" s="7" t="s">
        <v>264</v>
      </c>
      <c r="E42" s="325" t="s">
        <v>262</v>
      </c>
      <c r="F42" s="11"/>
      <c r="G42" s="322">
        <v>809200</v>
      </c>
      <c r="H42" s="323"/>
      <c r="I42" s="324"/>
      <c r="L42" s="38"/>
      <c r="M42" s="38"/>
      <c r="N42" s="19" t="s">
        <v>277</v>
      </c>
    </row>
    <row r="43" spans="1:14" ht="34">
      <c r="A43" s="5" t="s">
        <v>95</v>
      </c>
      <c r="B43" s="30">
        <v>2018</v>
      </c>
      <c r="C43" s="7" t="s">
        <v>10</v>
      </c>
      <c r="D43" s="7"/>
      <c r="E43" s="325" t="s">
        <v>269</v>
      </c>
      <c r="F43" s="11"/>
      <c r="G43" s="322">
        <v>645520</v>
      </c>
      <c r="H43" s="323"/>
      <c r="I43" s="324"/>
      <c r="L43" s="38"/>
      <c r="M43" s="38"/>
      <c r="N43" s="139" t="s">
        <v>272</v>
      </c>
    </row>
    <row r="44" spans="1:14" ht="17">
      <c r="A44" s="5" t="s">
        <v>95</v>
      </c>
      <c r="B44" s="30">
        <v>2019</v>
      </c>
      <c r="C44" s="7" t="s">
        <v>10</v>
      </c>
      <c r="D44" s="7"/>
      <c r="E44" s="325" t="s">
        <v>260</v>
      </c>
      <c r="F44" s="11">
        <v>1727.97</v>
      </c>
      <c r="G44" s="322">
        <v>2015700</v>
      </c>
      <c r="H44" s="323"/>
      <c r="I44" s="324">
        <f>ISP[[#This Row],[Total Revenue (Millions KRW₩)]]/('Total Revenue (Millions)'!D$37)*100</f>
        <v>44.567199363761603</v>
      </c>
      <c r="L44" s="38"/>
      <c r="M44" s="38"/>
      <c r="N44" s="19" t="s">
        <v>278</v>
      </c>
    </row>
    <row r="45" spans="1:14" ht="17">
      <c r="A45" s="5" t="s">
        <v>95</v>
      </c>
      <c r="B45" s="30">
        <v>2019</v>
      </c>
      <c r="C45" s="7" t="s">
        <v>10</v>
      </c>
      <c r="D45" s="7" t="s">
        <v>271</v>
      </c>
      <c r="E45" s="325" t="s">
        <v>255</v>
      </c>
      <c r="F45" s="11"/>
      <c r="G45" s="322">
        <v>813500</v>
      </c>
      <c r="H45" s="323"/>
      <c r="I45" s="324">
        <f>ISP[[#This Row],[Total Revenue (Millions KRW₩)]]/('Total Revenue (Millions)'!D$37)*100</f>
        <v>17.986514204703113</v>
      </c>
      <c r="L45" s="38"/>
      <c r="M45" s="38"/>
      <c r="N45" s="19" t="s">
        <v>279</v>
      </c>
    </row>
    <row r="46" spans="1:14" ht="17">
      <c r="A46" s="5" t="s">
        <v>95</v>
      </c>
      <c r="B46" s="30">
        <v>2019</v>
      </c>
      <c r="C46" s="7" t="s">
        <v>10</v>
      </c>
      <c r="D46" s="7" t="s">
        <v>264</v>
      </c>
      <c r="E46" s="325" t="s">
        <v>262</v>
      </c>
      <c r="F46" s="11"/>
      <c r="G46" s="322">
        <v>808900</v>
      </c>
      <c r="H46" s="323"/>
      <c r="I46" s="324">
        <f>ISP[[#This Row],[Total Revenue (Millions KRW₩)]]/('Total Revenue (Millions)'!D$37)*100</f>
        <v>17.884808039562813</v>
      </c>
      <c r="L46" s="38"/>
      <c r="M46" s="38"/>
      <c r="N46" s="19" t="s">
        <v>280</v>
      </c>
    </row>
    <row r="47" spans="1:14" ht="34">
      <c r="A47" s="5" t="s">
        <v>95</v>
      </c>
      <c r="B47" s="30">
        <v>2019</v>
      </c>
      <c r="C47" s="7" t="s">
        <v>10</v>
      </c>
      <c r="D47" s="7"/>
      <c r="E47" s="325" t="s">
        <v>269</v>
      </c>
      <c r="F47" s="11"/>
      <c r="G47" s="322">
        <v>592249</v>
      </c>
      <c r="H47" s="323"/>
      <c r="I47" s="324">
        <f>ISP[[#This Row],[Total Revenue (Millions KRW₩)]]/('Total Revenue (Millions)'!D$37)*100</f>
        <v>13.094646651777769</v>
      </c>
      <c r="L47" s="38"/>
      <c r="M47" s="38"/>
      <c r="N47" s="139" t="s">
        <v>272</v>
      </c>
    </row>
    <row r="48" spans="1:14" ht="17">
      <c r="A48" s="5" t="s">
        <v>95</v>
      </c>
      <c r="B48" s="362">
        <v>2020</v>
      </c>
      <c r="C48" s="353" t="s">
        <v>10</v>
      </c>
      <c r="D48" s="353"/>
      <c r="E48" s="363" t="s">
        <v>260</v>
      </c>
      <c r="F48" s="364"/>
      <c r="G48" s="365">
        <v>2001200</v>
      </c>
      <c r="H48" s="323"/>
      <c r="I48" s="324">
        <f>ISP[[#This Row],[Total Revenue (Millions KRW₩)]]/('Total Revenue (Millions)'!D$38)*100</f>
        <v>42.765362364429613</v>
      </c>
      <c r="L48" s="38"/>
      <c r="M48" s="38"/>
      <c r="N48" s="19" t="s">
        <v>281</v>
      </c>
    </row>
    <row r="49" spans="1:14" ht="17">
      <c r="A49" s="5" t="s">
        <v>95</v>
      </c>
      <c r="B49" s="362">
        <v>2020</v>
      </c>
      <c r="C49" s="353" t="s">
        <v>10</v>
      </c>
      <c r="D49" s="353" t="s">
        <v>218</v>
      </c>
      <c r="E49" s="363" t="s">
        <v>262</v>
      </c>
      <c r="F49" s="364"/>
      <c r="G49" s="365">
        <v>1010000</v>
      </c>
      <c r="H49" s="323"/>
      <c r="I49" s="324">
        <f>ISP[[#This Row],[Total Revenue (Millions KRW₩)]]/('Total Revenue (Millions)'!D$38)*100</f>
        <v>21.583557859321363</v>
      </c>
      <c r="L49" s="38"/>
      <c r="M49" s="38"/>
      <c r="N49" s="18" t="s">
        <v>253</v>
      </c>
    </row>
    <row r="50" spans="1:14" ht="17">
      <c r="A50" s="5" t="s">
        <v>95</v>
      </c>
      <c r="B50" s="362">
        <v>2020</v>
      </c>
      <c r="C50" s="353" t="s">
        <v>10</v>
      </c>
      <c r="D50" s="353" t="s">
        <v>271</v>
      </c>
      <c r="E50" s="363" t="s">
        <v>223</v>
      </c>
      <c r="F50" s="364"/>
      <c r="G50" s="365">
        <v>868200</v>
      </c>
      <c r="H50" s="323"/>
      <c r="I50" s="324">
        <f>ISP[[#This Row],[Total Revenue (Millions KRW₩)]]/('Total Revenue (Millions)'!D$38)*100</f>
        <v>18.553311815309709</v>
      </c>
      <c r="L50" s="38"/>
      <c r="M50" s="38"/>
      <c r="N50" s="19" t="s">
        <v>282</v>
      </c>
    </row>
    <row r="51" spans="1:14" ht="34">
      <c r="A51" s="5" t="s">
        <v>95</v>
      </c>
      <c r="B51" s="362">
        <v>2020</v>
      </c>
      <c r="C51" s="353" t="s">
        <v>10</v>
      </c>
      <c r="D51" s="353"/>
      <c r="E51" s="363" t="s">
        <v>269</v>
      </c>
      <c r="F51" s="364"/>
      <c r="G51" s="365">
        <v>450799</v>
      </c>
      <c r="H51" s="323"/>
      <c r="I51" s="324">
        <f>ISP[[#This Row],[Total Revenue (Millions KRW₩)]]/('Total Revenue (Millions)'!D$38)*100</f>
        <v>9.6335111875487236</v>
      </c>
      <c r="L51" s="38"/>
      <c r="M51" s="38"/>
      <c r="N51" s="139" t="s">
        <v>272</v>
      </c>
    </row>
    <row r="52" spans="1:14" ht="17">
      <c r="A52" s="5" t="s">
        <v>95</v>
      </c>
      <c r="B52" s="359">
        <v>2021</v>
      </c>
      <c r="C52" s="140" t="s">
        <v>10</v>
      </c>
      <c r="D52" s="140"/>
      <c r="E52" s="360" t="s">
        <v>260</v>
      </c>
      <c r="F52" s="280">
        <v>2024.06</v>
      </c>
      <c r="G52" s="361">
        <v>2317700</v>
      </c>
      <c r="H52" s="323"/>
      <c r="I52" s="324">
        <f>ISP[[#This Row],[Total Revenue (Millions KRW₩)]]/('Total Revenue (Millions)'!D$39)*100</f>
        <v>47.458540581792526</v>
      </c>
      <c r="L52" s="38"/>
      <c r="M52" s="38"/>
      <c r="N52" s="19" t="s">
        <v>283</v>
      </c>
    </row>
    <row r="53" spans="1:14" ht="17">
      <c r="A53" s="5" t="s">
        <v>95</v>
      </c>
      <c r="B53" s="359">
        <v>2021</v>
      </c>
      <c r="C53" s="140" t="s">
        <v>10</v>
      </c>
      <c r="D53" s="140" t="s">
        <v>218</v>
      </c>
      <c r="E53" s="360" t="s">
        <v>262</v>
      </c>
      <c r="F53" s="280">
        <v>923.96</v>
      </c>
      <c r="G53" s="361">
        <v>1058000</v>
      </c>
      <c r="H53" s="323"/>
      <c r="I53" s="324">
        <f>ISP[[#This Row],[Total Revenue (Millions KRW₩)]]/('Total Revenue (Millions)'!D$39)*100</f>
        <v>21.664208454733782</v>
      </c>
      <c r="L53" s="38"/>
      <c r="M53" s="38"/>
      <c r="N53" s="18" t="s">
        <v>253</v>
      </c>
    </row>
    <row r="54" spans="1:14" ht="17">
      <c r="A54" s="5" t="s">
        <v>95</v>
      </c>
      <c r="B54" s="359">
        <v>2021</v>
      </c>
      <c r="C54" s="140" t="s">
        <v>10</v>
      </c>
      <c r="D54" s="140" t="s">
        <v>271</v>
      </c>
      <c r="E54" s="360" t="s">
        <v>223</v>
      </c>
      <c r="F54" s="280">
        <v>827.98</v>
      </c>
      <c r="G54" s="361">
        <v>948100</v>
      </c>
      <c r="H54" s="323"/>
      <c r="I54" s="324">
        <f>ISP[[#This Row],[Total Revenue (Millions KRW₩)]]/('Total Revenue (Millions)'!D$39)*100</f>
        <v>19.413833682356426</v>
      </c>
      <c r="L54" s="38"/>
      <c r="M54" s="38"/>
      <c r="N54" s="19" t="s">
        <v>284</v>
      </c>
    </row>
    <row r="55" spans="1:14" ht="34">
      <c r="A55" s="5" t="s">
        <v>95</v>
      </c>
      <c r="B55" s="359">
        <v>2021</v>
      </c>
      <c r="C55" s="140" t="s">
        <v>10</v>
      </c>
      <c r="D55" s="140"/>
      <c r="E55" s="360" t="s">
        <v>269</v>
      </c>
      <c r="F55" s="280"/>
      <c r="G55" s="361">
        <v>494563</v>
      </c>
      <c r="H55" s="323"/>
      <c r="I55" s="324">
        <f>ISP[[#This Row],[Total Revenue (Millions KRW₩)]]/('Total Revenue (Millions)'!D$39)*100</f>
        <v>10.12695267107609</v>
      </c>
      <c r="L55" s="38"/>
      <c r="M55" s="38"/>
      <c r="N55" s="139" t="s">
        <v>272</v>
      </c>
    </row>
    <row r="56" spans="1:14">
      <c r="F56" s="34"/>
      <c r="H56" s="87"/>
      <c r="I56" s="95"/>
    </row>
    <row r="57" spans="1:14">
      <c r="F57" s="34"/>
      <c r="H57" s="87"/>
      <c r="I57" s="95"/>
    </row>
    <row r="58" spans="1:14">
      <c r="F58" s="34"/>
      <c r="H58" s="87"/>
      <c r="I58" s="95"/>
    </row>
    <row r="59" spans="1:14">
      <c r="F59" s="34"/>
      <c r="H59" s="87"/>
      <c r="I59" s="95"/>
    </row>
    <row r="60" spans="1:14">
      <c r="F60" s="34"/>
      <c r="H60" s="87"/>
      <c r="I60" s="95"/>
    </row>
    <row r="61" spans="1:14">
      <c r="F61" s="34"/>
      <c r="H61" s="87"/>
      <c r="I61" s="95"/>
    </row>
    <row r="62" spans="1:14">
      <c r="F62" s="34"/>
      <c r="H62" s="87"/>
      <c r="I62" s="95"/>
    </row>
    <row r="63" spans="1:14">
      <c r="F63" s="34"/>
      <c r="H63" s="87"/>
      <c r="I63" s="95"/>
    </row>
    <row r="64" spans="1:14">
      <c r="F64" s="34"/>
      <c r="H64" s="87"/>
      <c r="I64" s="95"/>
    </row>
    <row r="65" spans="6:9">
      <c r="F65" s="34"/>
      <c r="H65" s="87"/>
      <c r="I65" s="95"/>
    </row>
    <row r="66" spans="6:9">
      <c r="F66" s="34"/>
      <c r="H66" s="87"/>
      <c r="I66" s="95"/>
    </row>
    <row r="67" spans="6:9">
      <c r="F67" s="34"/>
      <c r="H67" s="87"/>
      <c r="I67" s="95"/>
    </row>
    <row r="68" spans="6:9">
      <c r="F68" s="34"/>
      <c r="H68" s="87"/>
      <c r="I68" s="95"/>
    </row>
    <row r="69" spans="6:9">
      <c r="F69" s="34"/>
      <c r="H69" s="87"/>
      <c r="I69" s="95"/>
    </row>
    <row r="70" spans="6:9">
      <c r="F70" s="34"/>
      <c r="H70" s="87"/>
      <c r="I70" s="95"/>
    </row>
    <row r="71" spans="6:9">
      <c r="F71" s="34"/>
      <c r="H71" s="87"/>
      <c r="I71" s="95"/>
    </row>
    <row r="72" spans="6:9">
      <c r="F72" s="34"/>
      <c r="H72" s="87"/>
      <c r="I72" s="95"/>
    </row>
    <row r="73" spans="6:9">
      <c r="F73" s="34"/>
      <c r="H73" s="87"/>
      <c r="I73" s="95"/>
    </row>
    <row r="74" spans="6:9">
      <c r="F74" s="34"/>
      <c r="H74" s="87"/>
      <c r="I74" s="95"/>
    </row>
    <row r="75" spans="6:9">
      <c r="F75" s="34"/>
      <c r="H75" s="87"/>
      <c r="I75" s="95"/>
    </row>
    <row r="76" spans="6:9">
      <c r="F76" s="34"/>
      <c r="H76" s="87"/>
      <c r="I76" s="95"/>
    </row>
    <row r="77" spans="6:9">
      <c r="F77" s="34"/>
      <c r="H77" s="87"/>
      <c r="I77" s="95"/>
    </row>
    <row r="78" spans="6:9">
      <c r="F78" s="34"/>
      <c r="H78" s="87"/>
      <c r="I78" s="95"/>
    </row>
    <row r="79" spans="6:9">
      <c r="F79" s="34"/>
      <c r="H79" s="87"/>
      <c r="I79" s="95"/>
    </row>
    <row r="80" spans="6:9">
      <c r="F80" s="34"/>
      <c r="H80" s="87"/>
      <c r="I80" s="95"/>
    </row>
    <row r="81" spans="6:9">
      <c r="F81" s="34"/>
      <c r="H81" s="87"/>
      <c r="I81" s="95"/>
    </row>
    <row r="82" spans="6:9">
      <c r="F82" s="34"/>
      <c r="H82" s="87"/>
      <c r="I82" s="95"/>
    </row>
    <row r="83" spans="6:9">
      <c r="F83" s="34"/>
      <c r="H83" s="87"/>
      <c r="I83" s="95"/>
    </row>
    <row r="84" spans="6:9">
      <c r="F84" s="34"/>
      <c r="H84" s="87"/>
      <c r="I84" s="95"/>
    </row>
    <row r="85" spans="6:9">
      <c r="F85" s="34"/>
      <c r="H85" s="87"/>
      <c r="I85" s="95"/>
    </row>
    <row r="86" spans="6:9">
      <c r="F86" s="34"/>
      <c r="H86" s="87"/>
      <c r="I86" s="95"/>
    </row>
    <row r="87" spans="6:9">
      <c r="F87" s="34"/>
      <c r="H87" s="87"/>
      <c r="I87" s="95"/>
    </row>
    <row r="88" spans="6:9">
      <c r="F88" s="34"/>
      <c r="H88" s="87"/>
      <c r="I88" s="95"/>
    </row>
    <row r="89" spans="6:9">
      <c r="F89" s="34"/>
      <c r="H89" s="87"/>
      <c r="I89" s="95"/>
    </row>
    <row r="90" spans="6:9">
      <c r="F90" s="34"/>
      <c r="H90" s="87"/>
      <c r="I90" s="95"/>
    </row>
    <row r="91" spans="6:9">
      <c r="F91" s="34"/>
      <c r="H91" s="87"/>
      <c r="I91" s="95"/>
    </row>
    <row r="92" spans="6:9">
      <c r="F92" s="34"/>
      <c r="H92" s="87"/>
      <c r="I92" s="95"/>
    </row>
    <row r="93" spans="6:9">
      <c r="F93" s="34"/>
      <c r="H93" s="87"/>
      <c r="I93" s="95"/>
    </row>
    <row r="94" spans="6:9">
      <c r="F94" s="34"/>
      <c r="H94" s="87"/>
      <c r="I94" s="95"/>
    </row>
    <row r="95" spans="6:9">
      <c r="F95" s="34"/>
      <c r="H95" s="87"/>
      <c r="I95" s="95"/>
    </row>
    <row r="96" spans="6:9">
      <c r="F96" s="34"/>
      <c r="H96" s="87"/>
      <c r="I96" s="95"/>
    </row>
    <row r="97" spans="6:9">
      <c r="F97" s="34"/>
      <c r="H97" s="87"/>
      <c r="I97" s="95"/>
    </row>
    <row r="98" spans="6:9">
      <c r="F98" s="34"/>
      <c r="H98" s="87"/>
      <c r="I98" s="95"/>
    </row>
    <row r="99" spans="6:9">
      <c r="F99" s="34"/>
      <c r="H99" s="87"/>
      <c r="I99" s="95"/>
    </row>
    <row r="100" spans="6:9">
      <c r="F100" s="34"/>
      <c r="H100" s="87"/>
      <c r="I100" s="95"/>
    </row>
    <row r="101" spans="6:9">
      <c r="F101" s="34"/>
      <c r="H101" s="87"/>
      <c r="I101" s="95"/>
    </row>
    <row r="102" spans="6:9">
      <c r="F102" s="34"/>
      <c r="H102" s="87"/>
      <c r="I102" s="95"/>
    </row>
    <row r="103" spans="6:9">
      <c r="F103" s="34"/>
      <c r="H103" s="87"/>
      <c r="I103" s="95"/>
    </row>
    <row r="104" spans="6:9">
      <c r="F104" s="34"/>
      <c r="H104" s="87"/>
      <c r="I104" s="95"/>
    </row>
    <row r="105" spans="6:9">
      <c r="F105" s="34"/>
      <c r="H105" s="87"/>
      <c r="I105" s="95"/>
    </row>
    <row r="106" spans="6:9">
      <c r="F106" s="34"/>
      <c r="H106" s="87"/>
      <c r="I106" s="95"/>
    </row>
    <row r="107" spans="6:9">
      <c r="F107" s="34"/>
      <c r="H107" s="87"/>
      <c r="I107" s="95"/>
    </row>
    <row r="108" spans="6:9">
      <c r="F108" s="34"/>
      <c r="H108" s="87"/>
      <c r="I108" s="95"/>
    </row>
    <row r="109" spans="6:9">
      <c r="F109" s="34"/>
      <c r="H109" s="87"/>
      <c r="I109" s="95"/>
    </row>
    <row r="110" spans="6:9">
      <c r="F110" s="34"/>
      <c r="H110" s="87"/>
      <c r="I110" s="95"/>
    </row>
    <row r="111" spans="6:9">
      <c r="F111" s="34"/>
      <c r="H111" s="87"/>
      <c r="I111" s="95"/>
    </row>
    <row r="112" spans="6:9">
      <c r="F112" s="34"/>
      <c r="H112" s="87"/>
      <c r="I112" s="95"/>
    </row>
    <row r="113" spans="6:9">
      <c r="F113" s="34"/>
      <c r="H113" s="87"/>
      <c r="I113" s="95"/>
    </row>
    <row r="114" spans="6:9">
      <c r="F114" s="34"/>
      <c r="H114" s="87"/>
      <c r="I114" s="95"/>
    </row>
    <row r="115" spans="6:9">
      <c r="F115" s="34"/>
      <c r="H115" s="87"/>
      <c r="I115" s="95"/>
    </row>
    <row r="116" spans="6:9">
      <c r="F116" s="34"/>
      <c r="H116" s="87"/>
      <c r="I116" s="95"/>
    </row>
    <row r="117" spans="6:9">
      <c r="F117" s="34"/>
      <c r="H117" s="87"/>
      <c r="I117" s="95"/>
    </row>
    <row r="118" spans="6:9">
      <c r="F118" s="34"/>
      <c r="H118" s="87"/>
      <c r="I118" s="95"/>
    </row>
    <row r="119" spans="6:9">
      <c r="F119" s="34"/>
      <c r="H119" s="87"/>
      <c r="I119" s="95"/>
    </row>
    <row r="120" spans="6:9">
      <c r="F120" s="34"/>
      <c r="H120" s="87"/>
      <c r="I120" s="95"/>
    </row>
    <row r="121" spans="6:9">
      <c r="F121" s="34"/>
      <c r="H121" s="87"/>
      <c r="I121" s="95"/>
    </row>
    <row r="122" spans="6:9">
      <c r="F122" s="34"/>
      <c r="H122" s="87"/>
      <c r="I122" s="95"/>
    </row>
    <row r="123" spans="6:9">
      <c r="F123" s="34"/>
      <c r="H123" s="87"/>
      <c r="I123" s="95"/>
    </row>
    <row r="124" spans="6:9">
      <c r="F124" s="34"/>
      <c r="H124" s="87"/>
      <c r="I124" s="95"/>
    </row>
    <row r="125" spans="6:9">
      <c r="F125" s="34"/>
      <c r="H125" s="87"/>
      <c r="I125" s="95"/>
    </row>
    <row r="126" spans="6:9">
      <c r="F126" s="34"/>
      <c r="H126" s="87"/>
      <c r="I126" s="95"/>
    </row>
    <row r="127" spans="6:9">
      <c r="F127" s="34"/>
      <c r="H127" s="87"/>
      <c r="I127" s="95"/>
    </row>
    <row r="128" spans="6:9">
      <c r="F128" s="34"/>
      <c r="H128" s="87"/>
      <c r="I128" s="95"/>
    </row>
    <row r="129" spans="6:9">
      <c r="F129" s="34"/>
      <c r="H129" s="87"/>
      <c r="I129" s="95"/>
    </row>
    <row r="130" spans="6:9">
      <c r="F130" s="34"/>
      <c r="H130" s="87"/>
      <c r="I130" s="95"/>
    </row>
    <row r="131" spans="6:9">
      <c r="F131" s="34"/>
      <c r="H131" s="87"/>
      <c r="I131" s="95"/>
    </row>
    <row r="132" spans="6:9">
      <c r="F132" s="34"/>
      <c r="H132" s="87"/>
      <c r="I132" s="95"/>
    </row>
    <row r="133" spans="6:9">
      <c r="F133" s="34"/>
      <c r="H133" s="87"/>
      <c r="I133" s="95"/>
    </row>
    <row r="134" spans="6:9">
      <c r="F134" s="34"/>
      <c r="H134" s="87"/>
      <c r="I134" s="95"/>
    </row>
    <row r="135" spans="6:9">
      <c r="F135" s="34"/>
      <c r="H135" s="87"/>
      <c r="I135" s="95"/>
    </row>
    <row r="136" spans="6:9">
      <c r="F136" s="34"/>
      <c r="H136" s="87"/>
      <c r="I136" s="95"/>
    </row>
    <row r="137" spans="6:9">
      <c r="F137" s="34"/>
      <c r="H137" s="87"/>
      <c r="I137" s="95"/>
    </row>
    <row r="138" spans="6:9">
      <c r="F138" s="34"/>
      <c r="H138" s="87"/>
      <c r="I138" s="95"/>
    </row>
    <row r="139" spans="6:9">
      <c r="F139" s="34"/>
      <c r="H139" s="87"/>
      <c r="I139" s="95"/>
    </row>
    <row r="140" spans="6:9">
      <c r="F140" s="34"/>
      <c r="H140" s="87"/>
      <c r="I140" s="95"/>
    </row>
    <row r="141" spans="6:9">
      <c r="F141" s="34"/>
      <c r="H141" s="87"/>
      <c r="I141" s="95"/>
    </row>
    <row r="142" spans="6:9">
      <c r="F142" s="34"/>
      <c r="H142" s="87"/>
      <c r="I142" s="95"/>
    </row>
    <row r="143" spans="6:9">
      <c r="F143" s="34"/>
      <c r="H143" s="87"/>
      <c r="I143" s="95"/>
    </row>
    <row r="144" spans="6:9">
      <c r="F144" s="34"/>
      <c r="H144" s="87"/>
      <c r="I144" s="95"/>
    </row>
    <row r="145" spans="6:9">
      <c r="F145" s="34"/>
      <c r="H145" s="87"/>
      <c r="I145" s="95"/>
    </row>
    <row r="146" spans="6:9">
      <c r="F146" s="34"/>
      <c r="H146" s="87"/>
      <c r="I146" s="95"/>
    </row>
    <row r="147" spans="6:9">
      <c r="F147" s="34"/>
      <c r="H147" s="87"/>
      <c r="I147" s="95"/>
    </row>
    <row r="148" spans="6:9">
      <c r="F148" s="34"/>
      <c r="H148" s="87"/>
      <c r="I148" s="95"/>
    </row>
    <row r="149" spans="6:9">
      <c r="F149" s="34"/>
      <c r="H149" s="87"/>
      <c r="I149" s="95"/>
    </row>
    <row r="150" spans="6:9">
      <c r="F150" s="34"/>
      <c r="H150" s="87"/>
      <c r="I150" s="95"/>
    </row>
    <row r="151" spans="6:9">
      <c r="F151" s="34"/>
      <c r="H151" s="87"/>
      <c r="I151" s="95"/>
    </row>
    <row r="152" spans="6:9">
      <c r="F152" s="34"/>
      <c r="H152" s="87"/>
      <c r="I152" s="95"/>
    </row>
    <row r="153" spans="6:9">
      <c r="F153" s="34"/>
      <c r="H153" s="87"/>
      <c r="I153" s="95"/>
    </row>
    <row r="154" spans="6:9">
      <c r="F154" s="34"/>
      <c r="H154" s="87"/>
      <c r="I154" s="95"/>
    </row>
    <row r="155" spans="6:9">
      <c r="F155" s="34"/>
      <c r="H155" s="87"/>
      <c r="I155" s="95"/>
    </row>
    <row r="156" spans="6:9">
      <c r="F156" s="34"/>
      <c r="H156" s="87"/>
      <c r="I156" s="95"/>
    </row>
    <row r="157" spans="6:9">
      <c r="F157" s="34"/>
      <c r="H157" s="87"/>
      <c r="I157" s="95"/>
    </row>
    <row r="158" spans="6:9">
      <c r="F158" s="34"/>
      <c r="H158" s="87"/>
      <c r="I158" s="95"/>
    </row>
    <row r="159" spans="6:9">
      <c r="F159" s="34"/>
      <c r="H159" s="87"/>
      <c r="I159" s="95"/>
    </row>
    <row r="160" spans="6:9">
      <c r="F160" s="34"/>
      <c r="H160" s="87"/>
      <c r="I160" s="95"/>
    </row>
    <row r="161" spans="6:9">
      <c r="F161" s="34"/>
      <c r="H161" s="87"/>
      <c r="I161" s="95"/>
    </row>
    <row r="162" spans="6:9">
      <c r="F162" s="34"/>
      <c r="H162" s="87"/>
      <c r="I162" s="95"/>
    </row>
    <row r="163" spans="6:9">
      <c r="F163" s="34"/>
      <c r="H163" s="87"/>
      <c r="I163" s="95"/>
    </row>
    <row r="164" spans="6:9">
      <c r="F164" s="34"/>
      <c r="H164" s="87"/>
      <c r="I164" s="95"/>
    </row>
    <row r="165" spans="6:9">
      <c r="F165" s="34"/>
      <c r="H165" s="87"/>
      <c r="I165" s="95"/>
    </row>
    <row r="166" spans="6:9">
      <c r="F166" s="34"/>
      <c r="H166" s="87"/>
      <c r="I166" s="95"/>
    </row>
    <row r="167" spans="6:9">
      <c r="F167" s="34"/>
      <c r="H167" s="87"/>
      <c r="I167" s="95"/>
    </row>
    <row r="168" spans="6:9">
      <c r="F168" s="34"/>
      <c r="H168" s="87"/>
      <c r="I168" s="95"/>
    </row>
    <row r="169" spans="6:9">
      <c r="F169" s="34"/>
      <c r="H169" s="87"/>
      <c r="I169" s="95"/>
    </row>
    <row r="170" spans="6:9">
      <c r="F170" s="34"/>
      <c r="H170" s="87"/>
      <c r="I170" s="95"/>
    </row>
    <row r="171" spans="6:9">
      <c r="F171" s="34"/>
      <c r="H171" s="87"/>
      <c r="I171" s="95"/>
    </row>
    <row r="172" spans="6:9">
      <c r="F172" s="34"/>
      <c r="H172" s="87"/>
      <c r="I172" s="95"/>
    </row>
    <row r="173" spans="6:9">
      <c r="F173" s="34"/>
      <c r="H173" s="87"/>
      <c r="I173" s="95"/>
    </row>
    <row r="174" spans="6:9">
      <c r="F174" s="34"/>
      <c r="H174" s="87"/>
      <c r="I174" s="95"/>
    </row>
    <row r="175" spans="6:9">
      <c r="F175" s="34"/>
      <c r="H175" s="87"/>
      <c r="I175" s="95"/>
    </row>
    <row r="176" spans="6:9">
      <c r="F176" s="34"/>
      <c r="H176" s="87"/>
      <c r="I176" s="95"/>
    </row>
    <row r="177" spans="6:9">
      <c r="F177" s="34"/>
      <c r="H177" s="87"/>
      <c r="I177" s="95"/>
    </row>
    <row r="178" spans="6:9">
      <c r="F178" s="34"/>
      <c r="H178" s="87"/>
      <c r="I178" s="95"/>
    </row>
    <row r="179" spans="6:9">
      <c r="F179" s="34"/>
      <c r="H179" s="87"/>
      <c r="I179" s="95"/>
    </row>
    <row r="180" spans="6:9">
      <c r="F180" s="34"/>
      <c r="H180" s="87"/>
      <c r="I180" s="95"/>
    </row>
    <row r="181" spans="6:9">
      <c r="F181" s="34"/>
      <c r="H181" s="87"/>
      <c r="I181" s="95"/>
    </row>
    <row r="182" spans="6:9">
      <c r="F182" s="34"/>
      <c r="H182" s="87"/>
      <c r="I182" s="95"/>
    </row>
    <row r="183" spans="6:9">
      <c r="F183" s="34"/>
      <c r="H183" s="87"/>
      <c r="I183" s="95"/>
    </row>
    <row r="184" spans="6:9">
      <c r="F184" s="34"/>
      <c r="H184" s="87"/>
      <c r="I184" s="95"/>
    </row>
    <row r="185" spans="6:9">
      <c r="F185" s="34"/>
      <c r="H185" s="87"/>
      <c r="I185" s="95"/>
    </row>
    <row r="186" spans="6:9">
      <c r="F186" s="34"/>
      <c r="H186" s="87"/>
      <c r="I186" s="95"/>
    </row>
    <row r="187" spans="6:9">
      <c r="F187" s="34"/>
      <c r="H187" s="87"/>
      <c r="I187" s="95"/>
    </row>
    <row r="188" spans="6:9">
      <c r="F188" s="34"/>
      <c r="H188" s="87"/>
      <c r="I188" s="95"/>
    </row>
    <row r="189" spans="6:9">
      <c r="F189" s="34"/>
      <c r="H189" s="87"/>
      <c r="I189" s="95"/>
    </row>
    <row r="190" spans="6:9">
      <c r="F190" s="34"/>
      <c r="H190" s="87"/>
      <c r="I190" s="95"/>
    </row>
    <row r="191" spans="6:9">
      <c r="F191" s="34"/>
      <c r="H191" s="87"/>
      <c r="I191" s="95"/>
    </row>
    <row r="192" spans="6:9">
      <c r="F192" s="34"/>
      <c r="H192" s="87"/>
      <c r="I192" s="95"/>
    </row>
    <row r="193" spans="6:9">
      <c r="F193" s="34"/>
      <c r="H193" s="87"/>
      <c r="I193" s="95"/>
    </row>
    <row r="194" spans="6:9">
      <c r="F194" s="34"/>
      <c r="H194" s="87"/>
      <c r="I194" s="95"/>
    </row>
    <row r="195" spans="6:9">
      <c r="F195" s="34"/>
      <c r="H195" s="87"/>
      <c r="I195" s="95"/>
    </row>
    <row r="196" spans="6:9">
      <c r="F196" s="34"/>
      <c r="H196" s="87"/>
      <c r="I196" s="95"/>
    </row>
    <row r="197" spans="6:9">
      <c r="F197" s="34"/>
      <c r="H197" s="87"/>
      <c r="I197" s="95"/>
    </row>
    <row r="198" spans="6:9">
      <c r="F198" s="34"/>
      <c r="H198" s="87"/>
      <c r="I198" s="95"/>
    </row>
    <row r="199" spans="6:9">
      <c r="F199" s="34"/>
      <c r="H199" s="87"/>
      <c r="I199" s="95"/>
    </row>
    <row r="200" spans="6:9">
      <c r="F200" s="34"/>
      <c r="H200" s="87"/>
      <c r="I200" s="95"/>
    </row>
    <row r="201" spans="6:9">
      <c r="F201" s="34"/>
      <c r="H201" s="87"/>
      <c r="I201" s="95"/>
    </row>
    <row r="202" spans="6:9">
      <c r="F202" s="34"/>
      <c r="H202" s="87"/>
      <c r="I202" s="95"/>
    </row>
    <row r="203" spans="6:9">
      <c r="F203" s="34"/>
      <c r="H203" s="87"/>
      <c r="I203" s="95"/>
    </row>
    <row r="204" spans="6:9">
      <c r="F204" s="34"/>
      <c r="H204" s="87"/>
      <c r="I204" s="95"/>
    </row>
    <row r="205" spans="6:9">
      <c r="F205" s="34"/>
      <c r="H205" s="87"/>
      <c r="I205" s="95"/>
    </row>
    <row r="206" spans="6:9">
      <c r="F206" s="34"/>
      <c r="H206" s="87"/>
      <c r="I206" s="95"/>
    </row>
    <row r="207" spans="6:9">
      <c r="F207" s="34"/>
      <c r="H207" s="87"/>
      <c r="I207" s="95"/>
    </row>
    <row r="208" spans="6:9">
      <c r="F208" s="34"/>
      <c r="H208" s="87"/>
      <c r="I208" s="95"/>
    </row>
    <row r="209" spans="6:9">
      <c r="F209" s="34"/>
      <c r="H209" s="87"/>
      <c r="I209" s="95"/>
    </row>
    <row r="210" spans="6:9">
      <c r="F210" s="34"/>
      <c r="H210" s="87"/>
      <c r="I210" s="95"/>
    </row>
    <row r="211" spans="6:9">
      <c r="F211" s="34"/>
      <c r="H211" s="87"/>
      <c r="I211" s="95"/>
    </row>
    <row r="212" spans="6:9">
      <c r="F212" s="34"/>
      <c r="H212" s="87"/>
      <c r="I212" s="95"/>
    </row>
    <row r="213" spans="6:9">
      <c r="F213" s="34"/>
      <c r="H213" s="87"/>
      <c r="I213" s="95"/>
    </row>
    <row r="214" spans="6:9">
      <c r="F214" s="34"/>
      <c r="H214" s="87"/>
      <c r="I214" s="95"/>
    </row>
    <row r="215" spans="6:9">
      <c r="F215" s="34"/>
      <c r="H215" s="87"/>
      <c r="I215" s="95"/>
    </row>
    <row r="216" spans="6:9">
      <c r="F216" s="34"/>
      <c r="H216" s="87"/>
      <c r="I216" s="95"/>
    </row>
    <row r="217" spans="6:9">
      <c r="F217" s="34"/>
      <c r="H217" s="87"/>
      <c r="I217" s="95"/>
    </row>
    <row r="218" spans="6:9">
      <c r="F218" s="34"/>
      <c r="H218" s="87"/>
      <c r="I218" s="95"/>
    </row>
    <row r="219" spans="6:9">
      <c r="F219" s="34"/>
      <c r="H219" s="87"/>
      <c r="I219" s="95"/>
    </row>
    <row r="220" spans="6:9">
      <c r="F220" s="34"/>
      <c r="H220" s="87"/>
      <c r="I220" s="95"/>
    </row>
    <row r="221" spans="6:9">
      <c r="F221" s="34"/>
      <c r="H221" s="87"/>
      <c r="I221" s="95"/>
    </row>
    <row r="222" spans="6:9">
      <c r="F222" s="34"/>
      <c r="H222" s="87"/>
      <c r="I222" s="95"/>
    </row>
    <row r="223" spans="6:9">
      <c r="F223" s="34"/>
      <c r="H223" s="87"/>
      <c r="I223" s="95"/>
    </row>
    <row r="224" spans="6:9">
      <c r="F224" s="34"/>
      <c r="H224" s="87"/>
      <c r="I224" s="95"/>
    </row>
    <row r="225" spans="6:9">
      <c r="F225" s="34"/>
      <c r="H225" s="87"/>
      <c r="I225" s="95"/>
    </row>
    <row r="226" spans="6:9">
      <c r="F226" s="34"/>
      <c r="H226" s="87"/>
      <c r="I226" s="95"/>
    </row>
    <row r="227" spans="6:9">
      <c r="F227" s="34"/>
      <c r="H227" s="87"/>
      <c r="I227" s="95"/>
    </row>
    <row r="228" spans="6:9">
      <c r="F228" s="34"/>
      <c r="H228" s="87"/>
      <c r="I228" s="95"/>
    </row>
    <row r="229" spans="6:9">
      <c r="F229" s="34"/>
      <c r="H229" s="87"/>
      <c r="I229" s="95"/>
    </row>
    <row r="230" spans="6:9">
      <c r="F230" s="34"/>
      <c r="H230" s="87"/>
      <c r="I230" s="95"/>
    </row>
    <row r="231" spans="6:9">
      <c r="F231" s="34"/>
      <c r="H231" s="87"/>
      <c r="I231" s="95"/>
    </row>
    <row r="232" spans="6:9">
      <c r="F232" s="34"/>
      <c r="H232" s="87"/>
      <c r="I232" s="95"/>
    </row>
    <row r="233" spans="6:9">
      <c r="F233" s="34"/>
      <c r="H233" s="87"/>
      <c r="I233" s="95"/>
    </row>
    <row r="234" spans="6:9">
      <c r="F234" s="34"/>
      <c r="H234" s="87"/>
      <c r="I234" s="95"/>
    </row>
    <row r="235" spans="6:9">
      <c r="F235" s="34"/>
      <c r="H235" s="87"/>
      <c r="I235" s="95"/>
    </row>
    <row r="236" spans="6:9">
      <c r="F236" s="34"/>
      <c r="H236" s="87"/>
      <c r="I236" s="95"/>
    </row>
    <row r="237" spans="6:9">
      <c r="F237" s="34"/>
      <c r="H237" s="87"/>
      <c r="I237" s="95"/>
    </row>
    <row r="238" spans="6:9">
      <c r="F238" s="34"/>
      <c r="H238" s="87"/>
      <c r="I238" s="95"/>
    </row>
    <row r="239" spans="6:9">
      <c r="F239" s="34"/>
      <c r="H239" s="87"/>
      <c r="I239" s="95"/>
    </row>
    <row r="240" spans="6:9">
      <c r="F240" s="34"/>
      <c r="H240" s="87"/>
      <c r="I240" s="95"/>
    </row>
    <row r="241" spans="6:9">
      <c r="F241" s="34"/>
      <c r="H241" s="87"/>
      <c r="I241" s="95"/>
    </row>
    <row r="242" spans="6:9">
      <c r="F242" s="34"/>
      <c r="H242" s="87"/>
      <c r="I242" s="95"/>
    </row>
    <row r="243" spans="6:9">
      <c r="F243" s="34"/>
      <c r="H243" s="87"/>
      <c r="I243" s="95"/>
    </row>
    <row r="244" spans="6:9">
      <c r="F244" s="34"/>
      <c r="H244" s="87"/>
      <c r="I244" s="95"/>
    </row>
    <row r="245" spans="6:9">
      <c r="F245" s="34"/>
      <c r="H245" s="87"/>
      <c r="I245" s="95"/>
    </row>
    <row r="246" spans="6:9">
      <c r="F246" s="34"/>
      <c r="H246" s="87"/>
      <c r="I246" s="95"/>
    </row>
    <row r="247" spans="6:9">
      <c r="F247" s="34"/>
      <c r="H247" s="87"/>
      <c r="I247" s="95"/>
    </row>
    <row r="248" spans="6:9">
      <c r="F248" s="34"/>
      <c r="H248" s="87"/>
      <c r="I248" s="95"/>
    </row>
    <row r="249" spans="6:9">
      <c r="F249" s="34"/>
      <c r="H249" s="87"/>
      <c r="I249" s="95"/>
    </row>
    <row r="250" spans="6:9">
      <c r="F250" s="34"/>
      <c r="H250" s="87"/>
      <c r="I250" s="95"/>
    </row>
    <row r="251" spans="6:9">
      <c r="F251" s="34"/>
      <c r="H251" s="87"/>
      <c r="I251" s="95"/>
    </row>
    <row r="252" spans="6:9">
      <c r="F252" s="34"/>
      <c r="H252" s="87"/>
      <c r="I252" s="95"/>
    </row>
    <row r="253" spans="6:9">
      <c r="F253" s="34"/>
      <c r="H253" s="87"/>
      <c r="I253" s="95"/>
    </row>
    <row r="254" spans="6:9">
      <c r="F254" s="34"/>
      <c r="H254" s="87"/>
      <c r="I254" s="95"/>
    </row>
    <row r="255" spans="6:9">
      <c r="F255" s="34"/>
      <c r="H255" s="87"/>
      <c r="I255" s="95"/>
    </row>
    <row r="256" spans="6:9">
      <c r="F256" s="34"/>
      <c r="H256" s="87"/>
      <c r="I256" s="95"/>
    </row>
    <row r="257" spans="6:9">
      <c r="F257" s="34"/>
      <c r="H257" s="87"/>
      <c r="I257" s="95"/>
    </row>
    <row r="258" spans="6:9">
      <c r="F258" s="34"/>
      <c r="H258" s="87"/>
      <c r="I258" s="95"/>
    </row>
    <row r="259" spans="6:9">
      <c r="F259" s="34"/>
      <c r="H259" s="87"/>
      <c r="I259" s="95"/>
    </row>
    <row r="260" spans="6:9">
      <c r="F260" s="34"/>
      <c r="H260" s="87"/>
      <c r="I260" s="95"/>
    </row>
    <row r="261" spans="6:9">
      <c r="F261" s="34"/>
      <c r="H261" s="87"/>
      <c r="I261" s="95"/>
    </row>
    <row r="262" spans="6:9">
      <c r="F262" s="34"/>
      <c r="H262" s="87"/>
      <c r="I262" s="95"/>
    </row>
    <row r="263" spans="6:9">
      <c r="F263" s="34"/>
      <c r="H263" s="87"/>
      <c r="I263" s="95"/>
    </row>
    <row r="264" spans="6:9">
      <c r="F264" s="34"/>
      <c r="H264" s="87"/>
      <c r="I264" s="95"/>
    </row>
    <row r="265" spans="6:9">
      <c r="F265" s="34"/>
      <c r="H265" s="87"/>
      <c r="I265" s="95"/>
    </row>
    <row r="266" spans="6:9">
      <c r="F266" s="34"/>
      <c r="H266" s="87"/>
      <c r="I266" s="95"/>
    </row>
    <row r="267" spans="6:9">
      <c r="F267" s="34"/>
      <c r="H267" s="87"/>
      <c r="I267" s="95"/>
    </row>
    <row r="268" spans="6:9">
      <c r="F268" s="34"/>
      <c r="H268" s="87"/>
      <c r="I268" s="95"/>
    </row>
    <row r="269" spans="6:9">
      <c r="F269" s="34"/>
      <c r="H269" s="87"/>
      <c r="I269" s="95"/>
    </row>
    <row r="270" spans="6:9">
      <c r="F270" s="34"/>
      <c r="H270" s="87"/>
      <c r="I270" s="95"/>
    </row>
    <row r="271" spans="6:9">
      <c r="F271" s="34"/>
      <c r="H271" s="87"/>
      <c r="I271" s="95"/>
    </row>
    <row r="272" spans="6:9">
      <c r="F272" s="34"/>
      <c r="H272" s="87"/>
      <c r="I272" s="95"/>
    </row>
    <row r="273" spans="6:9">
      <c r="F273" s="34"/>
      <c r="H273" s="87"/>
      <c r="I273" s="95"/>
    </row>
    <row r="274" spans="6:9">
      <c r="F274" s="34"/>
      <c r="H274" s="87"/>
      <c r="I274" s="95"/>
    </row>
    <row r="275" spans="6:9">
      <c r="F275" s="34"/>
      <c r="H275" s="87"/>
      <c r="I275" s="95"/>
    </row>
    <row r="276" spans="6:9">
      <c r="F276" s="34"/>
      <c r="H276" s="87"/>
      <c r="I276" s="95"/>
    </row>
    <row r="277" spans="6:9">
      <c r="F277" s="34"/>
      <c r="H277" s="87"/>
      <c r="I277" s="95"/>
    </row>
    <row r="278" spans="6:9">
      <c r="F278" s="34"/>
      <c r="H278" s="87"/>
      <c r="I278" s="95"/>
    </row>
    <row r="279" spans="6:9">
      <c r="F279" s="34"/>
      <c r="H279" s="87"/>
      <c r="I279" s="95"/>
    </row>
    <row r="280" spans="6:9">
      <c r="F280" s="34"/>
      <c r="H280" s="87"/>
      <c r="I280" s="95"/>
    </row>
    <row r="281" spans="6:9">
      <c r="F281" s="34"/>
      <c r="H281" s="87"/>
      <c r="I281" s="95"/>
    </row>
    <row r="282" spans="6:9">
      <c r="F282" s="34"/>
      <c r="H282" s="87"/>
      <c r="I282" s="95"/>
    </row>
    <row r="283" spans="6:9">
      <c r="F283" s="34"/>
      <c r="H283" s="87"/>
      <c r="I283" s="95"/>
    </row>
    <row r="284" spans="6:9">
      <c r="F284" s="34"/>
      <c r="H284" s="87"/>
      <c r="I284" s="95"/>
    </row>
    <row r="285" spans="6:9">
      <c r="F285" s="34"/>
      <c r="H285" s="87"/>
      <c r="I285" s="95"/>
    </row>
    <row r="286" spans="6:9">
      <c r="F286" s="34"/>
      <c r="H286" s="87"/>
      <c r="I286" s="95"/>
    </row>
    <row r="287" spans="6:9">
      <c r="F287" s="34"/>
      <c r="H287" s="87"/>
      <c r="I287" s="95"/>
    </row>
    <row r="288" spans="6:9">
      <c r="F288" s="34"/>
      <c r="H288" s="87"/>
      <c r="I288" s="95"/>
    </row>
    <row r="289" spans="6:9">
      <c r="F289" s="34"/>
      <c r="H289" s="87"/>
      <c r="I289" s="95"/>
    </row>
    <row r="290" spans="6:9">
      <c r="F290" s="34"/>
      <c r="H290" s="87"/>
      <c r="I290" s="95"/>
    </row>
    <row r="291" spans="6:9">
      <c r="F291" s="34"/>
      <c r="H291" s="87"/>
      <c r="I291" s="95"/>
    </row>
    <row r="292" spans="6:9">
      <c r="F292" s="34"/>
      <c r="H292" s="87"/>
      <c r="I292" s="95"/>
    </row>
    <row r="293" spans="6:9">
      <c r="F293" s="34"/>
      <c r="H293" s="87"/>
      <c r="I293" s="95"/>
    </row>
    <row r="294" spans="6:9">
      <c r="F294" s="34"/>
      <c r="H294" s="87"/>
      <c r="I294" s="95"/>
    </row>
    <row r="295" spans="6:9">
      <c r="F295" s="34"/>
      <c r="H295" s="87"/>
      <c r="I295" s="95"/>
    </row>
    <row r="296" spans="6:9">
      <c r="F296" s="34"/>
      <c r="H296" s="87"/>
      <c r="I296" s="95"/>
    </row>
    <row r="297" spans="6:9">
      <c r="F297" s="34"/>
      <c r="H297" s="87"/>
      <c r="I297" s="95"/>
    </row>
    <row r="298" spans="6:9">
      <c r="F298" s="34"/>
      <c r="H298" s="87"/>
      <c r="I298" s="95"/>
    </row>
    <row r="299" spans="6:9">
      <c r="F299" s="34"/>
      <c r="H299" s="87"/>
      <c r="I299" s="95"/>
    </row>
    <row r="300" spans="6:9">
      <c r="F300" s="34"/>
      <c r="H300" s="87"/>
      <c r="I300" s="95"/>
    </row>
    <row r="301" spans="6:9">
      <c r="F301" s="34"/>
      <c r="H301" s="87"/>
      <c r="I301" s="95"/>
    </row>
    <row r="302" spans="6:9">
      <c r="F302" s="34"/>
      <c r="H302" s="87"/>
      <c r="I302" s="95"/>
    </row>
    <row r="303" spans="6:9">
      <c r="F303" s="34"/>
      <c r="H303" s="87"/>
      <c r="I303" s="95"/>
    </row>
    <row r="304" spans="6:9">
      <c r="F304" s="34"/>
      <c r="H304" s="87"/>
      <c r="I304" s="95"/>
    </row>
    <row r="305" spans="6:9">
      <c r="F305" s="34"/>
      <c r="H305" s="87"/>
      <c r="I305" s="95"/>
    </row>
    <row r="306" spans="6:9">
      <c r="F306" s="34"/>
      <c r="H306" s="87"/>
      <c r="I306" s="95"/>
    </row>
    <row r="307" spans="6:9">
      <c r="F307" s="34"/>
      <c r="H307" s="87"/>
      <c r="I307" s="95"/>
    </row>
    <row r="308" spans="6:9">
      <c r="F308" s="34"/>
      <c r="H308" s="87"/>
      <c r="I308" s="95"/>
    </row>
    <row r="309" spans="6:9">
      <c r="F309" s="34"/>
      <c r="H309" s="87"/>
      <c r="I309" s="95"/>
    </row>
    <row r="310" spans="6:9">
      <c r="F310" s="34"/>
      <c r="H310" s="87"/>
      <c r="I310" s="95"/>
    </row>
    <row r="311" spans="6:9">
      <c r="F311" s="34"/>
      <c r="H311" s="87"/>
      <c r="I311" s="95"/>
    </row>
    <row r="312" spans="6:9">
      <c r="F312" s="34"/>
      <c r="H312" s="87"/>
      <c r="I312" s="95"/>
    </row>
    <row r="313" spans="6:9">
      <c r="F313" s="34"/>
      <c r="H313" s="87"/>
      <c r="I313" s="95"/>
    </row>
    <row r="314" spans="6:9">
      <c r="F314" s="34"/>
      <c r="H314" s="87"/>
      <c r="I314" s="95"/>
    </row>
    <row r="315" spans="6:9">
      <c r="F315" s="34"/>
      <c r="H315" s="87"/>
      <c r="I315" s="95"/>
    </row>
    <row r="316" spans="6:9">
      <c r="F316" s="34"/>
      <c r="H316" s="87"/>
      <c r="I316" s="95"/>
    </row>
    <row r="317" spans="6:9">
      <c r="F317" s="34"/>
      <c r="H317" s="87"/>
      <c r="I317" s="95"/>
    </row>
    <row r="318" spans="6:9">
      <c r="F318" s="34"/>
      <c r="H318" s="87"/>
      <c r="I318" s="95"/>
    </row>
    <row r="319" spans="6:9">
      <c r="F319" s="34"/>
      <c r="H319" s="87"/>
      <c r="I319" s="95"/>
    </row>
    <row r="320" spans="6:9">
      <c r="F320" s="34"/>
      <c r="H320" s="87"/>
      <c r="I320" s="95"/>
    </row>
    <row r="321" spans="6:9">
      <c r="F321" s="34"/>
      <c r="H321" s="87"/>
      <c r="I321" s="95"/>
    </row>
    <row r="322" spans="6:9">
      <c r="F322" s="34"/>
      <c r="H322" s="87"/>
      <c r="I322" s="95"/>
    </row>
    <row r="323" spans="6:9">
      <c r="F323" s="34"/>
      <c r="H323" s="87"/>
      <c r="I323" s="95"/>
    </row>
    <row r="324" spans="6:9">
      <c r="F324" s="34"/>
      <c r="H324" s="87"/>
      <c r="I324" s="95"/>
    </row>
    <row r="325" spans="6:9">
      <c r="F325" s="34"/>
      <c r="H325" s="87"/>
      <c r="I325" s="95"/>
    </row>
    <row r="326" spans="6:9">
      <c r="F326" s="34"/>
      <c r="H326" s="87"/>
      <c r="I326" s="95"/>
    </row>
    <row r="327" spans="6:9">
      <c r="F327" s="34"/>
      <c r="H327" s="87"/>
      <c r="I327" s="95"/>
    </row>
    <row r="328" spans="6:9">
      <c r="F328" s="34"/>
      <c r="H328" s="87"/>
      <c r="I328" s="95"/>
    </row>
    <row r="329" spans="6:9">
      <c r="F329" s="34"/>
      <c r="H329" s="87"/>
      <c r="I329" s="95"/>
    </row>
    <row r="330" spans="6:9">
      <c r="F330" s="34"/>
      <c r="H330" s="87"/>
      <c r="I330" s="95"/>
    </row>
    <row r="331" spans="6:9">
      <c r="F331" s="34"/>
      <c r="H331" s="87"/>
      <c r="I331" s="95"/>
    </row>
    <row r="332" spans="6:9">
      <c r="F332" s="34"/>
      <c r="H332" s="87"/>
      <c r="I332" s="95"/>
    </row>
    <row r="333" spans="6:9">
      <c r="F333" s="34"/>
      <c r="H333" s="87"/>
      <c r="I333" s="95"/>
    </row>
  </sheetData>
  <phoneticPr fontId="4" type="noConversion"/>
  <conditionalFormatting sqref="D1">
    <cfRule type="cellIs" dxfId="142" priority="2" operator="equal">
      <formula>0</formula>
    </cfRule>
  </conditionalFormatting>
  <conditionalFormatting sqref="F1">
    <cfRule type="cellIs" dxfId="141" priority="1" operator="equal">
      <formula>0</formula>
    </cfRule>
  </conditionalFormatting>
  <conditionalFormatting sqref="G1">
    <cfRule type="cellIs" dxfId="140" priority="8" operator="equal">
      <formula>0</formula>
    </cfRule>
  </conditionalFormatting>
  <conditionalFormatting sqref="H1">
    <cfRule type="cellIs" dxfId="139" priority="7" operator="equal">
      <formula>0</formula>
    </cfRule>
  </conditionalFormatting>
  <conditionalFormatting sqref="I1">
    <cfRule type="cellIs" dxfId="138" priority="3" operator="equal">
      <formula>0</formula>
    </cfRule>
  </conditionalFormatting>
  <conditionalFormatting sqref="J1">
    <cfRule type="cellIs" dxfId="137" priority="5" operator="equal">
      <formula>0</formula>
    </cfRule>
  </conditionalFormatting>
  <conditionalFormatting sqref="K1">
    <cfRule type="cellIs" dxfId="136" priority="4"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136"/>
  <sheetViews>
    <sheetView zoomScale="70" zoomScaleNormal="70" workbookViewId="0">
      <pane ySplit="1" topLeftCell="A119" activePane="bottomLeft" state="frozen"/>
      <selection activeCell="XEK27" sqref="XEK27:XEL27"/>
      <selection pane="bottomLeft" activeCell="E78" sqref="E78"/>
    </sheetView>
  </sheetViews>
  <sheetFormatPr baseColWidth="10" defaultColWidth="10.83203125" defaultRowHeight="16"/>
  <cols>
    <col min="1" max="1" width="13.5" style="5" bestFit="1" customWidth="1"/>
    <col min="2" max="2" width="10.33203125" style="5" bestFit="1" customWidth="1"/>
    <col min="3" max="3" width="42.83203125" style="34" bestFit="1" customWidth="1"/>
    <col min="4" max="4" width="28.5" style="34" bestFit="1" customWidth="1"/>
    <col min="5" max="5" width="33.83203125" style="34" bestFit="1" customWidth="1"/>
    <col min="6" max="6" width="16" style="34" customWidth="1"/>
    <col min="7" max="7" width="18.5" style="193" customWidth="1"/>
    <col min="8" max="8" width="9.83203125" style="87" customWidth="1"/>
    <col min="9" max="9" width="18" style="95" customWidth="1"/>
    <col min="10" max="10" width="22.1640625" style="34" hidden="1" customWidth="1"/>
    <col min="11" max="12" width="36.1640625" style="34" hidden="1" customWidth="1"/>
    <col min="13" max="13" width="15.33203125" style="34" bestFit="1" customWidth="1"/>
    <col min="14" max="14" width="255.6640625" style="34" bestFit="1" customWidth="1"/>
    <col min="15" max="16384" width="10.83203125" style="34"/>
  </cols>
  <sheetData>
    <row r="1" spans="1:14" s="35" customFormat="1" ht="18" customHeight="1">
      <c r="A1" s="70" t="s">
        <v>76</v>
      </c>
      <c r="B1" s="70" t="s">
        <v>77</v>
      </c>
      <c r="C1" s="70" t="s">
        <v>0</v>
      </c>
      <c r="D1" s="35" t="s">
        <v>209</v>
      </c>
      <c r="E1" s="70" t="s">
        <v>210</v>
      </c>
      <c r="F1" s="35" t="s">
        <v>211</v>
      </c>
      <c r="G1" s="190" t="s">
        <v>78</v>
      </c>
      <c r="H1" s="124" t="s">
        <v>79</v>
      </c>
      <c r="I1" s="92" t="s">
        <v>212</v>
      </c>
      <c r="J1" s="35" t="s">
        <v>213</v>
      </c>
      <c r="K1" s="35" t="s">
        <v>214</v>
      </c>
      <c r="L1" s="138" t="s">
        <v>215</v>
      </c>
      <c r="M1" s="35" t="s">
        <v>266</v>
      </c>
      <c r="N1" s="70" t="s">
        <v>74</v>
      </c>
    </row>
    <row r="2" spans="1:14" s="159" customFormat="1" ht="18" customHeight="1">
      <c r="A2" s="5" t="s">
        <v>95</v>
      </c>
      <c r="B2" s="5">
        <v>2010</v>
      </c>
      <c r="C2" s="34" t="s">
        <v>12</v>
      </c>
      <c r="D2" s="9" t="s">
        <v>285</v>
      </c>
      <c r="E2" s="34" t="s">
        <v>286</v>
      </c>
      <c r="F2" s="7"/>
      <c r="G2" s="191">
        <v>494553</v>
      </c>
      <c r="H2" s="219"/>
      <c r="I2" s="220"/>
      <c r="J2" s="219"/>
      <c r="K2" s="7"/>
      <c r="L2" s="34"/>
      <c r="M2" s="7"/>
      <c r="N2" s="19" t="s">
        <v>110</v>
      </c>
    </row>
    <row r="3" spans="1:14" s="159" customFormat="1" ht="18" customHeight="1">
      <c r="A3" s="5" t="s">
        <v>95</v>
      </c>
      <c r="B3" s="5">
        <v>2010</v>
      </c>
      <c r="C3" s="34" t="s">
        <v>12</v>
      </c>
      <c r="D3" s="9" t="s">
        <v>287</v>
      </c>
      <c r="E3" s="34" t="s">
        <v>288</v>
      </c>
      <c r="F3" s="7"/>
      <c r="G3" s="191">
        <v>429007</v>
      </c>
      <c r="H3" s="219"/>
      <c r="I3" s="220"/>
      <c r="J3" s="219"/>
      <c r="K3" s="7"/>
      <c r="L3" s="34"/>
      <c r="M3" s="7"/>
      <c r="N3" s="19" t="s">
        <v>110</v>
      </c>
    </row>
    <row r="4" spans="1:14" s="159" customFormat="1" ht="18" customHeight="1">
      <c r="A4" s="5" t="s">
        <v>95</v>
      </c>
      <c r="B4" s="5">
        <v>2010</v>
      </c>
      <c r="C4" s="34" t="s">
        <v>12</v>
      </c>
      <c r="D4" s="9" t="s">
        <v>289</v>
      </c>
      <c r="E4" s="34" t="s">
        <v>290</v>
      </c>
      <c r="F4" s="7"/>
      <c r="G4" s="191">
        <v>351540</v>
      </c>
      <c r="H4" s="219"/>
      <c r="I4" s="220"/>
      <c r="J4" s="219"/>
      <c r="K4" s="7"/>
      <c r="L4" s="34"/>
      <c r="M4" s="7"/>
      <c r="N4" s="19" t="s">
        <v>110</v>
      </c>
    </row>
    <row r="5" spans="1:14" s="159" customFormat="1" ht="18" customHeight="1">
      <c r="A5" s="5" t="s">
        <v>95</v>
      </c>
      <c r="B5" s="5">
        <v>2010</v>
      </c>
      <c r="C5" s="34" t="s">
        <v>12</v>
      </c>
      <c r="D5" s="9"/>
      <c r="E5" s="34" t="s">
        <v>291</v>
      </c>
      <c r="F5" s="7"/>
      <c r="G5" s="191">
        <v>351510</v>
      </c>
      <c r="H5" s="219"/>
      <c r="I5" s="220"/>
      <c r="J5" s="219"/>
      <c r="K5" s="7"/>
      <c r="L5" s="34"/>
      <c r="M5" s="7"/>
      <c r="N5" s="19" t="s">
        <v>110</v>
      </c>
    </row>
    <row r="6" spans="1:14" s="159" customFormat="1" ht="18" customHeight="1">
      <c r="A6" s="5" t="s">
        <v>95</v>
      </c>
      <c r="B6" s="5">
        <v>2010</v>
      </c>
      <c r="C6" s="34" t="s">
        <v>12</v>
      </c>
      <c r="D6" s="9"/>
      <c r="E6" s="34" t="s">
        <v>269</v>
      </c>
      <c r="F6" s="7"/>
      <c r="G6" s="191">
        <v>316415</v>
      </c>
      <c r="H6" s="219"/>
      <c r="I6" s="220"/>
      <c r="J6" s="219"/>
      <c r="K6" s="7"/>
      <c r="L6" s="34"/>
      <c r="M6" s="7"/>
      <c r="N6" s="19" t="s">
        <v>110</v>
      </c>
    </row>
    <row r="7" spans="1:14" s="159" customFormat="1" ht="18" customHeight="1">
      <c r="A7" s="5" t="s">
        <v>95</v>
      </c>
      <c r="B7" s="5">
        <v>2010</v>
      </c>
      <c r="C7" s="34" t="s">
        <v>12</v>
      </c>
      <c r="D7" s="9" t="s">
        <v>292</v>
      </c>
      <c r="E7" s="34" t="s">
        <v>293</v>
      </c>
      <c r="F7" s="7"/>
      <c r="G7" s="191">
        <v>166260</v>
      </c>
      <c r="H7" s="219"/>
      <c r="I7" s="220"/>
      <c r="J7" s="219"/>
      <c r="K7" s="7"/>
      <c r="L7" s="34"/>
      <c r="M7" s="7"/>
      <c r="N7" s="19" t="s">
        <v>110</v>
      </c>
    </row>
    <row r="8" spans="1:14" s="159" customFormat="1" ht="18" customHeight="1">
      <c r="A8" s="5" t="s">
        <v>95</v>
      </c>
      <c r="B8" s="5">
        <v>2010</v>
      </c>
      <c r="C8" s="34" t="s">
        <v>12</v>
      </c>
      <c r="D8" s="9"/>
      <c r="E8" s="34" t="s">
        <v>294</v>
      </c>
      <c r="F8" s="7"/>
      <c r="G8" s="191">
        <v>103563</v>
      </c>
      <c r="H8" s="219"/>
      <c r="I8" s="220"/>
      <c r="J8" s="219"/>
      <c r="K8" s="7"/>
      <c r="L8" s="34"/>
      <c r="M8" s="7"/>
      <c r="N8" s="19" t="s">
        <v>110</v>
      </c>
    </row>
    <row r="9" spans="1:14">
      <c r="A9" s="5" t="s">
        <v>95</v>
      </c>
      <c r="B9" s="5">
        <v>2011</v>
      </c>
      <c r="C9" s="34" t="s">
        <v>12</v>
      </c>
      <c r="D9" s="9" t="s">
        <v>285</v>
      </c>
      <c r="E9" s="34" t="s">
        <v>286</v>
      </c>
      <c r="G9" s="193">
        <v>538379</v>
      </c>
      <c r="J9" s="87"/>
      <c r="M9" s="34" t="s">
        <v>295</v>
      </c>
      <c r="N9" s="34" t="s">
        <v>111</v>
      </c>
    </row>
    <row r="10" spans="1:14">
      <c r="A10" s="5" t="s">
        <v>95</v>
      </c>
      <c r="B10" s="5">
        <v>2011</v>
      </c>
      <c r="C10" s="34" t="s">
        <v>12</v>
      </c>
      <c r="D10" s="9" t="s">
        <v>287</v>
      </c>
      <c r="E10" s="34" t="s">
        <v>288</v>
      </c>
      <c r="G10" s="193">
        <v>503103</v>
      </c>
      <c r="J10" s="87"/>
      <c r="M10" s="34" t="s">
        <v>295</v>
      </c>
      <c r="N10" s="34" t="s">
        <v>111</v>
      </c>
    </row>
    <row r="11" spans="1:14">
      <c r="A11" s="5" t="s">
        <v>95</v>
      </c>
      <c r="B11" s="5">
        <v>2011</v>
      </c>
      <c r="C11" s="34" t="s">
        <v>12</v>
      </c>
      <c r="D11" s="9"/>
      <c r="E11" s="34" t="s">
        <v>291</v>
      </c>
      <c r="G11" s="193">
        <v>474112</v>
      </c>
      <c r="J11" s="87"/>
      <c r="M11" s="34" t="s">
        <v>295</v>
      </c>
      <c r="N11" s="34" t="s">
        <v>111</v>
      </c>
    </row>
    <row r="12" spans="1:14">
      <c r="A12" s="5" t="s">
        <v>95</v>
      </c>
      <c r="B12" s="5">
        <v>2011</v>
      </c>
      <c r="C12" s="34" t="s">
        <v>12</v>
      </c>
      <c r="D12" s="9" t="s">
        <v>289</v>
      </c>
      <c r="E12" s="34" t="s">
        <v>290</v>
      </c>
      <c r="G12" s="193">
        <v>373853</v>
      </c>
      <c r="J12" s="87"/>
      <c r="M12" s="34" t="s">
        <v>296</v>
      </c>
      <c r="N12" s="34" t="s">
        <v>111</v>
      </c>
    </row>
    <row r="13" spans="1:14">
      <c r="A13" s="5" t="s">
        <v>95</v>
      </c>
      <c r="B13" s="5">
        <v>2011</v>
      </c>
      <c r="C13" s="34" t="s">
        <v>12</v>
      </c>
      <c r="D13" s="9"/>
      <c r="E13" s="34" t="s">
        <v>269</v>
      </c>
      <c r="G13" s="193">
        <v>303504</v>
      </c>
      <c r="J13" s="87"/>
      <c r="M13" s="34" t="s">
        <v>295</v>
      </c>
      <c r="N13" s="34" t="s">
        <v>297</v>
      </c>
    </row>
    <row r="14" spans="1:14">
      <c r="A14" s="5" t="s">
        <v>95</v>
      </c>
      <c r="B14" s="5">
        <v>2011</v>
      </c>
      <c r="C14" s="34" t="s">
        <v>12</v>
      </c>
      <c r="D14" s="9" t="s">
        <v>292</v>
      </c>
      <c r="E14" s="34" t="s">
        <v>293</v>
      </c>
      <c r="G14" s="193">
        <v>183550</v>
      </c>
      <c r="J14" s="87"/>
      <c r="M14" s="34" t="s">
        <v>295</v>
      </c>
      <c r="N14" s="34" t="s">
        <v>111</v>
      </c>
    </row>
    <row r="15" spans="1:14">
      <c r="A15" s="5" t="s">
        <v>95</v>
      </c>
      <c r="B15" s="5">
        <v>2011</v>
      </c>
      <c r="C15" s="34" t="s">
        <v>12</v>
      </c>
      <c r="D15" s="9"/>
      <c r="E15" s="34" t="s">
        <v>294</v>
      </c>
      <c r="G15" s="193">
        <v>114203</v>
      </c>
      <c r="J15" s="87"/>
      <c r="M15" s="34" t="s">
        <v>295</v>
      </c>
      <c r="N15" s="34" t="s">
        <v>111</v>
      </c>
    </row>
    <row r="16" spans="1:14">
      <c r="A16" s="5" t="s">
        <v>95</v>
      </c>
      <c r="B16" s="5">
        <v>2012</v>
      </c>
      <c r="C16" s="34" t="s">
        <v>12</v>
      </c>
      <c r="D16" s="9" t="s">
        <v>285</v>
      </c>
      <c r="E16" s="34" t="s">
        <v>286</v>
      </c>
      <c r="G16" s="193">
        <v>584162</v>
      </c>
      <c r="J16" s="87"/>
      <c r="M16" s="34" t="s">
        <v>295</v>
      </c>
      <c r="N16" s="34" t="s">
        <v>112</v>
      </c>
    </row>
    <row r="17" spans="1:14">
      <c r="A17" s="5" t="s">
        <v>95</v>
      </c>
      <c r="B17" s="5">
        <v>2012</v>
      </c>
      <c r="C17" s="34" t="s">
        <v>12</v>
      </c>
      <c r="D17" s="9" t="s">
        <v>287</v>
      </c>
      <c r="E17" s="34" t="s">
        <v>288</v>
      </c>
      <c r="G17" s="193">
        <v>576270</v>
      </c>
      <c r="J17" s="87"/>
      <c r="M17" s="34" t="s">
        <v>295</v>
      </c>
      <c r="N17" s="34" t="s">
        <v>112</v>
      </c>
    </row>
    <row r="18" spans="1:14">
      <c r="A18" s="5" t="s">
        <v>95</v>
      </c>
      <c r="B18" s="5">
        <v>2012</v>
      </c>
      <c r="C18" s="34" t="s">
        <v>12</v>
      </c>
      <c r="D18" s="9" t="s">
        <v>289</v>
      </c>
      <c r="E18" s="34" t="s">
        <v>290</v>
      </c>
      <c r="G18" s="193">
        <v>499321</v>
      </c>
      <c r="J18" s="87"/>
      <c r="M18" s="34" t="s">
        <v>296</v>
      </c>
      <c r="N18" s="34" t="s">
        <v>112</v>
      </c>
    </row>
    <row r="19" spans="1:14">
      <c r="A19" s="5" t="s">
        <v>95</v>
      </c>
      <c r="B19" s="5">
        <v>2012</v>
      </c>
      <c r="C19" s="34" t="s">
        <v>12</v>
      </c>
      <c r="D19" s="9"/>
      <c r="E19" s="34" t="s">
        <v>291</v>
      </c>
      <c r="G19" s="193">
        <v>458213</v>
      </c>
      <c r="J19" s="87"/>
      <c r="M19" s="34" t="s">
        <v>295</v>
      </c>
      <c r="N19" s="34" t="s">
        <v>112</v>
      </c>
    </row>
    <row r="20" spans="1:14">
      <c r="A20" s="5" t="s">
        <v>95</v>
      </c>
      <c r="B20" s="5">
        <v>2012</v>
      </c>
      <c r="C20" s="34" t="s">
        <v>12</v>
      </c>
      <c r="D20" s="9"/>
      <c r="E20" s="34" t="s">
        <v>269</v>
      </c>
      <c r="G20" s="193">
        <v>362513</v>
      </c>
      <c r="J20" s="87"/>
      <c r="M20" s="34" t="s">
        <v>295</v>
      </c>
      <c r="N20" s="34" t="s">
        <v>112</v>
      </c>
    </row>
    <row r="21" spans="1:14">
      <c r="A21" s="5" t="s">
        <v>95</v>
      </c>
      <c r="B21" s="5">
        <v>2012</v>
      </c>
      <c r="C21" s="34" t="s">
        <v>12</v>
      </c>
      <c r="D21" s="9" t="s">
        <v>292</v>
      </c>
      <c r="E21" s="34" t="s">
        <v>293</v>
      </c>
      <c r="G21" s="193">
        <v>205326</v>
      </c>
      <c r="J21" s="87"/>
      <c r="M21" s="34" t="s">
        <v>295</v>
      </c>
      <c r="N21" s="34" t="s">
        <v>112</v>
      </c>
    </row>
    <row r="22" spans="1:14">
      <c r="A22" s="5" t="s">
        <v>95</v>
      </c>
      <c r="B22" s="5">
        <v>2012</v>
      </c>
      <c r="C22" s="34" t="s">
        <v>12</v>
      </c>
      <c r="D22" s="9"/>
      <c r="E22" s="34" t="s">
        <v>294</v>
      </c>
      <c r="G22" s="193">
        <v>129768</v>
      </c>
      <c r="J22" s="87"/>
      <c r="M22" s="34" t="s">
        <v>295</v>
      </c>
      <c r="N22" s="34" t="s">
        <v>112</v>
      </c>
    </row>
    <row r="23" spans="1:14">
      <c r="A23" s="5" t="s">
        <v>95</v>
      </c>
      <c r="B23" s="5">
        <v>2013</v>
      </c>
      <c r="C23" s="34" t="s">
        <v>12</v>
      </c>
      <c r="D23" s="9" t="s">
        <v>287</v>
      </c>
      <c r="E23" s="34" t="s">
        <v>288</v>
      </c>
      <c r="G23" s="193">
        <v>666281</v>
      </c>
      <c r="J23" s="87"/>
      <c r="M23" s="34" t="s">
        <v>295</v>
      </c>
      <c r="N23" s="34" t="s">
        <v>113</v>
      </c>
    </row>
    <row r="24" spans="1:14">
      <c r="A24" s="5" t="s">
        <v>95</v>
      </c>
      <c r="B24" s="5">
        <v>2013</v>
      </c>
      <c r="C24" s="34" t="s">
        <v>12</v>
      </c>
      <c r="D24" s="9" t="s">
        <v>285</v>
      </c>
      <c r="E24" s="34" t="s">
        <v>286</v>
      </c>
      <c r="G24" s="193">
        <v>613067</v>
      </c>
      <c r="J24" s="87"/>
      <c r="M24" s="34" t="s">
        <v>295</v>
      </c>
      <c r="N24" s="34" t="s">
        <v>113</v>
      </c>
    </row>
    <row r="25" spans="1:14">
      <c r="A25" s="5" t="s">
        <v>95</v>
      </c>
      <c r="B25" s="5">
        <v>2013</v>
      </c>
      <c r="C25" s="34" t="s">
        <v>12</v>
      </c>
      <c r="D25" s="9" t="s">
        <v>289</v>
      </c>
      <c r="E25" s="34" t="s">
        <v>290</v>
      </c>
      <c r="G25" s="193">
        <v>545657</v>
      </c>
      <c r="J25" s="87"/>
      <c r="M25" s="34" t="s">
        <v>296</v>
      </c>
      <c r="N25" s="34" t="s">
        <v>113</v>
      </c>
    </row>
    <row r="26" spans="1:14">
      <c r="A26" s="5" t="s">
        <v>95</v>
      </c>
      <c r="B26" s="5">
        <v>2013</v>
      </c>
      <c r="C26" s="34" t="s">
        <v>12</v>
      </c>
      <c r="D26" s="9"/>
      <c r="E26" s="34" t="s">
        <v>291</v>
      </c>
      <c r="G26" s="193">
        <v>459586</v>
      </c>
      <c r="J26" s="87"/>
      <c r="M26" s="34" t="s">
        <v>295</v>
      </c>
      <c r="N26" s="34" t="s">
        <v>113</v>
      </c>
    </row>
    <row r="27" spans="1:14">
      <c r="A27" s="5" t="s">
        <v>95</v>
      </c>
      <c r="B27" s="5">
        <v>2013</v>
      </c>
      <c r="C27" s="34" t="s">
        <v>12</v>
      </c>
      <c r="D27" s="9"/>
      <c r="E27" s="34" t="s">
        <v>269</v>
      </c>
      <c r="G27" s="193">
        <v>272258</v>
      </c>
      <c r="J27" s="87"/>
      <c r="M27" s="34" t="s">
        <v>295</v>
      </c>
      <c r="N27" s="34" t="s">
        <v>113</v>
      </c>
    </row>
    <row r="28" spans="1:14">
      <c r="A28" s="5" t="s">
        <v>95</v>
      </c>
      <c r="B28" s="5">
        <v>2013</v>
      </c>
      <c r="C28" s="34" t="s">
        <v>12</v>
      </c>
      <c r="D28" s="9" t="s">
        <v>292</v>
      </c>
      <c r="E28" s="34" t="s">
        <v>293</v>
      </c>
      <c r="G28" s="193">
        <v>222769</v>
      </c>
      <c r="J28" s="87"/>
      <c r="M28" s="34" t="s">
        <v>295</v>
      </c>
      <c r="N28" s="34" t="s">
        <v>113</v>
      </c>
    </row>
    <row r="29" spans="1:14">
      <c r="A29" s="5" t="s">
        <v>95</v>
      </c>
      <c r="B29" s="5">
        <v>2014</v>
      </c>
      <c r="C29" s="34" t="s">
        <v>12</v>
      </c>
      <c r="D29" s="9"/>
      <c r="E29" s="34" t="s">
        <v>294</v>
      </c>
      <c r="G29" s="193">
        <v>145233</v>
      </c>
      <c r="J29" s="87"/>
      <c r="M29" s="34" t="s">
        <v>295</v>
      </c>
      <c r="N29" s="34" t="s">
        <v>113</v>
      </c>
    </row>
    <row r="30" spans="1:14">
      <c r="A30" s="5" t="s">
        <v>95</v>
      </c>
      <c r="B30" s="5">
        <v>2014</v>
      </c>
      <c r="C30" s="34" t="s">
        <v>12</v>
      </c>
      <c r="D30" s="9" t="s">
        <v>287</v>
      </c>
      <c r="E30" s="34" t="s">
        <v>288</v>
      </c>
      <c r="G30" s="193">
        <v>693760</v>
      </c>
      <c r="J30" s="87"/>
      <c r="M30" s="34" t="s">
        <v>295</v>
      </c>
      <c r="N30" s="34" t="s">
        <v>114</v>
      </c>
    </row>
    <row r="31" spans="1:14">
      <c r="A31" s="5" t="s">
        <v>95</v>
      </c>
      <c r="B31" s="5">
        <v>2014</v>
      </c>
      <c r="C31" s="34" t="s">
        <v>12</v>
      </c>
      <c r="D31" s="9" t="s">
        <v>285</v>
      </c>
      <c r="E31" s="34" t="s">
        <v>286</v>
      </c>
      <c r="G31" s="193">
        <v>595766</v>
      </c>
      <c r="J31" s="87"/>
      <c r="M31" s="34" t="s">
        <v>295</v>
      </c>
      <c r="N31" s="34" t="s">
        <v>114</v>
      </c>
    </row>
    <row r="32" spans="1:14">
      <c r="A32" s="5" t="s">
        <v>95</v>
      </c>
      <c r="B32" s="5">
        <v>2014</v>
      </c>
      <c r="C32" s="34" t="s">
        <v>12</v>
      </c>
      <c r="D32" s="9" t="s">
        <v>289</v>
      </c>
      <c r="E32" s="34" t="s">
        <v>290</v>
      </c>
      <c r="G32" s="193">
        <v>553239</v>
      </c>
      <c r="J32" s="87"/>
      <c r="M32" s="34" t="s">
        <v>296</v>
      </c>
      <c r="N32" s="34" t="s">
        <v>114</v>
      </c>
    </row>
    <row r="33" spans="1:14">
      <c r="A33" s="5" t="s">
        <v>95</v>
      </c>
      <c r="B33" s="5">
        <v>2014</v>
      </c>
      <c r="C33" s="34" t="s">
        <v>12</v>
      </c>
      <c r="D33" s="9"/>
      <c r="E33" s="34" t="s">
        <v>291</v>
      </c>
      <c r="G33" s="193">
        <v>439253</v>
      </c>
      <c r="J33" s="87"/>
      <c r="M33" s="34" t="s">
        <v>295</v>
      </c>
      <c r="N33" s="34" t="s">
        <v>114</v>
      </c>
    </row>
    <row r="34" spans="1:14">
      <c r="A34" s="5" t="s">
        <v>95</v>
      </c>
      <c r="B34" s="5">
        <v>2014</v>
      </c>
      <c r="C34" s="34" t="s">
        <v>12</v>
      </c>
      <c r="D34" s="9"/>
      <c r="E34" s="34" t="s">
        <v>269</v>
      </c>
      <c r="G34" s="193">
        <v>253882</v>
      </c>
      <c r="J34" s="87"/>
      <c r="M34" s="34" t="s">
        <v>295</v>
      </c>
      <c r="N34" s="34" t="s">
        <v>114</v>
      </c>
    </row>
    <row r="35" spans="1:14">
      <c r="A35" s="5" t="s">
        <v>95</v>
      </c>
      <c r="B35" s="5">
        <v>2014</v>
      </c>
      <c r="C35" s="34" t="s">
        <v>12</v>
      </c>
      <c r="D35" s="9" t="s">
        <v>292</v>
      </c>
      <c r="E35" s="34" t="s">
        <v>293</v>
      </c>
      <c r="G35" s="193">
        <v>222707</v>
      </c>
      <c r="J35" s="87"/>
      <c r="M35" s="34" t="s">
        <v>295</v>
      </c>
      <c r="N35" s="34" t="s">
        <v>114</v>
      </c>
    </row>
    <row r="36" spans="1:14">
      <c r="A36" s="5" t="s">
        <v>95</v>
      </c>
      <c r="B36" s="5">
        <v>2014</v>
      </c>
      <c r="C36" s="34" t="s">
        <v>12</v>
      </c>
      <c r="D36" s="9"/>
      <c r="E36" s="34" t="s">
        <v>294</v>
      </c>
      <c r="G36" s="193">
        <v>140824</v>
      </c>
      <c r="J36" s="87"/>
      <c r="M36" s="34" t="s">
        <v>295</v>
      </c>
      <c r="N36" s="34" t="s">
        <v>114</v>
      </c>
    </row>
    <row r="37" spans="1:14">
      <c r="A37" s="5" t="s">
        <v>95</v>
      </c>
      <c r="B37" s="5">
        <v>2015</v>
      </c>
      <c r="C37" s="34" t="s">
        <v>12</v>
      </c>
      <c r="D37" s="9"/>
      <c r="E37" s="34" t="s">
        <v>289</v>
      </c>
      <c r="F37" s="34" t="s">
        <v>298</v>
      </c>
      <c r="G37" s="193">
        <v>830381</v>
      </c>
      <c r="J37" s="87"/>
      <c r="M37" s="34" t="s">
        <v>299</v>
      </c>
      <c r="N37" s="34" t="s">
        <v>115</v>
      </c>
    </row>
    <row r="38" spans="1:14">
      <c r="A38" s="5" t="s">
        <v>95</v>
      </c>
      <c r="B38" s="5">
        <v>2015</v>
      </c>
      <c r="C38" s="34" t="s">
        <v>12</v>
      </c>
      <c r="D38" s="9" t="s">
        <v>287</v>
      </c>
      <c r="E38" s="34" t="s">
        <v>288</v>
      </c>
      <c r="G38" s="193">
        <v>672000</v>
      </c>
      <c r="J38" s="87"/>
      <c r="M38" s="34" t="s">
        <v>295</v>
      </c>
      <c r="N38" s="34" t="s">
        <v>115</v>
      </c>
    </row>
    <row r="39" spans="1:14">
      <c r="A39" s="5" t="s">
        <v>95</v>
      </c>
      <c r="B39" s="5">
        <v>2015</v>
      </c>
      <c r="C39" s="34" t="s">
        <v>12</v>
      </c>
      <c r="D39" s="9" t="s">
        <v>218</v>
      </c>
      <c r="E39" s="34" t="s">
        <v>273</v>
      </c>
      <c r="F39" s="34" t="s">
        <v>300</v>
      </c>
      <c r="G39" s="193">
        <v>599046</v>
      </c>
      <c r="J39" s="87"/>
      <c r="M39" s="34" t="s">
        <v>299</v>
      </c>
      <c r="N39" s="34" t="s">
        <v>115</v>
      </c>
    </row>
    <row r="40" spans="1:14">
      <c r="A40" s="5" t="s">
        <v>95</v>
      </c>
      <c r="B40" s="5">
        <v>2015</v>
      </c>
      <c r="C40" s="34" t="s">
        <v>12</v>
      </c>
      <c r="D40" s="9" t="s">
        <v>285</v>
      </c>
      <c r="E40" s="34" t="s">
        <v>286</v>
      </c>
      <c r="G40" s="193">
        <v>578985</v>
      </c>
      <c r="J40" s="87"/>
      <c r="M40" s="34" t="s">
        <v>295</v>
      </c>
      <c r="N40" s="34" t="s">
        <v>115</v>
      </c>
    </row>
    <row r="41" spans="1:14">
      <c r="A41" s="5" t="s">
        <v>95</v>
      </c>
      <c r="B41" s="5">
        <v>2015</v>
      </c>
      <c r="C41" s="34" t="s">
        <v>12</v>
      </c>
      <c r="D41" s="9" t="s">
        <v>289</v>
      </c>
      <c r="E41" s="34" t="s">
        <v>290</v>
      </c>
      <c r="G41" s="193">
        <v>549612</v>
      </c>
      <c r="J41" s="87"/>
      <c r="M41" s="34" t="s">
        <v>296</v>
      </c>
      <c r="N41" s="34" t="s">
        <v>115</v>
      </c>
    </row>
    <row r="42" spans="1:14">
      <c r="A42" s="5" t="s">
        <v>95</v>
      </c>
      <c r="B42" s="5">
        <v>2015</v>
      </c>
      <c r="C42" s="34" t="s">
        <v>12</v>
      </c>
      <c r="D42" s="9" t="s">
        <v>301</v>
      </c>
      <c r="E42" s="34" t="s">
        <v>223</v>
      </c>
      <c r="F42" s="34" t="s">
        <v>302</v>
      </c>
      <c r="G42" s="193">
        <v>479371</v>
      </c>
      <c r="J42" s="87"/>
      <c r="M42" s="34" t="s">
        <v>299</v>
      </c>
      <c r="N42" s="34" t="s">
        <v>115</v>
      </c>
    </row>
    <row r="43" spans="1:14">
      <c r="A43" s="5" t="s">
        <v>95</v>
      </c>
      <c r="B43" s="5">
        <v>2015</v>
      </c>
      <c r="C43" s="34" t="s">
        <v>12</v>
      </c>
      <c r="D43" s="9"/>
      <c r="E43" s="34" t="s">
        <v>291</v>
      </c>
      <c r="G43" s="193">
        <v>409670</v>
      </c>
      <c r="J43" s="87"/>
      <c r="M43" s="34" t="s">
        <v>295</v>
      </c>
      <c r="N43" s="34" t="s">
        <v>115</v>
      </c>
    </row>
    <row r="44" spans="1:14">
      <c r="A44" s="5" t="s">
        <v>95</v>
      </c>
      <c r="B44" s="5">
        <v>2015</v>
      </c>
      <c r="C44" s="34" t="s">
        <v>12</v>
      </c>
      <c r="D44" s="9"/>
      <c r="E44" s="34" t="s">
        <v>269</v>
      </c>
      <c r="G44" s="193">
        <v>248782</v>
      </c>
      <c r="J44" s="87"/>
      <c r="M44" s="34" t="s">
        <v>295</v>
      </c>
      <c r="N44" s="34" t="s">
        <v>115</v>
      </c>
    </row>
    <row r="45" spans="1:14">
      <c r="A45" s="5" t="s">
        <v>95</v>
      </c>
      <c r="B45" s="5">
        <v>2015</v>
      </c>
      <c r="C45" s="34" t="s">
        <v>12</v>
      </c>
      <c r="D45" s="9" t="s">
        <v>292</v>
      </c>
      <c r="E45" s="34" t="s">
        <v>293</v>
      </c>
      <c r="G45" s="193">
        <v>215277</v>
      </c>
      <c r="J45" s="87"/>
      <c r="M45" s="34" t="s">
        <v>295</v>
      </c>
      <c r="N45" s="34" t="s">
        <v>115</v>
      </c>
    </row>
    <row r="46" spans="1:14">
      <c r="A46" s="5" t="s">
        <v>95</v>
      </c>
      <c r="B46" s="5">
        <v>2015</v>
      </c>
      <c r="C46" s="34" t="s">
        <v>12</v>
      </c>
      <c r="D46" s="9"/>
      <c r="E46" s="34" t="s">
        <v>294</v>
      </c>
      <c r="G46" s="193">
        <v>134309</v>
      </c>
      <c r="J46" s="87"/>
      <c r="M46" s="34" t="s">
        <v>295</v>
      </c>
      <c r="N46" s="34" t="s">
        <v>115</v>
      </c>
    </row>
    <row r="47" spans="1:14">
      <c r="A47" s="5" t="s">
        <v>95</v>
      </c>
      <c r="B47" s="5">
        <v>2016</v>
      </c>
      <c r="C47" s="34" t="s">
        <v>12</v>
      </c>
      <c r="D47" s="9"/>
      <c r="E47" s="34" t="s">
        <v>289</v>
      </c>
      <c r="F47" s="34" t="s">
        <v>298</v>
      </c>
      <c r="G47" s="193">
        <v>1037040</v>
      </c>
      <c r="J47" s="87"/>
      <c r="M47" s="34" t="s">
        <v>299</v>
      </c>
      <c r="N47" s="34" t="s">
        <v>116</v>
      </c>
    </row>
    <row r="48" spans="1:14">
      <c r="A48" s="5" t="s">
        <v>95</v>
      </c>
      <c r="B48" s="5">
        <v>2016</v>
      </c>
      <c r="C48" s="34" t="s">
        <v>12</v>
      </c>
      <c r="D48" s="9" t="s">
        <v>218</v>
      </c>
      <c r="E48" s="34" t="s">
        <v>273</v>
      </c>
      <c r="F48" s="34" t="s">
        <v>300</v>
      </c>
      <c r="G48" s="193">
        <v>792439</v>
      </c>
      <c r="J48" s="87"/>
      <c r="M48" s="34" t="s">
        <v>299</v>
      </c>
      <c r="N48" s="34" t="s">
        <v>116</v>
      </c>
    </row>
    <row r="49" spans="1:14">
      <c r="A49" s="5" t="s">
        <v>95</v>
      </c>
      <c r="B49" s="5">
        <v>2016</v>
      </c>
      <c r="C49" s="34" t="s">
        <v>12</v>
      </c>
      <c r="D49" s="9" t="s">
        <v>287</v>
      </c>
      <c r="E49" s="34" t="s">
        <v>288</v>
      </c>
      <c r="G49" s="193">
        <v>637528</v>
      </c>
      <c r="J49" s="87"/>
      <c r="M49" s="34" t="s">
        <v>295</v>
      </c>
      <c r="N49" s="34" t="s">
        <v>116</v>
      </c>
    </row>
    <row r="50" spans="1:14">
      <c r="A50" s="5" t="s">
        <v>95</v>
      </c>
      <c r="B50" s="5">
        <v>2016</v>
      </c>
      <c r="C50" s="34" t="s">
        <v>12</v>
      </c>
      <c r="D50" s="9" t="s">
        <v>301</v>
      </c>
      <c r="E50" s="34" t="s">
        <v>223</v>
      </c>
      <c r="F50" s="34" t="s">
        <v>302</v>
      </c>
      <c r="G50" s="193">
        <v>598181</v>
      </c>
      <c r="J50" s="87"/>
      <c r="M50" s="34" t="s">
        <v>299</v>
      </c>
      <c r="N50" s="34" t="s">
        <v>116</v>
      </c>
    </row>
    <row r="51" spans="1:14">
      <c r="A51" s="5" t="s">
        <v>95</v>
      </c>
      <c r="B51" s="5">
        <v>2016</v>
      </c>
      <c r="C51" s="34" t="s">
        <v>12</v>
      </c>
      <c r="D51" s="9" t="s">
        <v>289</v>
      </c>
      <c r="E51" s="34" t="s">
        <v>290</v>
      </c>
      <c r="G51" s="193">
        <v>565631</v>
      </c>
      <c r="J51" s="87"/>
      <c r="M51" s="34" t="s">
        <v>296</v>
      </c>
      <c r="N51" s="34" t="s">
        <v>116</v>
      </c>
    </row>
    <row r="52" spans="1:14">
      <c r="A52" s="5" t="s">
        <v>95</v>
      </c>
      <c r="B52" s="5">
        <v>2016</v>
      </c>
      <c r="C52" s="34" t="s">
        <v>12</v>
      </c>
      <c r="D52" s="9" t="s">
        <v>285</v>
      </c>
      <c r="E52" s="34" t="s">
        <v>286</v>
      </c>
      <c r="G52" s="193">
        <v>545085</v>
      </c>
      <c r="J52" s="87"/>
      <c r="M52" s="34" t="s">
        <v>295</v>
      </c>
      <c r="N52" s="34" t="s">
        <v>116</v>
      </c>
    </row>
    <row r="53" spans="1:14">
      <c r="A53" s="5" t="s">
        <v>95</v>
      </c>
      <c r="B53" s="5">
        <v>2016</v>
      </c>
      <c r="C53" s="34" t="s">
        <v>12</v>
      </c>
      <c r="D53" s="9"/>
      <c r="E53" s="34" t="s">
        <v>303</v>
      </c>
      <c r="G53" s="193">
        <v>397870</v>
      </c>
      <c r="J53" s="87"/>
      <c r="M53" s="34" t="s">
        <v>295</v>
      </c>
      <c r="N53" s="34" t="s">
        <v>304</v>
      </c>
    </row>
    <row r="54" spans="1:14">
      <c r="A54" s="5" t="s">
        <v>95</v>
      </c>
      <c r="B54" s="5">
        <v>2016</v>
      </c>
      <c r="C54" s="34" t="s">
        <v>12</v>
      </c>
      <c r="D54" s="9"/>
      <c r="E54" s="34" t="s">
        <v>269</v>
      </c>
      <c r="G54" s="193">
        <v>246696</v>
      </c>
      <c r="J54" s="87"/>
      <c r="M54" s="34" t="s">
        <v>295</v>
      </c>
      <c r="N54" s="34" t="s">
        <v>116</v>
      </c>
    </row>
    <row r="55" spans="1:14">
      <c r="A55" s="5" t="s">
        <v>95</v>
      </c>
      <c r="B55" s="5">
        <v>2016</v>
      </c>
      <c r="C55" s="34" t="s">
        <v>12</v>
      </c>
      <c r="D55" s="9" t="s">
        <v>292</v>
      </c>
      <c r="E55" s="34" t="s">
        <v>293</v>
      </c>
      <c r="G55" s="193">
        <v>214206</v>
      </c>
      <c r="J55" s="87"/>
      <c r="M55" s="34" t="s">
        <v>295</v>
      </c>
      <c r="N55" s="34" t="s">
        <v>116</v>
      </c>
    </row>
    <row r="56" spans="1:14">
      <c r="A56" s="5" t="s">
        <v>95</v>
      </c>
      <c r="B56" s="5">
        <v>2016</v>
      </c>
      <c r="C56" s="34" t="s">
        <v>12</v>
      </c>
      <c r="D56" s="9"/>
      <c r="E56" s="34" t="s">
        <v>294</v>
      </c>
      <c r="G56" s="193">
        <v>127800</v>
      </c>
      <c r="J56" s="87"/>
      <c r="M56" s="34" t="s">
        <v>295</v>
      </c>
      <c r="N56" s="34" t="s">
        <v>116</v>
      </c>
    </row>
    <row r="57" spans="1:14">
      <c r="A57" s="5" t="s">
        <v>95</v>
      </c>
      <c r="B57" s="5">
        <v>2017</v>
      </c>
      <c r="C57" s="34" t="s">
        <v>12</v>
      </c>
      <c r="D57" s="9"/>
      <c r="E57" s="34" t="s">
        <v>289</v>
      </c>
      <c r="F57" s="34" t="s">
        <v>298</v>
      </c>
      <c r="G57" s="193">
        <v>1217156</v>
      </c>
      <c r="J57" s="87"/>
      <c r="M57" s="34" t="s">
        <v>299</v>
      </c>
      <c r="N57" s="34" t="s">
        <v>117</v>
      </c>
    </row>
    <row r="58" spans="1:14">
      <c r="A58" s="5" t="s">
        <v>95</v>
      </c>
      <c r="B58" s="5">
        <v>2017</v>
      </c>
      <c r="C58" s="34" t="s">
        <v>12</v>
      </c>
      <c r="D58" s="9" t="s">
        <v>218</v>
      </c>
      <c r="E58" s="34" t="s">
        <v>273</v>
      </c>
      <c r="F58" s="34" t="s">
        <v>300</v>
      </c>
      <c r="G58" s="193">
        <v>961601</v>
      </c>
      <c r="J58" s="87"/>
      <c r="M58" s="34" t="s">
        <v>299</v>
      </c>
      <c r="N58" s="34" t="s">
        <v>117</v>
      </c>
    </row>
    <row r="59" spans="1:14">
      <c r="A59" s="5" t="s">
        <v>95</v>
      </c>
      <c r="B59" s="5">
        <v>2017</v>
      </c>
      <c r="C59" s="34" t="s">
        <v>12</v>
      </c>
      <c r="D59" s="9" t="s">
        <v>301</v>
      </c>
      <c r="E59" s="34" t="s">
        <v>223</v>
      </c>
      <c r="F59" s="34" t="s">
        <v>302</v>
      </c>
      <c r="G59" s="193">
        <v>746366</v>
      </c>
      <c r="J59" s="87"/>
      <c r="M59" s="34" t="s">
        <v>299</v>
      </c>
      <c r="N59" s="34" t="s">
        <v>117</v>
      </c>
    </row>
    <row r="60" spans="1:14">
      <c r="A60" s="5" t="s">
        <v>95</v>
      </c>
      <c r="B60" s="5">
        <v>2017</v>
      </c>
      <c r="C60" s="34" t="s">
        <v>12</v>
      </c>
      <c r="D60" s="9" t="s">
        <v>287</v>
      </c>
      <c r="E60" s="34" t="s">
        <v>288</v>
      </c>
      <c r="G60" s="193">
        <v>643217</v>
      </c>
      <c r="J60" s="87"/>
      <c r="M60" s="34" t="s">
        <v>295</v>
      </c>
      <c r="N60" s="34" t="s">
        <v>117</v>
      </c>
    </row>
    <row r="61" spans="1:14">
      <c r="A61" s="5" t="s">
        <v>95</v>
      </c>
      <c r="B61" s="5">
        <v>2017</v>
      </c>
      <c r="C61" s="34" t="s">
        <v>12</v>
      </c>
      <c r="D61" s="9" t="s">
        <v>289</v>
      </c>
      <c r="E61" s="34" t="s">
        <v>290</v>
      </c>
      <c r="G61" s="193">
        <v>575388</v>
      </c>
      <c r="J61" s="87"/>
      <c r="M61" s="34" t="s">
        <v>295</v>
      </c>
      <c r="N61" s="34" t="s">
        <v>117</v>
      </c>
    </row>
    <row r="62" spans="1:14">
      <c r="A62" s="5" t="s">
        <v>95</v>
      </c>
      <c r="B62" s="5">
        <v>2017</v>
      </c>
      <c r="C62" s="34" t="s">
        <v>12</v>
      </c>
      <c r="D62" s="9" t="s">
        <v>285</v>
      </c>
      <c r="E62" s="34" t="s">
        <v>286</v>
      </c>
      <c r="G62" s="193">
        <v>526795</v>
      </c>
      <c r="J62" s="87"/>
      <c r="M62" s="34" t="s">
        <v>295</v>
      </c>
      <c r="N62" s="34" t="s">
        <v>117</v>
      </c>
    </row>
    <row r="63" spans="1:14">
      <c r="A63" s="5" t="s">
        <v>95</v>
      </c>
      <c r="B63" s="5">
        <v>2017</v>
      </c>
      <c r="C63" s="34" t="s">
        <v>12</v>
      </c>
      <c r="D63" s="9"/>
      <c r="E63" s="34" t="s">
        <v>305</v>
      </c>
      <c r="G63" s="193">
        <v>385709</v>
      </c>
      <c r="J63" s="87"/>
      <c r="M63" s="34" t="s">
        <v>295</v>
      </c>
      <c r="N63" s="34" t="s">
        <v>117</v>
      </c>
    </row>
    <row r="64" spans="1:14">
      <c r="A64" s="5" t="s">
        <v>95</v>
      </c>
      <c r="B64" s="5">
        <v>2017</v>
      </c>
      <c r="C64" s="34" t="s">
        <v>12</v>
      </c>
      <c r="D64" s="9"/>
      <c r="E64" s="34" t="s">
        <v>269</v>
      </c>
      <c r="G64" s="193">
        <v>242261</v>
      </c>
      <c r="J64" s="87"/>
      <c r="M64" s="34" t="s">
        <v>295</v>
      </c>
      <c r="N64" s="34" t="s">
        <v>117</v>
      </c>
    </row>
    <row r="65" spans="1:14">
      <c r="A65" s="5" t="s">
        <v>95</v>
      </c>
      <c r="B65" s="5">
        <v>2017</v>
      </c>
      <c r="C65" s="34" t="s">
        <v>12</v>
      </c>
      <c r="D65" s="9" t="s">
        <v>292</v>
      </c>
      <c r="E65" s="34" t="s">
        <v>293</v>
      </c>
      <c r="G65" s="193">
        <v>208699</v>
      </c>
      <c r="J65" s="87"/>
      <c r="M65" s="34" t="s">
        <v>295</v>
      </c>
      <c r="N65" s="34" t="s">
        <v>117</v>
      </c>
    </row>
    <row r="66" spans="1:14">
      <c r="A66" s="5" t="s">
        <v>95</v>
      </c>
      <c r="B66" s="5">
        <v>2017</v>
      </c>
      <c r="C66" s="34" t="s">
        <v>12</v>
      </c>
      <c r="D66" s="9"/>
      <c r="E66" s="34" t="s">
        <v>294</v>
      </c>
      <c r="G66" s="193">
        <v>124048</v>
      </c>
      <c r="J66" s="87"/>
      <c r="M66" s="34" t="s">
        <v>295</v>
      </c>
      <c r="N66" s="34" t="s">
        <v>117</v>
      </c>
    </row>
    <row r="67" spans="1:14" ht="51">
      <c r="A67" s="5" t="s">
        <v>95</v>
      </c>
      <c r="B67" s="5">
        <v>2018</v>
      </c>
      <c r="C67" s="34" t="s">
        <v>12</v>
      </c>
      <c r="D67" s="9"/>
      <c r="E67" s="34" t="s">
        <v>289</v>
      </c>
      <c r="F67" s="34" t="s">
        <v>298</v>
      </c>
      <c r="G67" s="193">
        <v>1428500</v>
      </c>
      <c r="J67" s="87"/>
      <c r="M67" s="34" t="s">
        <v>299</v>
      </c>
      <c r="N67" s="158" t="s">
        <v>306</v>
      </c>
    </row>
    <row r="68" spans="1:14" ht="51">
      <c r="A68" s="5" t="s">
        <v>95</v>
      </c>
      <c r="B68" s="5">
        <v>2018</v>
      </c>
      <c r="C68" s="34" t="s">
        <v>12</v>
      </c>
      <c r="D68" s="9" t="s">
        <v>218</v>
      </c>
      <c r="E68" s="34" t="s">
        <v>273</v>
      </c>
      <c r="F68" s="34" t="s">
        <v>300</v>
      </c>
      <c r="G68" s="193">
        <v>1111200</v>
      </c>
      <c r="J68" s="87"/>
      <c r="M68" s="34" t="s">
        <v>299</v>
      </c>
      <c r="N68" s="158" t="s">
        <v>306</v>
      </c>
    </row>
    <row r="69" spans="1:14" ht="51">
      <c r="A69" s="5" t="s">
        <v>95</v>
      </c>
      <c r="B69" s="5">
        <v>2018</v>
      </c>
      <c r="C69" s="34" t="s">
        <v>12</v>
      </c>
      <c r="D69" s="9" t="s">
        <v>301</v>
      </c>
      <c r="E69" s="34" t="s">
        <v>223</v>
      </c>
      <c r="F69" s="34" t="s">
        <v>302</v>
      </c>
      <c r="G69" s="193">
        <v>896100</v>
      </c>
      <c r="J69" s="87"/>
      <c r="M69" s="34" t="s">
        <v>299</v>
      </c>
      <c r="N69" s="158" t="s">
        <v>306</v>
      </c>
    </row>
    <row r="70" spans="1:14" ht="51">
      <c r="A70" s="5" t="s">
        <v>95</v>
      </c>
      <c r="B70" s="5">
        <v>2018</v>
      </c>
      <c r="C70" s="34" t="s">
        <v>12</v>
      </c>
      <c r="D70" s="9" t="s">
        <v>287</v>
      </c>
      <c r="E70" s="34" t="s">
        <v>288</v>
      </c>
      <c r="G70" s="193">
        <v>637500</v>
      </c>
      <c r="J70" s="87"/>
      <c r="M70" s="34" t="s">
        <v>295</v>
      </c>
      <c r="N70" s="158" t="s">
        <v>306</v>
      </c>
    </row>
    <row r="71" spans="1:14" ht="51">
      <c r="A71" s="5" t="s">
        <v>95</v>
      </c>
      <c r="B71" s="5">
        <v>2018</v>
      </c>
      <c r="C71" s="34" t="s">
        <v>12</v>
      </c>
      <c r="D71" s="9" t="s">
        <v>289</v>
      </c>
      <c r="E71" s="34" t="s">
        <v>290</v>
      </c>
      <c r="G71" s="193">
        <v>555125</v>
      </c>
      <c r="J71" s="87"/>
      <c r="M71" s="34" t="s">
        <v>296</v>
      </c>
      <c r="N71" s="158" t="s">
        <v>306</v>
      </c>
    </row>
    <row r="72" spans="1:14" ht="51">
      <c r="A72" s="5" t="s">
        <v>95</v>
      </c>
      <c r="B72" s="5">
        <v>2018</v>
      </c>
      <c r="C72" s="34" t="s">
        <v>12</v>
      </c>
      <c r="D72" s="9" t="s">
        <v>285</v>
      </c>
      <c r="E72" s="34" t="s">
        <v>286</v>
      </c>
      <c r="G72" s="193">
        <v>512900</v>
      </c>
      <c r="J72" s="87"/>
      <c r="M72" s="34" t="s">
        <v>295</v>
      </c>
      <c r="N72" s="158" t="s">
        <v>306</v>
      </c>
    </row>
    <row r="73" spans="1:14" ht="51">
      <c r="A73" s="5" t="s">
        <v>95</v>
      </c>
      <c r="B73" s="5">
        <v>2018</v>
      </c>
      <c r="C73" s="34" t="s">
        <v>12</v>
      </c>
      <c r="D73" s="9"/>
      <c r="E73" s="34" t="s">
        <v>305</v>
      </c>
      <c r="G73" s="193">
        <v>371800</v>
      </c>
      <c r="J73" s="87"/>
      <c r="M73" s="34" t="s">
        <v>295</v>
      </c>
      <c r="N73" s="158" t="s">
        <v>306</v>
      </c>
    </row>
    <row r="74" spans="1:14" ht="51">
      <c r="A74" s="5" t="s">
        <v>95</v>
      </c>
      <c r="B74" s="5">
        <v>2018</v>
      </c>
      <c r="C74" s="34" t="s">
        <v>12</v>
      </c>
      <c r="D74" s="9"/>
      <c r="E74" s="34" t="s">
        <v>269</v>
      </c>
      <c r="G74" s="193">
        <v>232595</v>
      </c>
      <c r="J74" s="87"/>
      <c r="M74" s="34" t="s">
        <v>295</v>
      </c>
      <c r="N74" s="158" t="s">
        <v>306</v>
      </c>
    </row>
    <row r="75" spans="1:14" ht="51">
      <c r="A75" s="5" t="s">
        <v>95</v>
      </c>
      <c r="B75" s="5">
        <v>2018</v>
      </c>
      <c r="C75" s="34" t="s">
        <v>12</v>
      </c>
      <c r="D75" s="9" t="s">
        <v>292</v>
      </c>
      <c r="E75" s="34" t="s">
        <v>293</v>
      </c>
      <c r="G75" s="193">
        <v>206500</v>
      </c>
      <c r="J75" s="87"/>
      <c r="M75" s="34" t="s">
        <v>295</v>
      </c>
      <c r="N75" s="158" t="s">
        <v>306</v>
      </c>
    </row>
    <row r="76" spans="1:14" ht="51">
      <c r="A76" s="5" t="s">
        <v>95</v>
      </c>
      <c r="B76" s="5">
        <v>2018</v>
      </c>
      <c r="C76" s="34" t="s">
        <v>12</v>
      </c>
      <c r="D76" s="9"/>
      <c r="E76" s="34" t="s">
        <v>294</v>
      </c>
      <c r="G76" s="193">
        <v>128600</v>
      </c>
      <c r="J76" s="87"/>
      <c r="M76" s="34" t="s">
        <v>295</v>
      </c>
      <c r="N76" s="158" t="s">
        <v>306</v>
      </c>
    </row>
    <row r="77" spans="1:14" ht="51">
      <c r="A77" s="5" t="s">
        <v>95</v>
      </c>
      <c r="B77" s="370">
        <v>2019</v>
      </c>
      <c r="C77" s="371" t="s">
        <v>12</v>
      </c>
      <c r="D77" s="372"/>
      <c r="E77" s="371" t="s">
        <v>289</v>
      </c>
      <c r="F77" s="371" t="s">
        <v>298</v>
      </c>
      <c r="G77" s="373">
        <v>1538600</v>
      </c>
      <c r="I77" s="95">
        <f>Multi[[#This Row],[Total Revenue (Millions KRW₩)]]/('Total Revenue (Millions)'!D$50)*100</f>
        <v>23.936650175798874</v>
      </c>
      <c r="J77" s="87"/>
      <c r="M77" s="34" t="s">
        <v>299</v>
      </c>
      <c r="N77" s="158" t="s">
        <v>306</v>
      </c>
    </row>
    <row r="78" spans="1:14" ht="51">
      <c r="A78" s="5" t="s">
        <v>95</v>
      </c>
      <c r="B78" s="370">
        <v>2019</v>
      </c>
      <c r="C78" s="371" t="s">
        <v>12</v>
      </c>
      <c r="D78" s="372" t="s">
        <v>218</v>
      </c>
      <c r="E78" s="371" t="s">
        <v>273</v>
      </c>
      <c r="F78" s="371" t="s">
        <v>300</v>
      </c>
      <c r="G78" s="373">
        <v>1252000</v>
      </c>
      <c r="I78" s="95">
        <f>Multi[[#This Row],[Total Revenue (Millions KRW₩)]]/('Total Revenue (Millions)'!D$50)*100</f>
        <v>19.477892902703882</v>
      </c>
      <c r="J78" s="87"/>
      <c r="M78" s="34" t="s">
        <v>299</v>
      </c>
      <c r="N78" s="158" t="s">
        <v>306</v>
      </c>
    </row>
    <row r="79" spans="1:14" ht="51">
      <c r="A79" s="5" t="s">
        <v>95</v>
      </c>
      <c r="B79" s="370">
        <v>2019</v>
      </c>
      <c r="C79" s="371" t="s">
        <v>12</v>
      </c>
      <c r="D79" s="372" t="s">
        <v>301</v>
      </c>
      <c r="E79" s="371" t="s">
        <v>223</v>
      </c>
      <c r="F79" s="371" t="s">
        <v>302</v>
      </c>
      <c r="G79" s="373">
        <v>1066000</v>
      </c>
      <c r="I79" s="95">
        <f>Multi[[#This Row],[Total Revenue (Millions KRW₩)]]/('Total Revenue (Millions)'!D$50)*100</f>
        <v>16.584212327701547</v>
      </c>
      <c r="J79" s="87"/>
      <c r="M79" s="34" t="s">
        <v>299</v>
      </c>
      <c r="N79" s="158" t="s">
        <v>306</v>
      </c>
    </row>
    <row r="80" spans="1:14" ht="51">
      <c r="A80" s="5" t="s">
        <v>95</v>
      </c>
      <c r="B80" s="370">
        <v>2019</v>
      </c>
      <c r="C80" s="371" t="s">
        <v>12</v>
      </c>
      <c r="D80" s="372" t="s">
        <v>223</v>
      </c>
      <c r="E80" s="371" t="s">
        <v>307</v>
      </c>
      <c r="F80" s="371"/>
      <c r="G80" s="373">
        <v>614500</v>
      </c>
      <c r="I80" s="95">
        <f>Multi[[#This Row],[Total Revenue (Millions KRW₩)]]/('Total Revenue (Millions)'!D$50)*100</f>
        <v>9.5600360932200754</v>
      </c>
      <c r="J80" s="87"/>
      <c r="M80" s="34" t="s">
        <v>295</v>
      </c>
      <c r="N80" s="158" t="s">
        <v>308</v>
      </c>
    </row>
    <row r="81" spans="1:14" ht="51">
      <c r="A81" s="5" t="s">
        <v>95</v>
      </c>
      <c r="B81" s="370">
        <v>2019</v>
      </c>
      <c r="C81" s="371" t="s">
        <v>12</v>
      </c>
      <c r="D81" s="372" t="s">
        <v>289</v>
      </c>
      <c r="E81" s="371" t="s">
        <v>290</v>
      </c>
      <c r="F81" s="371"/>
      <c r="G81" s="373">
        <v>548512</v>
      </c>
      <c r="I81" s="95">
        <f>Multi[[#This Row],[Total Revenue (Millions KRW₩)]]/('Total Revenue (Millions)'!D$50)*100</f>
        <v>8.5334329008369885</v>
      </c>
      <c r="J81" s="87"/>
      <c r="M81" s="34" t="s">
        <v>296</v>
      </c>
      <c r="N81" s="158" t="s">
        <v>306</v>
      </c>
    </row>
    <row r="82" spans="1:14" ht="51">
      <c r="A82" s="5" t="s">
        <v>95</v>
      </c>
      <c r="B82" s="370">
        <v>2019</v>
      </c>
      <c r="C82" s="371" t="s">
        <v>12</v>
      </c>
      <c r="D82" s="372" t="s">
        <v>285</v>
      </c>
      <c r="E82" s="371" t="s">
        <v>286</v>
      </c>
      <c r="F82" s="371"/>
      <c r="G82" s="373">
        <v>497117</v>
      </c>
      <c r="I82" s="95">
        <f>Multi[[#This Row],[Total Revenue (Millions KRW₩)]]/('Total Revenue (Millions)'!D$50)*100</f>
        <v>7.7338591742120171</v>
      </c>
      <c r="J82" s="87"/>
      <c r="M82" s="34" t="s">
        <v>295</v>
      </c>
      <c r="N82" s="158" t="s">
        <v>306</v>
      </c>
    </row>
    <row r="83" spans="1:14" ht="51">
      <c r="A83" s="5" t="s">
        <v>95</v>
      </c>
      <c r="B83" s="370">
        <v>2019</v>
      </c>
      <c r="C83" s="371" t="s">
        <v>12</v>
      </c>
      <c r="D83" s="372"/>
      <c r="E83" s="371" t="s">
        <v>305</v>
      </c>
      <c r="F83" s="371"/>
      <c r="G83" s="373">
        <v>353500</v>
      </c>
      <c r="I83" s="95">
        <f>Multi[[#This Row],[Total Revenue (Millions KRW₩)]]/('Total Revenue (Millions)'!D$50)*100</f>
        <v>5.4995488347490591</v>
      </c>
      <c r="J83" s="87"/>
      <c r="M83" s="34" t="s">
        <v>295</v>
      </c>
      <c r="N83" s="158" t="s">
        <v>306</v>
      </c>
    </row>
    <row r="84" spans="1:14" ht="51">
      <c r="A84" s="5" t="s">
        <v>95</v>
      </c>
      <c r="B84" s="370">
        <v>2019</v>
      </c>
      <c r="C84" s="371" t="s">
        <v>12</v>
      </c>
      <c r="D84" s="372"/>
      <c r="E84" s="371" t="s">
        <v>269</v>
      </c>
      <c r="F84" s="371"/>
      <c r="G84" s="373">
        <v>225638</v>
      </c>
      <c r="I84" s="95">
        <f>Multi[[#This Row],[Total Revenue (Millions KRW₩)]]/('Total Revenue (Millions)'!D$50)*100</f>
        <v>3.5103456859267559</v>
      </c>
      <c r="J84" s="87"/>
      <c r="M84" s="34" t="s">
        <v>295</v>
      </c>
      <c r="N84" s="158" t="s">
        <v>306</v>
      </c>
    </row>
    <row r="85" spans="1:14" ht="51">
      <c r="A85" s="5" t="s">
        <v>95</v>
      </c>
      <c r="B85" s="370">
        <v>2019</v>
      </c>
      <c r="C85" s="371" t="s">
        <v>12</v>
      </c>
      <c r="D85" s="372" t="s">
        <v>292</v>
      </c>
      <c r="E85" s="371" t="s">
        <v>293</v>
      </c>
      <c r="F85" s="371"/>
      <c r="G85" s="373">
        <v>205500</v>
      </c>
      <c r="I85" s="95">
        <f>Multi[[#This Row],[Total Revenue (Millions KRW₩)]]/('Total Revenue (Millions)'!D$50)*100</f>
        <v>3.1970503127041909</v>
      </c>
      <c r="J85" s="87"/>
      <c r="M85" s="34" t="s">
        <v>295</v>
      </c>
      <c r="N85" s="158" t="s">
        <v>306</v>
      </c>
    </row>
    <row r="86" spans="1:14" ht="51">
      <c r="A86" s="5" t="s">
        <v>95</v>
      </c>
      <c r="B86" s="370">
        <v>2019</v>
      </c>
      <c r="C86" s="371" t="s">
        <v>12</v>
      </c>
      <c r="D86" s="372"/>
      <c r="E86" s="371" t="s">
        <v>294</v>
      </c>
      <c r="F86" s="371"/>
      <c r="G86" s="373">
        <v>126500</v>
      </c>
      <c r="I86" s="95">
        <f>Multi[[#This Row],[Total Revenue (Millions KRW₩)]]/('Total Revenue (Millions)'!D$50)*100</f>
        <v>1.9680139394505118</v>
      </c>
      <c r="J86" s="87"/>
      <c r="M86" s="34" t="s">
        <v>295</v>
      </c>
      <c r="N86" s="158" t="s">
        <v>306</v>
      </c>
    </row>
    <row r="87" spans="1:14" ht="51">
      <c r="A87" s="5" t="s">
        <v>95</v>
      </c>
      <c r="B87" s="367">
        <v>2020</v>
      </c>
      <c r="C87" s="368" t="s">
        <v>12</v>
      </c>
      <c r="D87" s="354"/>
      <c r="E87" s="368" t="s">
        <v>289</v>
      </c>
      <c r="F87" s="368" t="s">
        <v>298</v>
      </c>
      <c r="G87" s="369">
        <v>1745900</v>
      </c>
      <c r="I87" s="95">
        <f>Multi[[#This Row],[Total Revenue (Millions KRW₩)]]/('Total Revenue (Millions)'!D$51)*100</f>
        <v>25.868251051976532</v>
      </c>
      <c r="J87" s="87"/>
      <c r="M87" s="34" t="s">
        <v>299</v>
      </c>
      <c r="N87" s="158" t="s">
        <v>306</v>
      </c>
    </row>
    <row r="88" spans="1:14" ht="51">
      <c r="A88" s="5" t="s">
        <v>95</v>
      </c>
      <c r="B88" s="367">
        <v>2020</v>
      </c>
      <c r="C88" s="368" t="s">
        <v>12</v>
      </c>
      <c r="D88" s="354" t="s">
        <v>218</v>
      </c>
      <c r="E88" s="368" t="s">
        <v>273</v>
      </c>
      <c r="F88" s="368" t="s">
        <v>300</v>
      </c>
      <c r="G88" s="369">
        <v>1376800</v>
      </c>
      <c r="I88" s="95">
        <f>Multi[[#This Row],[Total Revenue (Millions KRW₩)]]/('Total Revenue (Millions)'!D$51)*100</f>
        <v>20.399454750192618</v>
      </c>
      <c r="J88" s="87"/>
      <c r="M88" s="34" t="s">
        <v>299</v>
      </c>
      <c r="N88" s="158" t="s">
        <v>306</v>
      </c>
    </row>
    <row r="89" spans="1:14" ht="51">
      <c r="A89" s="5" t="s">
        <v>95</v>
      </c>
      <c r="B89" s="367">
        <v>2020</v>
      </c>
      <c r="C89" s="368" t="s">
        <v>12</v>
      </c>
      <c r="D89" s="354" t="s">
        <v>301</v>
      </c>
      <c r="E89" s="368" t="s">
        <v>223</v>
      </c>
      <c r="F89" s="368" t="s">
        <v>302</v>
      </c>
      <c r="G89" s="369">
        <v>1160800</v>
      </c>
      <c r="I89" s="95">
        <f>Multi[[#This Row],[Total Revenue (Millions KRW₩)]]/('Total Revenue (Millions)'!D$51)*100</f>
        <v>17.199075445978782</v>
      </c>
      <c r="J89" s="87"/>
      <c r="M89" s="34" t="s">
        <v>299</v>
      </c>
      <c r="N89" s="158" t="s">
        <v>306</v>
      </c>
    </row>
    <row r="90" spans="1:14" ht="51">
      <c r="A90" s="5" t="s">
        <v>95</v>
      </c>
      <c r="B90" s="367">
        <v>2020</v>
      </c>
      <c r="C90" s="368" t="s">
        <v>12</v>
      </c>
      <c r="D90" s="354" t="s">
        <v>223</v>
      </c>
      <c r="E90" s="368" t="s">
        <v>307</v>
      </c>
      <c r="F90" s="368"/>
      <c r="G90" s="369">
        <v>596600</v>
      </c>
      <c r="I90" s="95">
        <f>Multi[[#This Row],[Total Revenue (Millions KRW₩)]]/('Total Revenue (Millions)'!D$51)*100</f>
        <v>8.8395661708054281</v>
      </c>
      <c r="J90" s="87"/>
      <c r="M90" s="34" t="s">
        <v>295</v>
      </c>
      <c r="N90" s="158" t="s">
        <v>306</v>
      </c>
    </row>
    <row r="91" spans="1:14" ht="51">
      <c r="A91" s="5" t="s">
        <v>95</v>
      </c>
      <c r="B91" s="367">
        <v>2020</v>
      </c>
      <c r="C91" s="368" t="s">
        <v>12</v>
      </c>
      <c r="D91" s="354" t="s">
        <v>289</v>
      </c>
      <c r="E91" s="368" t="s">
        <v>290</v>
      </c>
      <c r="F91" s="368"/>
      <c r="G91" s="369">
        <v>532788</v>
      </c>
      <c r="I91" s="95">
        <f>Multi[[#This Row],[Total Revenue (Millions KRW₩)]]/('Total Revenue (Millions)'!D$51)*100</f>
        <v>7.8940911515438863</v>
      </c>
      <c r="J91" s="87"/>
      <c r="M91" s="34" t="s">
        <v>296</v>
      </c>
      <c r="N91" s="158" t="s">
        <v>306</v>
      </c>
    </row>
    <row r="92" spans="1:14" ht="51">
      <c r="A92" s="5" t="s">
        <v>95</v>
      </c>
      <c r="B92" s="367">
        <v>2020</v>
      </c>
      <c r="C92" s="368" t="s">
        <v>12</v>
      </c>
      <c r="D92" s="354" t="s">
        <v>218</v>
      </c>
      <c r="E92" s="368" t="s">
        <v>273</v>
      </c>
      <c r="F92" s="368" t="s">
        <v>309</v>
      </c>
      <c r="G92" s="369">
        <v>452800</v>
      </c>
      <c r="I92" s="95">
        <f>Multi[[#This Row],[Total Revenue (Millions KRW₩)]]/('Total Revenue (Millions)'!D$51)*100</f>
        <v>6.7089432821667749</v>
      </c>
      <c r="J92" s="87"/>
      <c r="M92" s="34" t="s">
        <v>295</v>
      </c>
      <c r="N92" s="158" t="s">
        <v>306</v>
      </c>
    </row>
    <row r="93" spans="1:14" ht="51">
      <c r="A93" s="5" t="s">
        <v>95</v>
      </c>
      <c r="B93" s="367">
        <v>2020</v>
      </c>
      <c r="C93" s="368" t="s">
        <v>12</v>
      </c>
      <c r="D93" s="354"/>
      <c r="E93" s="368" t="s">
        <v>305</v>
      </c>
      <c r="F93" s="368"/>
      <c r="G93" s="369">
        <v>350700</v>
      </c>
      <c r="I93" s="95">
        <f>Multi[[#This Row],[Total Revenue (Millions KRW₩)]]/('Total Revenue (Millions)'!D$51)*100</f>
        <v>5.196171398091626</v>
      </c>
      <c r="J93" s="87"/>
      <c r="M93" s="34" t="s">
        <v>295</v>
      </c>
      <c r="N93" s="158" t="s">
        <v>306</v>
      </c>
    </row>
    <row r="94" spans="1:14" ht="51">
      <c r="A94" s="5" t="s">
        <v>95</v>
      </c>
      <c r="B94" s="367">
        <v>2020</v>
      </c>
      <c r="C94" s="368" t="s">
        <v>12</v>
      </c>
      <c r="D94" s="354"/>
      <c r="E94" s="368" t="s">
        <v>269</v>
      </c>
      <c r="F94" s="368"/>
      <c r="G94" s="369">
        <v>213792</v>
      </c>
      <c r="I94" s="95">
        <f>Multi[[#This Row],[Total Revenue (Millions KRW₩)]]/('Total Revenue (Millions)'!D$51)*100</f>
        <v>3.1676643157707582</v>
      </c>
      <c r="J94" s="87"/>
      <c r="M94" s="34" t="s">
        <v>295</v>
      </c>
      <c r="N94" s="158" t="s">
        <v>306</v>
      </c>
    </row>
    <row r="95" spans="1:14" ht="51">
      <c r="A95" s="5" t="s">
        <v>95</v>
      </c>
      <c r="B95" s="367">
        <v>2020</v>
      </c>
      <c r="C95" s="368" t="s">
        <v>12</v>
      </c>
      <c r="D95" s="354" t="s">
        <v>292</v>
      </c>
      <c r="E95" s="368" t="s">
        <v>293</v>
      </c>
      <c r="F95" s="368"/>
      <c r="G95" s="369">
        <v>197200</v>
      </c>
      <c r="I95" s="95">
        <f>Multi[[#This Row],[Total Revenue (Millions KRW₩)]]/('Total Revenue (Millions)'!D$51)*100</f>
        <v>2.9218277721804067</v>
      </c>
      <c r="J95" s="87"/>
      <c r="M95" s="34" t="s">
        <v>295</v>
      </c>
      <c r="N95" s="158" t="s">
        <v>306</v>
      </c>
    </row>
    <row r="96" spans="1:14" ht="51">
      <c r="A96" s="5" t="s">
        <v>95</v>
      </c>
      <c r="B96" s="367">
        <v>2020</v>
      </c>
      <c r="C96" s="368" t="s">
        <v>12</v>
      </c>
      <c r="D96" s="354"/>
      <c r="E96" s="368" t="s">
        <v>294</v>
      </c>
      <c r="F96" s="368"/>
      <c r="G96" s="369">
        <v>121700</v>
      </c>
      <c r="I96" s="95">
        <f>Multi[[#This Row],[Total Revenue (Millions KRW₩)]]/('Total Revenue (Millions)'!D$51)*100</f>
        <v>1.8031766727908491</v>
      </c>
      <c r="J96" s="87"/>
      <c r="M96" s="34" t="s">
        <v>295</v>
      </c>
      <c r="N96" s="158" t="s">
        <v>306</v>
      </c>
    </row>
    <row r="97" spans="1:14" ht="51">
      <c r="A97" s="5" t="s">
        <v>95</v>
      </c>
      <c r="B97" s="212">
        <v>2021</v>
      </c>
      <c r="C97" s="213" t="s">
        <v>12</v>
      </c>
      <c r="D97" s="264"/>
      <c r="E97" s="213" t="s">
        <v>289</v>
      </c>
      <c r="F97" s="213" t="s">
        <v>298</v>
      </c>
      <c r="G97" s="366">
        <v>1882559</v>
      </c>
      <c r="I97" s="95">
        <f>Multi[[#This Row],[Total Revenue (Millions KRW₩)]]/('Total Revenue (Millions)'!D$52)*100</f>
        <v>26.847840053782416</v>
      </c>
      <c r="J97" s="87"/>
      <c r="M97" s="34" t="s">
        <v>299</v>
      </c>
      <c r="N97" s="158" t="s">
        <v>310</v>
      </c>
    </row>
    <row r="98" spans="1:14" ht="51">
      <c r="A98" s="5" t="s">
        <v>95</v>
      </c>
      <c r="B98" s="212">
        <v>2021</v>
      </c>
      <c r="C98" s="213" t="s">
        <v>12</v>
      </c>
      <c r="D98" s="264" t="s">
        <v>218</v>
      </c>
      <c r="E98" s="213" t="s">
        <v>273</v>
      </c>
      <c r="F98" s="213" t="s">
        <v>300</v>
      </c>
      <c r="G98" s="366">
        <v>1478405</v>
      </c>
      <c r="I98" s="95">
        <f>Multi[[#This Row],[Total Revenue (Millions KRW₩)]]/('Total Revenue (Millions)'!D$52)*100</f>
        <v>21.084056847467831</v>
      </c>
      <c r="J98" s="87"/>
      <c r="M98" s="34" t="s">
        <v>299</v>
      </c>
      <c r="N98" s="158" t="s">
        <v>310</v>
      </c>
    </row>
    <row r="99" spans="1:14" ht="51">
      <c r="A99" s="5" t="s">
        <v>95</v>
      </c>
      <c r="B99" s="212">
        <v>2021</v>
      </c>
      <c r="C99" s="213" t="s">
        <v>12</v>
      </c>
      <c r="D99" s="264" t="s">
        <v>301</v>
      </c>
      <c r="E99" s="213" t="s">
        <v>223</v>
      </c>
      <c r="F99" s="213" t="s">
        <v>311</v>
      </c>
      <c r="G99" s="366">
        <v>1275855</v>
      </c>
      <c r="I99" s="95">
        <f>Multi[[#This Row],[Total Revenue (Millions KRW₩)]]/('Total Revenue (Millions)'!D$52)*100</f>
        <v>18.195419623936658</v>
      </c>
      <c r="J99" s="87"/>
      <c r="M99" s="34" t="s">
        <v>299</v>
      </c>
      <c r="N99" s="158" t="s">
        <v>310</v>
      </c>
    </row>
    <row r="100" spans="1:14" ht="51">
      <c r="A100" s="5" t="s">
        <v>95</v>
      </c>
      <c r="B100" s="212">
        <v>2021</v>
      </c>
      <c r="C100" s="213" t="s">
        <v>12</v>
      </c>
      <c r="D100" s="264" t="s">
        <v>223</v>
      </c>
      <c r="E100" s="213" t="s">
        <v>307</v>
      </c>
      <c r="F100" s="213"/>
      <c r="G100" s="366">
        <v>583862</v>
      </c>
      <c r="I100" s="95">
        <f>Multi[[#This Row],[Total Revenue (Millions KRW₩)]]/('Total Revenue (Millions)'!D$52)*100</f>
        <v>8.3266625850671936</v>
      </c>
      <c r="J100" s="87"/>
      <c r="M100" s="34" t="s">
        <v>295</v>
      </c>
      <c r="N100" s="158" t="s">
        <v>310</v>
      </c>
    </row>
    <row r="101" spans="1:14" ht="51">
      <c r="A101" s="5" t="s">
        <v>95</v>
      </c>
      <c r="B101" s="212">
        <v>2021</v>
      </c>
      <c r="C101" s="213" t="s">
        <v>12</v>
      </c>
      <c r="D101" s="264" t="s">
        <v>289</v>
      </c>
      <c r="E101" s="213" t="s">
        <v>290</v>
      </c>
      <c r="F101" s="213"/>
      <c r="G101" s="366">
        <v>520983</v>
      </c>
      <c r="I101" s="95">
        <f>Multi[[#This Row],[Total Revenue (Millions KRW₩)]]/('Total Revenue (Millions)'!D$52)*100</f>
        <v>7.429922915956273</v>
      </c>
      <c r="J101" s="87"/>
      <c r="M101" s="34" t="s">
        <v>296</v>
      </c>
      <c r="N101" s="158" t="s">
        <v>310</v>
      </c>
    </row>
    <row r="102" spans="1:14" ht="51">
      <c r="A102" s="5" t="s">
        <v>95</v>
      </c>
      <c r="B102" s="212">
        <v>2021</v>
      </c>
      <c r="C102" s="213" t="s">
        <v>12</v>
      </c>
      <c r="D102" s="264" t="s">
        <v>218</v>
      </c>
      <c r="E102" s="213" t="s">
        <v>273</v>
      </c>
      <c r="F102" s="213" t="s">
        <v>309</v>
      </c>
      <c r="G102" s="366">
        <v>424330</v>
      </c>
      <c r="I102" s="95">
        <f>Multi[[#This Row],[Total Revenue (Millions KRW₩)]]/('Total Revenue (Millions)'!D$52)*100</f>
        <v>6.0515202817130795</v>
      </c>
      <c r="J102" s="87"/>
      <c r="M102" s="34" t="s">
        <v>295</v>
      </c>
      <c r="N102" s="158" t="s">
        <v>312</v>
      </c>
    </row>
    <row r="103" spans="1:14" ht="51">
      <c r="A103" s="5" t="s">
        <v>95</v>
      </c>
      <c r="B103" s="212">
        <v>2021</v>
      </c>
      <c r="C103" s="213" t="s">
        <v>12</v>
      </c>
      <c r="D103" s="264"/>
      <c r="E103" s="213" t="s">
        <v>305</v>
      </c>
      <c r="F103" s="213"/>
      <c r="G103" s="366">
        <v>336748</v>
      </c>
      <c r="I103" s="95">
        <f>Multi[[#This Row],[Total Revenue (Millions KRW₩)]]/('Total Revenue (Millions)'!D$52)*100</f>
        <v>4.8024823882975891</v>
      </c>
      <c r="J103" s="87"/>
      <c r="M103" s="34" t="s">
        <v>295</v>
      </c>
      <c r="N103" s="158" t="s">
        <v>310</v>
      </c>
    </row>
    <row r="104" spans="1:14" ht="51">
      <c r="A104" s="5" t="s">
        <v>95</v>
      </c>
      <c r="B104" s="212">
        <v>2021</v>
      </c>
      <c r="C104" s="213" t="s">
        <v>12</v>
      </c>
      <c r="D104" s="264"/>
      <c r="E104" s="213" t="s">
        <v>269</v>
      </c>
      <c r="F104" s="213"/>
      <c r="G104" s="366">
        <v>206935</v>
      </c>
      <c r="I104" s="95">
        <f>Multi[[#This Row],[Total Revenue (Millions KRW₩)]]/('Total Revenue (Millions)'!D$52)*100</f>
        <v>2.9511732601897016</v>
      </c>
      <c r="J104" s="87"/>
      <c r="M104" s="34" t="s">
        <v>295</v>
      </c>
      <c r="N104" s="158" t="s">
        <v>310</v>
      </c>
    </row>
    <row r="105" spans="1:14" ht="51">
      <c r="A105" s="5" t="s">
        <v>95</v>
      </c>
      <c r="B105" s="212">
        <v>2021</v>
      </c>
      <c r="C105" s="213" t="s">
        <v>12</v>
      </c>
      <c r="D105" s="264" t="s">
        <v>290</v>
      </c>
      <c r="E105" s="213" t="s">
        <v>313</v>
      </c>
      <c r="F105" s="213"/>
      <c r="G105" s="366">
        <v>184194</v>
      </c>
      <c r="I105" s="95">
        <f>Multi[[#This Row],[Total Revenue (Millions KRW₩)]]/('Total Revenue (Millions)'!D$52)*100</f>
        <v>2.6268558121505881</v>
      </c>
      <c r="J105" s="87"/>
      <c r="M105" s="34" t="s">
        <v>295</v>
      </c>
      <c r="N105" s="158" t="s">
        <v>314</v>
      </c>
    </row>
    <row r="106" spans="1:14" ht="51">
      <c r="A106" s="5" t="s">
        <v>95</v>
      </c>
      <c r="B106" s="212">
        <v>2021</v>
      </c>
      <c r="C106" s="213" t="s">
        <v>12</v>
      </c>
      <c r="D106" s="264"/>
      <c r="E106" s="213" t="s">
        <v>294</v>
      </c>
      <c r="F106" s="213"/>
      <c r="G106" s="366">
        <v>118086</v>
      </c>
      <c r="I106" s="95">
        <f>Multi[[#This Row],[Total Revenue (Millions KRW₩)]]/('Total Revenue (Millions)'!D$52)*100</f>
        <v>1.6840662314386696</v>
      </c>
      <c r="J106" s="87"/>
      <c r="M106" s="34" t="s">
        <v>295</v>
      </c>
      <c r="N106" s="158" t="s">
        <v>310</v>
      </c>
    </row>
    <row r="107" spans="1:14">
      <c r="D107" s="9"/>
      <c r="J107" s="87"/>
    </row>
    <row r="108" spans="1:14">
      <c r="D108" s="9"/>
      <c r="J108" s="87"/>
    </row>
    <row r="109" spans="1:14">
      <c r="D109" s="9"/>
      <c r="J109" s="87"/>
    </row>
    <row r="110" spans="1:14">
      <c r="D110" s="9"/>
      <c r="J110" s="87"/>
    </row>
    <row r="111" spans="1:14">
      <c r="D111" s="9"/>
      <c r="J111" s="87"/>
    </row>
    <row r="112" spans="1:14">
      <c r="D112" s="9"/>
      <c r="J112" s="87"/>
    </row>
    <row r="113" spans="4:10">
      <c r="D113" s="9"/>
      <c r="J113" s="87"/>
    </row>
    <row r="114" spans="4:10">
      <c r="D114" s="9"/>
      <c r="J114" s="87"/>
    </row>
    <row r="115" spans="4:10">
      <c r="D115" s="9"/>
      <c r="J115" s="87"/>
    </row>
    <row r="116" spans="4:10">
      <c r="D116" s="9"/>
      <c r="J116" s="87"/>
    </row>
    <row r="117" spans="4:10">
      <c r="D117" s="9"/>
      <c r="J117" s="87"/>
    </row>
    <row r="118" spans="4:10">
      <c r="D118" s="9"/>
      <c r="J118" s="87"/>
    </row>
    <row r="119" spans="4:10">
      <c r="D119" s="9"/>
      <c r="J119" s="87"/>
    </row>
    <row r="120" spans="4:10">
      <c r="D120" s="9"/>
      <c r="J120" s="87"/>
    </row>
    <row r="121" spans="4:10">
      <c r="D121" s="9"/>
      <c r="J121" s="87"/>
    </row>
    <row r="122" spans="4:10">
      <c r="D122" s="9"/>
      <c r="J122" s="87"/>
    </row>
    <row r="123" spans="4:10">
      <c r="D123" s="9"/>
      <c r="J123" s="87"/>
    </row>
    <row r="124" spans="4:10">
      <c r="D124" s="9"/>
      <c r="J124" s="87"/>
    </row>
    <row r="125" spans="4:10">
      <c r="D125" s="9"/>
      <c r="J125" s="87"/>
    </row>
    <row r="126" spans="4:10">
      <c r="D126" s="9"/>
      <c r="J126" s="87"/>
    </row>
    <row r="127" spans="4:10">
      <c r="D127" s="9"/>
      <c r="J127" s="87"/>
    </row>
    <row r="128" spans="4:10">
      <c r="D128" s="9"/>
      <c r="J128" s="87"/>
    </row>
    <row r="129" spans="4:10">
      <c r="D129" s="9"/>
      <c r="J129" s="87"/>
    </row>
    <row r="130" spans="4:10">
      <c r="D130" s="9"/>
      <c r="J130" s="87"/>
    </row>
    <row r="131" spans="4:10">
      <c r="D131" s="9"/>
      <c r="J131" s="87"/>
    </row>
    <row r="132" spans="4:10">
      <c r="D132" s="9"/>
      <c r="J132" s="87"/>
    </row>
    <row r="133" spans="4:10">
      <c r="D133" s="9"/>
      <c r="J133" s="87"/>
    </row>
    <row r="134" spans="4:10">
      <c r="D134" s="9"/>
      <c r="J134" s="87"/>
    </row>
    <row r="135" spans="4:10">
      <c r="D135" s="9"/>
      <c r="J135" s="87"/>
    </row>
    <row r="136" spans="4:10">
      <c r="D136" s="9"/>
      <c r="J136" s="87"/>
    </row>
  </sheetData>
  <phoneticPr fontId="4" type="noConversion"/>
  <pageMargins left="0.7" right="0.7" top="0.75" bottom="0.75" header="0.3" footer="0.3"/>
  <pageSetup paperSize="9"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O1000"/>
  <sheetViews>
    <sheetView zoomScaleNormal="100" workbookViewId="0">
      <pane ySplit="1" topLeftCell="A26" activePane="bottomLeft" state="frozen"/>
      <selection pane="bottomLeft" activeCell="E50" sqref="E50"/>
    </sheetView>
  </sheetViews>
  <sheetFormatPr baseColWidth="10" defaultColWidth="10.83203125" defaultRowHeight="16"/>
  <cols>
    <col min="1" max="1" width="11.6640625" style="9" bestFit="1" customWidth="1"/>
    <col min="2" max="2" width="8.83203125" style="7" bestFit="1" customWidth="1"/>
    <col min="3" max="3" width="13.1640625" style="9" bestFit="1" customWidth="1"/>
    <col min="4" max="4" width="19.6640625" style="9" customWidth="1"/>
    <col min="5" max="5" width="23" style="250" customWidth="1"/>
    <col min="6" max="6" width="20.33203125" style="9" customWidth="1"/>
    <col min="7" max="7" width="16" style="248" customWidth="1"/>
    <col min="8" max="8" width="30.33203125" style="9" hidden="1" customWidth="1"/>
    <col min="9" max="9" width="14.5" style="9" customWidth="1"/>
    <col min="10" max="10" width="13.1640625" style="143" customWidth="1"/>
    <col min="11" max="11" width="8.6640625" style="9" customWidth="1"/>
    <col min="12" max="12" width="6.6640625" style="9" customWidth="1"/>
    <col min="13" max="13" width="5.83203125" style="9" customWidth="1"/>
    <col min="14" max="14" width="8.1640625" style="9" customWidth="1"/>
    <col min="15" max="15" width="105.5" style="12" customWidth="1"/>
    <col min="16" max="16384" width="10.83203125" style="9"/>
  </cols>
  <sheetData>
    <row r="1" spans="1:15" s="161" customFormat="1" ht="17">
      <c r="A1" s="159" t="s">
        <v>76</v>
      </c>
      <c r="B1" s="159" t="s">
        <v>77</v>
      </c>
      <c r="C1" s="159" t="s">
        <v>0</v>
      </c>
      <c r="D1" s="161" t="s">
        <v>209</v>
      </c>
      <c r="E1" s="161" t="s">
        <v>210</v>
      </c>
      <c r="F1" s="159" t="s">
        <v>211</v>
      </c>
      <c r="G1" s="246" t="s">
        <v>78</v>
      </c>
      <c r="H1" s="159" t="s">
        <v>79</v>
      </c>
      <c r="I1" s="159" t="s">
        <v>212</v>
      </c>
      <c r="J1" s="242" t="s">
        <v>315</v>
      </c>
      <c r="K1" s="237" t="s">
        <v>316</v>
      </c>
      <c r="L1" s="237" t="s">
        <v>317</v>
      </c>
      <c r="M1" s="238" t="s">
        <v>318</v>
      </c>
      <c r="N1" s="159" t="s">
        <v>319</v>
      </c>
      <c r="O1" s="239" t="s">
        <v>74</v>
      </c>
    </row>
    <row r="2" spans="1:15" s="161" customFormat="1">
      <c r="A2" s="9"/>
      <c r="B2" s="7"/>
      <c r="C2" s="7"/>
      <c r="D2" s="9"/>
      <c r="E2" s="18"/>
      <c r="F2" s="10"/>
      <c r="G2" s="247"/>
      <c r="H2" s="18"/>
      <c r="I2" s="9"/>
      <c r="J2" s="243"/>
      <c r="K2" s="10"/>
      <c r="L2" s="10"/>
      <c r="M2" s="240"/>
      <c r="N2" s="9"/>
      <c r="O2" s="241" t="s">
        <v>320</v>
      </c>
    </row>
    <row r="3" spans="1:15" s="161" customFormat="1" ht="17">
      <c r="A3" s="9" t="s">
        <v>95</v>
      </c>
      <c r="B3" s="7">
        <v>2010</v>
      </c>
      <c r="C3" s="7" t="s">
        <v>25</v>
      </c>
      <c r="D3" s="9" t="s">
        <v>287</v>
      </c>
      <c r="E3" s="18" t="s">
        <v>321</v>
      </c>
      <c r="F3" s="10" t="s">
        <v>322</v>
      </c>
      <c r="G3" s="247">
        <v>337840</v>
      </c>
      <c r="H3" s="18"/>
      <c r="I3" s="9"/>
      <c r="J3" s="247">
        <v>337840</v>
      </c>
      <c r="K3" s="10"/>
      <c r="L3" s="10"/>
      <c r="M3" s="240"/>
      <c r="N3" s="9"/>
      <c r="O3" s="24" t="s">
        <v>323</v>
      </c>
    </row>
    <row r="4" spans="1:15" s="161" customFormat="1">
      <c r="A4" s="9" t="s">
        <v>95</v>
      </c>
      <c r="B4" s="7">
        <v>2010</v>
      </c>
      <c r="C4" s="7" t="s">
        <v>25</v>
      </c>
      <c r="D4" s="9" t="s">
        <v>324</v>
      </c>
      <c r="E4" s="18" t="s">
        <v>325</v>
      </c>
      <c r="F4" s="18" t="s">
        <v>326</v>
      </c>
      <c r="G4" s="247">
        <v>291497</v>
      </c>
      <c r="H4" s="18"/>
      <c r="I4" s="9"/>
      <c r="J4" s="243"/>
      <c r="K4" s="10"/>
      <c r="L4" s="10"/>
      <c r="M4" s="240"/>
      <c r="N4" s="9"/>
      <c r="O4" s="24" t="s">
        <v>327</v>
      </c>
    </row>
    <row r="5" spans="1:15" s="161" customFormat="1" ht="17">
      <c r="A5" s="9" t="s">
        <v>95</v>
      </c>
      <c r="B5" s="7">
        <v>2010</v>
      </c>
      <c r="C5" s="7" t="s">
        <v>25</v>
      </c>
      <c r="D5" s="9"/>
      <c r="E5" s="9" t="s">
        <v>328</v>
      </c>
      <c r="F5" s="24" t="s">
        <v>329</v>
      </c>
      <c r="G5" s="247">
        <v>43494</v>
      </c>
      <c r="H5" s="18"/>
      <c r="I5" s="9"/>
      <c r="J5" s="243"/>
      <c r="K5" s="10"/>
      <c r="L5" s="10"/>
      <c r="M5" s="240"/>
      <c r="N5" s="9"/>
      <c r="O5" s="139" t="s">
        <v>330</v>
      </c>
    </row>
    <row r="6" spans="1:15" s="161" customFormat="1" ht="17">
      <c r="A6" s="9" t="s">
        <v>95</v>
      </c>
      <c r="B6" s="7">
        <v>2011</v>
      </c>
      <c r="C6" s="7" t="s">
        <v>25</v>
      </c>
      <c r="D6" s="9" t="s">
        <v>287</v>
      </c>
      <c r="E6" s="18" t="s">
        <v>321</v>
      </c>
      <c r="F6" s="10" t="s">
        <v>322</v>
      </c>
      <c r="G6" s="247">
        <v>358779</v>
      </c>
      <c r="H6" s="18"/>
      <c r="I6" s="9"/>
      <c r="J6" s="247">
        <v>358779</v>
      </c>
      <c r="K6" s="10"/>
      <c r="L6" s="10"/>
      <c r="M6" s="240"/>
      <c r="N6" s="9"/>
      <c r="O6" s="24" t="s">
        <v>323</v>
      </c>
    </row>
    <row r="7" spans="1:15" s="161" customFormat="1">
      <c r="A7" s="9" t="s">
        <v>95</v>
      </c>
      <c r="B7" s="7">
        <v>2011</v>
      </c>
      <c r="C7" s="7" t="s">
        <v>25</v>
      </c>
      <c r="D7" s="9" t="s">
        <v>324</v>
      </c>
      <c r="E7" s="18" t="s">
        <v>325</v>
      </c>
      <c r="F7" s="18" t="s">
        <v>326</v>
      </c>
      <c r="G7" s="247">
        <v>325146</v>
      </c>
      <c r="H7" s="18"/>
      <c r="I7" s="9"/>
      <c r="J7" s="243"/>
      <c r="K7" s="10"/>
      <c r="L7" s="10"/>
      <c r="M7" s="240"/>
      <c r="N7" s="9"/>
      <c r="O7" s="24" t="s">
        <v>327</v>
      </c>
    </row>
    <row r="8" spans="1:15" s="161" customFormat="1" ht="17">
      <c r="A8" s="9" t="s">
        <v>95</v>
      </c>
      <c r="B8" s="7">
        <v>2011</v>
      </c>
      <c r="C8" s="7" t="s">
        <v>25</v>
      </c>
      <c r="D8" s="9" t="s">
        <v>328</v>
      </c>
      <c r="E8" s="326" t="s">
        <v>331</v>
      </c>
      <c r="F8" s="24" t="s">
        <v>329</v>
      </c>
      <c r="G8" s="247">
        <v>24736</v>
      </c>
      <c r="H8" s="18"/>
      <c r="I8" s="9"/>
      <c r="J8" s="243"/>
      <c r="K8" s="10"/>
      <c r="L8" s="10"/>
      <c r="M8" s="240"/>
      <c r="N8" s="9"/>
      <c r="O8" s="139" t="s">
        <v>330</v>
      </c>
    </row>
    <row r="9" spans="1:15" s="161" customFormat="1" ht="17">
      <c r="A9" s="9" t="s">
        <v>95</v>
      </c>
      <c r="B9" s="7">
        <v>2012</v>
      </c>
      <c r="C9" s="7" t="s">
        <v>25</v>
      </c>
      <c r="D9" s="9" t="s">
        <v>287</v>
      </c>
      <c r="E9" s="18" t="s">
        <v>321</v>
      </c>
      <c r="F9" s="10" t="s">
        <v>322</v>
      </c>
      <c r="G9" s="247">
        <v>481109</v>
      </c>
      <c r="H9" s="18"/>
      <c r="I9" s="9"/>
      <c r="J9" s="247">
        <v>481109</v>
      </c>
      <c r="K9" s="10"/>
      <c r="L9" s="10"/>
      <c r="M9" s="240"/>
      <c r="N9" s="9"/>
      <c r="O9" s="24" t="s">
        <v>323</v>
      </c>
    </row>
    <row r="10" spans="1:15" s="161" customFormat="1">
      <c r="A10" s="9" t="s">
        <v>95</v>
      </c>
      <c r="B10" s="7">
        <v>2012</v>
      </c>
      <c r="C10" s="7" t="s">
        <v>25</v>
      </c>
      <c r="D10" s="9" t="s">
        <v>324</v>
      </c>
      <c r="E10" s="18" t="s">
        <v>325</v>
      </c>
      <c r="F10" s="18" t="s">
        <v>326</v>
      </c>
      <c r="G10" s="243">
        <v>414715</v>
      </c>
      <c r="H10" s="18"/>
      <c r="I10" s="9"/>
      <c r="J10" s="243"/>
      <c r="K10" s="10"/>
      <c r="L10" s="10"/>
      <c r="M10" s="240"/>
      <c r="N10" s="9"/>
      <c r="O10" s="24" t="s">
        <v>332</v>
      </c>
    </row>
    <row r="11" spans="1:15" s="161" customFormat="1" ht="17">
      <c r="A11" s="9" t="s">
        <v>95</v>
      </c>
      <c r="B11" s="7">
        <v>2012</v>
      </c>
      <c r="C11" s="7" t="s">
        <v>25</v>
      </c>
      <c r="D11" s="12" t="s">
        <v>328</v>
      </c>
      <c r="E11" s="326" t="s">
        <v>331</v>
      </c>
      <c r="F11" s="24" t="s">
        <v>329</v>
      </c>
      <c r="G11" s="247">
        <v>203353</v>
      </c>
      <c r="H11" s="18"/>
      <c r="I11" s="9"/>
      <c r="J11" s="243"/>
      <c r="K11" s="10"/>
      <c r="L11" s="10"/>
      <c r="M11" s="240"/>
      <c r="N11" s="9"/>
      <c r="O11" s="139" t="s">
        <v>330</v>
      </c>
    </row>
    <row r="12" spans="1:15" s="161" customFormat="1" ht="17">
      <c r="A12" s="9" t="s">
        <v>95</v>
      </c>
      <c r="B12" s="7">
        <v>2013</v>
      </c>
      <c r="C12" s="7" t="s">
        <v>25</v>
      </c>
      <c r="D12" s="9" t="s">
        <v>287</v>
      </c>
      <c r="E12" s="18" t="s">
        <v>321</v>
      </c>
      <c r="F12" s="10" t="s">
        <v>322</v>
      </c>
      <c r="G12" s="247">
        <v>579104</v>
      </c>
      <c r="H12" s="18"/>
      <c r="I12" s="9"/>
      <c r="J12" s="243">
        <v>579104</v>
      </c>
      <c r="K12" s="10"/>
      <c r="L12" s="10"/>
      <c r="M12" s="240"/>
      <c r="N12" s="9"/>
      <c r="O12" s="24" t="s">
        <v>333</v>
      </c>
    </row>
    <row r="13" spans="1:15" s="161" customFormat="1">
      <c r="A13" s="9" t="s">
        <v>95</v>
      </c>
      <c r="B13" s="7">
        <v>2013</v>
      </c>
      <c r="C13" s="7" t="s">
        <v>25</v>
      </c>
      <c r="D13" s="9" t="s">
        <v>324</v>
      </c>
      <c r="E13" s="18" t="s">
        <v>325</v>
      </c>
      <c r="F13" s="18" t="s">
        <v>326</v>
      </c>
      <c r="G13" s="243">
        <v>457372</v>
      </c>
      <c r="H13" s="18"/>
      <c r="I13" s="9"/>
      <c r="J13" s="243"/>
      <c r="K13" s="10"/>
      <c r="L13" s="10"/>
      <c r="M13" s="240"/>
      <c r="N13" s="9"/>
      <c r="O13" s="24" t="s">
        <v>332</v>
      </c>
    </row>
    <row r="14" spans="1:15" s="161" customFormat="1" ht="17">
      <c r="A14" s="9" t="s">
        <v>95</v>
      </c>
      <c r="B14" s="7">
        <v>2013</v>
      </c>
      <c r="C14" s="7" t="s">
        <v>25</v>
      </c>
      <c r="D14" s="12" t="s">
        <v>328</v>
      </c>
      <c r="E14" s="326" t="s">
        <v>331</v>
      </c>
      <c r="F14" s="24" t="s">
        <v>329</v>
      </c>
      <c r="G14" s="247">
        <v>219097</v>
      </c>
      <c r="H14" s="18"/>
      <c r="I14" s="9"/>
      <c r="J14" s="243"/>
      <c r="K14" s="10"/>
      <c r="L14" s="10"/>
      <c r="M14" s="240"/>
      <c r="N14" s="9"/>
      <c r="O14" s="139" t="s">
        <v>330</v>
      </c>
    </row>
    <row r="15" spans="1:15" s="161" customFormat="1" ht="17">
      <c r="A15" s="9" t="s">
        <v>95</v>
      </c>
      <c r="B15" s="7">
        <v>2014</v>
      </c>
      <c r="C15" s="7" t="s">
        <v>25</v>
      </c>
      <c r="D15" s="9" t="s">
        <v>287</v>
      </c>
      <c r="E15" s="18" t="s">
        <v>321</v>
      </c>
      <c r="F15" s="10" t="s">
        <v>322</v>
      </c>
      <c r="G15" s="247">
        <v>684127</v>
      </c>
      <c r="H15" s="18"/>
      <c r="I15" s="9"/>
      <c r="J15" s="243">
        <v>684127</v>
      </c>
      <c r="K15" s="10"/>
      <c r="L15" s="10"/>
      <c r="M15" s="240"/>
      <c r="N15" s="9"/>
      <c r="O15" s="24" t="s">
        <v>334</v>
      </c>
    </row>
    <row r="16" spans="1:15" s="161" customFormat="1">
      <c r="A16" s="9" t="s">
        <v>95</v>
      </c>
      <c r="B16" s="7">
        <v>2014</v>
      </c>
      <c r="C16" s="7" t="s">
        <v>25</v>
      </c>
      <c r="D16" s="9" t="s">
        <v>324</v>
      </c>
      <c r="E16" s="18" t="s">
        <v>325</v>
      </c>
      <c r="F16" s="18" t="s">
        <v>326</v>
      </c>
      <c r="G16" s="243">
        <v>487581</v>
      </c>
      <c r="H16" s="18"/>
      <c r="I16" s="9"/>
      <c r="J16" s="243"/>
      <c r="K16" s="10"/>
      <c r="L16" s="10"/>
      <c r="M16" s="240"/>
      <c r="N16" s="9"/>
      <c r="O16" s="24" t="s">
        <v>332</v>
      </c>
    </row>
    <row r="17" spans="1:15" s="161" customFormat="1" ht="17">
      <c r="A17" s="9" t="s">
        <v>95</v>
      </c>
      <c r="B17" s="7">
        <v>2014</v>
      </c>
      <c r="C17" s="7" t="s">
        <v>25</v>
      </c>
      <c r="D17" s="12" t="s">
        <v>328</v>
      </c>
      <c r="E17" s="326" t="s">
        <v>331</v>
      </c>
      <c r="F17" s="24" t="s">
        <v>329</v>
      </c>
      <c r="G17" s="247">
        <v>234656</v>
      </c>
      <c r="H17" s="18"/>
      <c r="I17" s="9"/>
      <c r="J17" s="243"/>
      <c r="K17" s="10"/>
      <c r="L17" s="10"/>
      <c r="M17" s="240"/>
      <c r="N17" s="9"/>
      <c r="O17" s="139" t="s">
        <v>330</v>
      </c>
    </row>
    <row r="18" spans="1:15" s="161" customFormat="1" ht="17">
      <c r="A18" s="9" t="s">
        <v>95</v>
      </c>
      <c r="B18" s="7">
        <v>2015</v>
      </c>
      <c r="C18" s="7" t="s">
        <v>25</v>
      </c>
      <c r="D18" s="9" t="s">
        <v>287</v>
      </c>
      <c r="E18" s="18" t="s">
        <v>321</v>
      </c>
      <c r="F18" s="10" t="s">
        <v>322</v>
      </c>
      <c r="G18" s="247">
        <v>759853</v>
      </c>
      <c r="H18" s="18"/>
      <c r="I18" s="9"/>
      <c r="J18" s="247">
        <v>759853</v>
      </c>
      <c r="K18" s="10"/>
      <c r="L18" s="10"/>
      <c r="M18" s="240"/>
      <c r="N18" s="9"/>
      <c r="O18" s="24" t="s">
        <v>335</v>
      </c>
    </row>
    <row r="19" spans="1:15" s="161" customFormat="1">
      <c r="A19" s="9" t="s">
        <v>95</v>
      </c>
      <c r="B19" s="7">
        <v>2015</v>
      </c>
      <c r="C19" s="7" t="s">
        <v>25</v>
      </c>
      <c r="D19" s="9" t="s">
        <v>324</v>
      </c>
      <c r="E19" s="18" t="s">
        <v>325</v>
      </c>
      <c r="F19" s="18" t="s">
        <v>326</v>
      </c>
      <c r="G19" s="243">
        <v>514620</v>
      </c>
      <c r="H19" s="18"/>
      <c r="I19" s="9"/>
      <c r="J19" s="243">
        <v>487581</v>
      </c>
      <c r="K19" s="10"/>
      <c r="L19" s="10"/>
      <c r="M19" s="240"/>
      <c r="N19" s="9"/>
      <c r="O19" s="24" t="s">
        <v>336</v>
      </c>
    </row>
    <row r="20" spans="1:15" s="161" customFormat="1" ht="17">
      <c r="A20" s="9" t="s">
        <v>95</v>
      </c>
      <c r="B20" s="7">
        <v>2015</v>
      </c>
      <c r="C20" s="7" t="s">
        <v>25</v>
      </c>
      <c r="D20" s="12" t="s">
        <v>328</v>
      </c>
      <c r="E20" s="326" t="s">
        <v>331</v>
      </c>
      <c r="F20" s="24" t="s">
        <v>329</v>
      </c>
      <c r="G20" s="247">
        <v>232749</v>
      </c>
      <c r="H20" s="18"/>
      <c r="I20" s="9"/>
      <c r="J20" s="243"/>
      <c r="K20" s="10"/>
      <c r="L20" s="10"/>
      <c r="M20" s="240"/>
      <c r="N20" s="9"/>
      <c r="O20" s="139" t="s">
        <v>337</v>
      </c>
    </row>
    <row r="21" spans="1:15" s="161" customFormat="1" ht="17">
      <c r="A21" s="9" t="s">
        <v>95</v>
      </c>
      <c r="B21" s="7">
        <v>2016</v>
      </c>
      <c r="C21" s="7" t="s">
        <v>25</v>
      </c>
      <c r="D21" s="9" t="s">
        <v>287</v>
      </c>
      <c r="E21" s="18" t="s">
        <v>321</v>
      </c>
      <c r="F21" s="10" t="s">
        <v>322</v>
      </c>
      <c r="G21" s="247">
        <v>914869</v>
      </c>
      <c r="H21" s="18"/>
      <c r="I21" s="9"/>
      <c r="J21" s="247">
        <v>914869</v>
      </c>
      <c r="K21" s="10"/>
      <c r="L21" s="10"/>
      <c r="M21" s="240"/>
      <c r="N21" s="9"/>
      <c r="O21" s="24" t="s">
        <v>335</v>
      </c>
    </row>
    <row r="22" spans="1:15" s="161" customFormat="1">
      <c r="A22" s="9" t="s">
        <v>95</v>
      </c>
      <c r="B22" s="7">
        <v>2016</v>
      </c>
      <c r="C22" s="7" t="s">
        <v>25</v>
      </c>
      <c r="D22" s="9" t="s">
        <v>324</v>
      </c>
      <c r="E22" s="18" t="s">
        <v>325</v>
      </c>
      <c r="F22" s="18" t="s">
        <v>326</v>
      </c>
      <c r="G22" s="243">
        <v>521217</v>
      </c>
      <c r="H22" s="18"/>
      <c r="I22" s="9"/>
      <c r="J22" s="243"/>
      <c r="K22" s="10"/>
      <c r="L22" s="10"/>
      <c r="M22" s="240"/>
      <c r="N22" s="9"/>
      <c r="O22" s="24" t="s">
        <v>336</v>
      </c>
    </row>
    <row r="23" spans="1:15" s="161" customFormat="1" ht="17">
      <c r="A23" s="9" t="s">
        <v>95</v>
      </c>
      <c r="B23" s="7">
        <v>2016</v>
      </c>
      <c r="C23" s="7" t="s">
        <v>25</v>
      </c>
      <c r="D23" s="12" t="s">
        <v>328</v>
      </c>
      <c r="E23" s="326" t="s">
        <v>331</v>
      </c>
      <c r="F23" s="24" t="s">
        <v>329</v>
      </c>
      <c r="G23" s="247">
        <v>256814</v>
      </c>
      <c r="H23" s="18"/>
      <c r="I23" s="9"/>
      <c r="J23" s="243"/>
      <c r="K23" s="10"/>
      <c r="L23" s="10"/>
      <c r="M23" s="240"/>
      <c r="N23" s="9"/>
      <c r="O23" s="139" t="s">
        <v>337</v>
      </c>
    </row>
    <row r="24" spans="1:15" s="161" customFormat="1" ht="17">
      <c r="A24" s="9" t="s">
        <v>95</v>
      </c>
      <c r="B24" s="7">
        <v>2017</v>
      </c>
      <c r="C24" s="7" t="s">
        <v>25</v>
      </c>
      <c r="D24" s="9" t="s">
        <v>287</v>
      </c>
      <c r="E24" s="18" t="s">
        <v>321</v>
      </c>
      <c r="F24" s="10" t="s">
        <v>322</v>
      </c>
      <c r="G24" s="247">
        <v>1042960</v>
      </c>
      <c r="H24" s="18"/>
      <c r="I24" s="9"/>
      <c r="J24" s="247">
        <v>1042960</v>
      </c>
      <c r="K24" s="10"/>
      <c r="L24" s="10"/>
      <c r="M24" s="240"/>
      <c r="N24" s="9"/>
      <c r="O24" s="24" t="s">
        <v>335</v>
      </c>
    </row>
    <row r="25" spans="1:15" s="161" customFormat="1">
      <c r="A25" s="9" t="s">
        <v>95</v>
      </c>
      <c r="B25" s="7">
        <v>2017</v>
      </c>
      <c r="C25" s="7" t="s">
        <v>25</v>
      </c>
      <c r="D25" s="9" t="s">
        <v>324</v>
      </c>
      <c r="E25" s="18" t="s">
        <v>325</v>
      </c>
      <c r="F25" s="18" t="s">
        <v>326</v>
      </c>
      <c r="G25" s="243">
        <v>521702</v>
      </c>
      <c r="H25" s="18"/>
      <c r="I25" s="9"/>
      <c r="J25" s="243"/>
      <c r="K25" s="10"/>
      <c r="L25" s="10"/>
      <c r="M25" s="240"/>
      <c r="N25" s="9"/>
      <c r="O25" s="24" t="s">
        <v>336</v>
      </c>
    </row>
    <row r="26" spans="1:15" ht="17">
      <c r="A26" s="9" t="s">
        <v>95</v>
      </c>
      <c r="B26" s="7">
        <v>2017</v>
      </c>
      <c r="C26" s="7" t="s">
        <v>25</v>
      </c>
      <c r="D26" s="12" t="s">
        <v>328</v>
      </c>
      <c r="E26" s="326" t="s">
        <v>331</v>
      </c>
      <c r="F26" s="24" t="s">
        <v>329</v>
      </c>
      <c r="G26" s="247">
        <v>290885</v>
      </c>
      <c r="H26" s="18"/>
      <c r="J26" s="243"/>
      <c r="K26" s="10"/>
      <c r="L26" s="10"/>
      <c r="O26" s="139" t="s">
        <v>337</v>
      </c>
    </row>
    <row r="27" spans="1:15" ht="17">
      <c r="A27" s="9" t="s">
        <v>95</v>
      </c>
      <c r="B27" s="7">
        <v>2018</v>
      </c>
      <c r="C27" s="7" t="s">
        <v>25</v>
      </c>
      <c r="D27" s="9" t="s">
        <v>287</v>
      </c>
      <c r="E27" s="18" t="s">
        <v>321</v>
      </c>
      <c r="F27" s="10" t="s">
        <v>322</v>
      </c>
      <c r="G27" s="327">
        <v>1150096</v>
      </c>
      <c r="H27" s="175">
        <v>0.63400000000000001</v>
      </c>
      <c r="I27" s="24"/>
      <c r="J27" s="327">
        <v>1150096</v>
      </c>
      <c r="K27" s="10"/>
      <c r="L27" s="10"/>
      <c r="O27" s="24" t="s">
        <v>338</v>
      </c>
    </row>
    <row r="28" spans="1:15" ht="17">
      <c r="A28" s="9" t="s">
        <v>95</v>
      </c>
      <c r="B28" s="7">
        <v>2018</v>
      </c>
      <c r="C28" s="7" t="s">
        <v>25</v>
      </c>
      <c r="D28" s="12" t="s">
        <v>328</v>
      </c>
      <c r="E28" s="18" t="s">
        <v>339</v>
      </c>
      <c r="F28" s="24" t="s">
        <v>329</v>
      </c>
      <c r="G28" s="327">
        <v>317192</v>
      </c>
      <c r="H28" s="18"/>
      <c r="I28" s="24"/>
      <c r="J28" s="243"/>
      <c r="K28" s="10"/>
      <c r="L28" s="10"/>
      <c r="O28" s="139" t="s">
        <v>337</v>
      </c>
    </row>
    <row r="29" spans="1:15">
      <c r="A29" s="9" t="s">
        <v>95</v>
      </c>
      <c r="B29" s="7">
        <v>2018</v>
      </c>
      <c r="C29" s="7" t="s">
        <v>25</v>
      </c>
      <c r="D29" s="9" t="s">
        <v>324</v>
      </c>
      <c r="E29" s="18" t="s">
        <v>340</v>
      </c>
      <c r="F29" s="18" t="s">
        <v>326</v>
      </c>
      <c r="G29" s="327">
        <v>265423</v>
      </c>
      <c r="H29" s="18"/>
      <c r="I29" s="24"/>
      <c r="J29" s="327">
        <v>265423</v>
      </c>
      <c r="K29" s="10"/>
      <c r="L29" s="10"/>
      <c r="O29" s="24" t="s">
        <v>341</v>
      </c>
    </row>
    <row r="30" spans="1:15" ht="17">
      <c r="A30" s="9" t="s">
        <v>95</v>
      </c>
      <c r="B30" s="7">
        <v>2019</v>
      </c>
      <c r="C30" s="7" t="s">
        <v>25</v>
      </c>
      <c r="D30" s="9" t="s">
        <v>287</v>
      </c>
      <c r="E30" s="18" t="s">
        <v>342</v>
      </c>
      <c r="F30" s="10" t="s">
        <v>322</v>
      </c>
      <c r="G30" s="327">
        <v>1270696</v>
      </c>
      <c r="H30" s="18"/>
      <c r="I30" s="24"/>
      <c r="J30" s="176"/>
      <c r="K30" s="10"/>
      <c r="L30" s="10"/>
      <c r="O30" s="24" t="s">
        <v>338</v>
      </c>
    </row>
    <row r="31" spans="1:15">
      <c r="A31" s="9" t="s">
        <v>95</v>
      </c>
      <c r="B31" s="7">
        <v>2019</v>
      </c>
      <c r="C31" s="7" t="s">
        <v>25</v>
      </c>
      <c r="D31" s="9" t="s">
        <v>324</v>
      </c>
      <c r="E31" s="18" t="s">
        <v>340</v>
      </c>
      <c r="F31" s="18" t="s">
        <v>326</v>
      </c>
      <c r="G31" s="327">
        <v>430244</v>
      </c>
      <c r="H31" s="18"/>
      <c r="I31" s="24"/>
      <c r="J31" s="327">
        <v>430244</v>
      </c>
      <c r="K31" s="10"/>
      <c r="L31" s="10"/>
      <c r="O31" s="24" t="s">
        <v>341</v>
      </c>
    </row>
    <row r="32" spans="1:15" ht="17">
      <c r="A32" s="9" t="s">
        <v>95</v>
      </c>
      <c r="B32" s="7">
        <v>2019</v>
      </c>
      <c r="C32" s="7" t="s">
        <v>25</v>
      </c>
      <c r="D32" s="12" t="s">
        <v>328</v>
      </c>
      <c r="E32" s="18" t="s">
        <v>339</v>
      </c>
      <c r="F32" s="24" t="s">
        <v>329</v>
      </c>
      <c r="G32" s="327">
        <v>320055</v>
      </c>
      <c r="H32" s="18"/>
      <c r="I32" s="24"/>
      <c r="J32" s="243"/>
      <c r="K32" s="10"/>
      <c r="L32" s="10"/>
      <c r="O32" s="139" t="s">
        <v>343</v>
      </c>
    </row>
    <row r="33" spans="1:15" ht="17">
      <c r="A33" s="9" t="s">
        <v>95</v>
      </c>
      <c r="B33" s="7">
        <v>2020</v>
      </c>
      <c r="C33" s="7" t="s">
        <v>25</v>
      </c>
      <c r="D33" s="9" t="s">
        <v>287</v>
      </c>
      <c r="E33" s="18" t="s">
        <v>321</v>
      </c>
      <c r="F33" s="10" t="s">
        <v>322</v>
      </c>
      <c r="G33" s="327">
        <v>367079</v>
      </c>
      <c r="H33" s="18"/>
      <c r="I33" s="24"/>
      <c r="J33" s="327">
        <v>367079</v>
      </c>
      <c r="K33" s="10"/>
      <c r="L33" s="10"/>
      <c r="O33" s="24" t="s">
        <v>338</v>
      </c>
    </row>
    <row r="34" spans="1:15">
      <c r="A34" s="9" t="s">
        <v>95</v>
      </c>
      <c r="B34" s="7">
        <v>2020</v>
      </c>
      <c r="C34" s="7" t="s">
        <v>25</v>
      </c>
      <c r="D34" s="9" t="s">
        <v>324</v>
      </c>
      <c r="E34" s="18" t="s">
        <v>340</v>
      </c>
      <c r="F34" s="18" t="s">
        <v>326</v>
      </c>
      <c r="G34" s="327">
        <v>137089</v>
      </c>
      <c r="H34" s="18"/>
      <c r="I34" s="24"/>
      <c r="J34" s="327">
        <v>137089</v>
      </c>
      <c r="K34" s="10"/>
      <c r="L34" s="10"/>
      <c r="O34" s="24" t="s">
        <v>344</v>
      </c>
    </row>
    <row r="35" spans="1:15" ht="17">
      <c r="A35" s="9" t="s">
        <v>95</v>
      </c>
      <c r="B35" s="7">
        <v>2020</v>
      </c>
      <c r="C35" s="7" t="s">
        <v>25</v>
      </c>
      <c r="D35" s="12" t="s">
        <v>328</v>
      </c>
      <c r="E35" s="18" t="s">
        <v>345</v>
      </c>
      <c r="F35" s="24" t="s">
        <v>329</v>
      </c>
      <c r="G35" s="327">
        <v>132695</v>
      </c>
      <c r="H35" s="18"/>
      <c r="I35" s="24"/>
      <c r="J35" s="176"/>
      <c r="K35" s="10"/>
      <c r="L35" s="10"/>
      <c r="O35" s="139" t="s">
        <v>346</v>
      </c>
    </row>
    <row r="36" spans="1:15" ht="17">
      <c r="A36" s="9" t="s">
        <v>95</v>
      </c>
      <c r="B36" s="7">
        <v>2021</v>
      </c>
      <c r="C36" s="7" t="s">
        <v>25</v>
      </c>
      <c r="D36" s="9" t="s">
        <v>287</v>
      </c>
      <c r="E36" s="18" t="s">
        <v>321</v>
      </c>
      <c r="F36" s="10" t="s">
        <v>322</v>
      </c>
      <c r="G36" s="327">
        <v>485342</v>
      </c>
      <c r="H36" s="18"/>
      <c r="I36" s="24"/>
      <c r="J36" s="327">
        <v>485342</v>
      </c>
      <c r="K36" s="10"/>
      <c r="L36" s="10"/>
      <c r="O36" s="24" t="s">
        <v>347</v>
      </c>
    </row>
    <row r="37" spans="1:15">
      <c r="A37" s="9" t="s">
        <v>95</v>
      </c>
      <c r="B37" s="7">
        <v>2021</v>
      </c>
      <c r="C37" s="7" t="s">
        <v>25</v>
      </c>
      <c r="D37" s="9" t="s">
        <v>324</v>
      </c>
      <c r="E37" s="18" t="s">
        <v>326</v>
      </c>
      <c r="F37" s="18" t="s">
        <v>326</v>
      </c>
      <c r="G37" s="327">
        <v>147557</v>
      </c>
      <c r="H37" s="18"/>
      <c r="I37" s="24"/>
      <c r="J37" s="327">
        <v>147557</v>
      </c>
      <c r="K37" s="10"/>
      <c r="L37" s="10"/>
      <c r="O37" s="24" t="s">
        <v>344</v>
      </c>
    </row>
    <row r="38" spans="1:15" ht="18.75" customHeight="1">
      <c r="A38" s="9" t="s">
        <v>95</v>
      </c>
      <c r="B38" s="7">
        <v>2021</v>
      </c>
      <c r="C38" s="7" t="s">
        <v>25</v>
      </c>
      <c r="D38" s="12" t="s">
        <v>328</v>
      </c>
      <c r="E38" s="18" t="s">
        <v>345</v>
      </c>
      <c r="F38" s="22" t="s">
        <v>329</v>
      </c>
      <c r="G38" s="247">
        <v>177851</v>
      </c>
      <c r="H38" s="18"/>
      <c r="I38" s="22"/>
      <c r="J38" s="328"/>
      <c r="K38" s="189"/>
      <c r="L38" s="189"/>
      <c r="O38" s="139" t="s">
        <v>346</v>
      </c>
    </row>
    <row r="39" spans="1:15" ht="17">
      <c r="A39" s="9" t="s">
        <v>95</v>
      </c>
      <c r="B39" s="7">
        <v>2022</v>
      </c>
      <c r="C39" s="7" t="s">
        <v>25</v>
      </c>
      <c r="D39" s="9" t="s">
        <v>287</v>
      </c>
      <c r="E39" s="18" t="s">
        <v>321</v>
      </c>
      <c r="F39" s="10" t="s">
        <v>322</v>
      </c>
      <c r="G39" s="247">
        <v>714407</v>
      </c>
      <c r="H39" s="18"/>
      <c r="J39" s="243">
        <v>714407</v>
      </c>
      <c r="K39" s="10"/>
      <c r="L39" s="10"/>
      <c r="O39" s="24" t="s">
        <v>348</v>
      </c>
    </row>
    <row r="40" spans="1:15">
      <c r="A40" s="9" t="s">
        <v>95</v>
      </c>
      <c r="B40" s="7">
        <v>2022</v>
      </c>
      <c r="C40" s="7" t="s">
        <v>25</v>
      </c>
      <c r="D40" s="9" t="s">
        <v>324</v>
      </c>
      <c r="E40" s="18" t="s">
        <v>326</v>
      </c>
      <c r="F40" s="18" t="s">
        <v>326</v>
      </c>
      <c r="G40" s="247">
        <v>255172</v>
      </c>
      <c r="H40" s="18"/>
      <c r="J40" s="247">
        <v>255172</v>
      </c>
      <c r="K40" s="10"/>
      <c r="L40" s="10"/>
      <c r="O40" s="24" t="s">
        <v>349</v>
      </c>
    </row>
    <row r="41" spans="1:15" ht="17">
      <c r="A41" s="9" t="s">
        <v>95</v>
      </c>
      <c r="B41" s="7">
        <v>2022</v>
      </c>
      <c r="C41" s="7" t="s">
        <v>25</v>
      </c>
      <c r="D41" s="12" t="s">
        <v>350</v>
      </c>
      <c r="E41" s="18" t="s">
        <v>345</v>
      </c>
      <c r="F41" s="22" t="s">
        <v>329</v>
      </c>
      <c r="G41" s="247">
        <v>262065</v>
      </c>
      <c r="H41" s="18"/>
      <c r="J41" s="243"/>
      <c r="K41" s="10"/>
      <c r="L41" s="10"/>
      <c r="O41" s="139" t="s">
        <v>346</v>
      </c>
    </row>
    <row r="42" spans="1:15">
      <c r="E42" s="9"/>
      <c r="F42" s="10"/>
      <c r="J42" s="243"/>
      <c r="K42" s="10"/>
      <c r="L42" s="10"/>
    </row>
    <row r="43" spans="1:15">
      <c r="E43" s="18"/>
      <c r="F43" s="10"/>
      <c r="G43" s="247"/>
      <c r="J43" s="243"/>
      <c r="K43" s="10"/>
      <c r="L43" s="10"/>
    </row>
    <row r="44" spans="1:15">
      <c r="E44" s="18"/>
      <c r="F44" s="10"/>
      <c r="G44" s="247"/>
      <c r="J44" s="243"/>
      <c r="K44" s="10"/>
      <c r="L44" s="10"/>
    </row>
    <row r="45" spans="1:15">
      <c r="E45" s="9"/>
      <c r="F45" s="10"/>
      <c r="J45" s="243"/>
      <c r="K45" s="10"/>
      <c r="L45" s="10"/>
    </row>
    <row r="46" spans="1:15">
      <c r="E46" s="9"/>
      <c r="F46" s="10"/>
      <c r="J46" s="243"/>
      <c r="K46" s="10"/>
      <c r="L46" s="10"/>
    </row>
    <row r="47" spans="1:15">
      <c r="E47" s="9"/>
      <c r="F47" s="10"/>
      <c r="J47" s="243"/>
      <c r="K47" s="10"/>
      <c r="L47" s="10"/>
    </row>
    <row r="48" spans="1:15">
      <c r="E48" s="9"/>
      <c r="F48" s="10"/>
      <c r="J48" s="243"/>
      <c r="K48" s="10"/>
      <c r="L48" s="10"/>
    </row>
    <row r="49" spans="5:12" ht="18" customHeight="1">
      <c r="E49" s="9"/>
      <c r="F49" s="10"/>
      <c r="J49" s="243"/>
      <c r="K49" s="10"/>
      <c r="L49" s="10"/>
    </row>
    <row r="50" spans="5:12">
      <c r="E50" s="9"/>
      <c r="F50" s="10"/>
      <c r="J50" s="243"/>
      <c r="K50" s="10"/>
      <c r="L50" s="10"/>
    </row>
    <row r="51" spans="5:12">
      <c r="E51" s="9"/>
      <c r="F51" s="10"/>
      <c r="J51" s="243"/>
      <c r="K51" s="10"/>
      <c r="L51" s="10"/>
    </row>
    <row r="52" spans="5:12">
      <c r="E52" s="9"/>
      <c r="F52" s="10"/>
      <c r="J52" s="243"/>
      <c r="K52" s="10"/>
      <c r="L52" s="10"/>
    </row>
    <row r="53" spans="5:12">
      <c r="E53" s="18"/>
      <c r="F53" s="10"/>
      <c r="G53" s="247"/>
      <c r="J53" s="243"/>
      <c r="K53" s="10"/>
      <c r="L53" s="10"/>
    </row>
    <row r="54" spans="5:12">
      <c r="E54" s="18"/>
      <c r="F54" s="10"/>
      <c r="G54" s="247"/>
      <c r="J54" s="243"/>
      <c r="K54" s="10"/>
      <c r="L54" s="10"/>
    </row>
    <row r="55" spans="5:12">
      <c r="E55" s="18"/>
      <c r="F55" s="10"/>
      <c r="G55" s="247"/>
      <c r="J55" s="243"/>
      <c r="K55" s="10"/>
      <c r="L55" s="10"/>
    </row>
    <row r="56" spans="5:12">
      <c r="E56" s="9"/>
      <c r="F56" s="11"/>
      <c r="J56" s="244"/>
      <c r="K56" s="11"/>
      <c r="L56" s="11"/>
    </row>
    <row r="57" spans="5:12">
      <c r="E57" s="9"/>
      <c r="F57" s="11"/>
      <c r="J57" s="244"/>
      <c r="K57" s="11"/>
      <c r="L57" s="11"/>
    </row>
    <row r="58" spans="5:12">
      <c r="E58" s="9"/>
      <c r="F58" s="11"/>
      <c r="J58" s="244"/>
      <c r="K58" s="11"/>
      <c r="L58" s="11"/>
    </row>
    <row r="59" spans="5:12">
      <c r="E59" s="9"/>
      <c r="F59" s="11"/>
      <c r="J59" s="244"/>
      <c r="K59" s="11"/>
      <c r="L59" s="11"/>
    </row>
    <row r="60" spans="5:12">
      <c r="E60" s="9"/>
      <c r="F60" s="11"/>
      <c r="J60" s="244"/>
      <c r="K60" s="11"/>
      <c r="L60" s="11"/>
    </row>
    <row r="61" spans="5:12">
      <c r="E61" s="9"/>
      <c r="F61" s="11"/>
      <c r="J61" s="244"/>
      <c r="K61" s="11"/>
      <c r="L61" s="11"/>
    </row>
    <row r="62" spans="5:12">
      <c r="E62" s="9"/>
      <c r="F62" s="11"/>
      <c r="J62" s="244"/>
      <c r="K62" s="11"/>
      <c r="L62" s="11"/>
    </row>
    <row r="63" spans="5:12">
      <c r="E63" s="9"/>
      <c r="F63" s="11"/>
      <c r="J63" s="244"/>
      <c r="K63" s="11"/>
      <c r="L63" s="11"/>
    </row>
    <row r="64" spans="5:12">
      <c r="E64" s="9"/>
      <c r="F64" s="11"/>
      <c r="H64" s="18"/>
      <c r="J64" s="244"/>
      <c r="K64" s="11"/>
      <c r="L64" s="11"/>
    </row>
    <row r="65" spans="5:12">
      <c r="E65" s="9"/>
      <c r="F65" s="11"/>
      <c r="J65" s="244"/>
      <c r="K65" s="11"/>
      <c r="L65" s="11"/>
    </row>
    <row r="66" spans="5:12">
      <c r="E66" s="18"/>
      <c r="F66" s="10"/>
      <c r="G66" s="247"/>
      <c r="J66" s="243"/>
      <c r="K66" s="10"/>
      <c r="L66" s="10"/>
    </row>
    <row r="67" spans="5:12">
      <c r="E67" s="9"/>
      <c r="F67" s="11"/>
      <c r="J67" s="244"/>
      <c r="K67" s="11"/>
      <c r="L67" s="11"/>
    </row>
    <row r="68" spans="5:12">
      <c r="E68" s="18"/>
      <c r="F68" s="11"/>
      <c r="G68" s="247"/>
      <c r="J68" s="244"/>
      <c r="K68" s="11"/>
      <c r="L68" s="11"/>
    </row>
    <row r="69" spans="5:12">
      <c r="E69" s="18"/>
      <c r="F69" s="11"/>
      <c r="G69" s="247"/>
      <c r="J69" s="244"/>
      <c r="K69" s="11"/>
      <c r="L69" s="11"/>
    </row>
    <row r="70" spans="5:12">
      <c r="E70" s="9"/>
      <c r="F70" s="10"/>
      <c r="J70" s="243"/>
      <c r="K70" s="10"/>
      <c r="L70" s="10"/>
    </row>
    <row r="71" spans="5:12">
      <c r="E71" s="9"/>
      <c r="F71" s="10"/>
      <c r="J71" s="243"/>
      <c r="K71" s="10"/>
      <c r="L71" s="10"/>
    </row>
    <row r="72" spans="5:12">
      <c r="E72" s="9"/>
      <c r="F72" s="10"/>
      <c r="J72" s="243"/>
      <c r="K72" s="10"/>
      <c r="L72" s="10"/>
    </row>
    <row r="73" spans="5:12">
      <c r="E73" s="9"/>
      <c r="F73" s="10"/>
      <c r="J73" s="243"/>
      <c r="K73" s="10"/>
      <c r="L73" s="10"/>
    </row>
    <row r="74" spans="5:12">
      <c r="E74" s="9"/>
      <c r="F74" s="10"/>
      <c r="J74" s="243"/>
      <c r="K74" s="10"/>
      <c r="L74" s="10"/>
    </row>
    <row r="75" spans="5:12">
      <c r="E75" s="9"/>
      <c r="F75" s="10"/>
      <c r="J75" s="243"/>
      <c r="K75" s="10"/>
      <c r="L75" s="10"/>
    </row>
    <row r="76" spans="5:12">
      <c r="E76" s="18"/>
      <c r="F76" s="10"/>
      <c r="G76" s="247"/>
      <c r="J76" s="243"/>
      <c r="K76" s="10"/>
      <c r="L76" s="10"/>
    </row>
    <row r="77" spans="5:12">
      <c r="E77" s="18"/>
      <c r="F77" s="10"/>
      <c r="G77" s="247"/>
      <c r="J77" s="243"/>
      <c r="K77" s="10"/>
      <c r="L77" s="10"/>
    </row>
    <row r="78" spans="5:12">
      <c r="E78" s="9"/>
      <c r="F78" s="10"/>
      <c r="J78" s="243"/>
      <c r="K78" s="10"/>
      <c r="L78" s="10"/>
    </row>
    <row r="79" spans="5:12">
      <c r="E79" s="18"/>
      <c r="F79" s="10"/>
      <c r="G79" s="247"/>
      <c r="J79" s="243"/>
      <c r="K79" s="10"/>
      <c r="L79" s="10"/>
    </row>
    <row r="80" spans="5:12">
      <c r="E80" s="18"/>
      <c r="F80" s="10"/>
      <c r="G80" s="247"/>
      <c r="J80" s="243"/>
      <c r="K80" s="10"/>
      <c r="L80" s="10"/>
    </row>
    <row r="81" spans="5:12">
      <c r="E81" s="18"/>
      <c r="F81" s="10"/>
      <c r="G81" s="247"/>
      <c r="J81" s="243"/>
      <c r="K81" s="10"/>
      <c r="L81" s="10"/>
    </row>
    <row r="82" spans="5:12">
      <c r="E82" s="9"/>
      <c r="F82" s="10"/>
      <c r="J82" s="243"/>
      <c r="K82" s="10"/>
      <c r="L82" s="10"/>
    </row>
    <row r="83" spans="5:12">
      <c r="E83" s="18"/>
      <c r="F83" s="10"/>
      <c r="G83" s="247"/>
      <c r="J83" s="243"/>
      <c r="K83" s="10"/>
      <c r="L83" s="10"/>
    </row>
    <row r="84" spans="5:12">
      <c r="E84" s="18"/>
      <c r="F84" s="10"/>
      <c r="G84" s="247"/>
      <c r="J84" s="243"/>
      <c r="K84" s="10"/>
      <c r="L84" s="10"/>
    </row>
    <row r="85" spans="5:12">
      <c r="E85" s="18"/>
      <c r="F85" s="10"/>
      <c r="G85" s="247"/>
      <c r="J85" s="243"/>
      <c r="K85" s="10"/>
      <c r="L85" s="10"/>
    </row>
    <row r="86" spans="5:12">
      <c r="E86" s="18"/>
      <c r="F86" s="10"/>
      <c r="G86" s="247"/>
      <c r="J86" s="243"/>
      <c r="K86" s="10"/>
      <c r="L86" s="10"/>
    </row>
    <row r="87" spans="5:12">
      <c r="E87" s="9"/>
      <c r="F87" s="11"/>
      <c r="J87" s="244"/>
      <c r="K87" s="11"/>
      <c r="L87" s="11"/>
    </row>
    <row r="88" spans="5:12">
      <c r="E88" s="9"/>
      <c r="F88" s="11"/>
      <c r="J88" s="244"/>
      <c r="K88" s="11"/>
      <c r="L88" s="11"/>
    </row>
    <row r="89" spans="5:12">
      <c r="E89" s="9"/>
      <c r="F89" s="11"/>
      <c r="J89" s="244"/>
      <c r="K89" s="11"/>
      <c r="L89" s="11"/>
    </row>
    <row r="90" spans="5:12">
      <c r="E90" s="9"/>
      <c r="F90" s="11"/>
      <c r="J90" s="244"/>
      <c r="K90" s="11"/>
      <c r="L90" s="11"/>
    </row>
    <row r="91" spans="5:12">
      <c r="E91" s="18"/>
      <c r="F91" s="11"/>
      <c r="G91" s="247"/>
      <c r="J91" s="244"/>
      <c r="K91" s="11"/>
      <c r="L91" s="11"/>
    </row>
    <row r="92" spans="5:12">
      <c r="E92" s="9"/>
      <c r="F92" s="11"/>
      <c r="J92" s="244"/>
      <c r="K92" s="11"/>
      <c r="L92" s="11"/>
    </row>
    <row r="93" spans="5:12">
      <c r="E93" s="9"/>
      <c r="F93" s="11"/>
      <c r="J93" s="244"/>
      <c r="K93" s="11"/>
      <c r="L93" s="11"/>
    </row>
    <row r="94" spans="5:12">
      <c r="E94" s="18"/>
      <c r="F94" s="11"/>
      <c r="G94" s="247"/>
      <c r="J94" s="244"/>
      <c r="K94" s="11"/>
      <c r="L94" s="11"/>
    </row>
    <row r="95" spans="5:12">
      <c r="E95" s="18"/>
      <c r="F95" s="11"/>
      <c r="G95" s="247"/>
      <c r="J95" s="244"/>
      <c r="K95" s="11"/>
      <c r="L95" s="11"/>
    </row>
    <row r="96" spans="5:12">
      <c r="E96" s="9"/>
      <c r="F96" s="11"/>
      <c r="J96" s="244"/>
      <c r="K96" s="11"/>
      <c r="L96" s="11"/>
    </row>
    <row r="97" spans="5:12">
      <c r="E97" s="18"/>
      <c r="F97" s="10"/>
      <c r="G97" s="247"/>
      <c r="J97" s="243"/>
      <c r="K97" s="10"/>
      <c r="L97" s="10"/>
    </row>
    <row r="98" spans="5:12">
      <c r="E98" s="18"/>
      <c r="F98" s="11"/>
      <c r="G98" s="247"/>
      <c r="J98" s="244"/>
      <c r="K98" s="11"/>
      <c r="L98" s="11"/>
    </row>
    <row r="99" spans="5:12" ht="26" customHeight="1">
      <c r="E99" s="18"/>
      <c r="F99" s="11"/>
      <c r="G99" s="247"/>
      <c r="J99" s="244"/>
      <c r="K99" s="11"/>
      <c r="L99" s="11"/>
    </row>
    <row r="100" spans="5:12">
      <c r="E100" s="18"/>
      <c r="F100" s="11"/>
      <c r="G100" s="247"/>
      <c r="J100" s="244"/>
      <c r="K100" s="11"/>
      <c r="L100" s="11"/>
    </row>
    <row r="101" spans="5:12">
      <c r="E101" s="9"/>
      <c r="F101" s="10"/>
      <c r="J101" s="243"/>
      <c r="K101" s="10"/>
      <c r="L101" s="10"/>
    </row>
    <row r="102" spans="5:12">
      <c r="E102" s="9"/>
      <c r="F102" s="10"/>
      <c r="J102" s="243"/>
      <c r="K102" s="10"/>
      <c r="L102" s="10"/>
    </row>
    <row r="103" spans="5:12">
      <c r="E103" s="9"/>
      <c r="F103" s="10"/>
      <c r="J103" s="243"/>
      <c r="K103" s="10"/>
      <c r="L103" s="10"/>
    </row>
    <row r="104" spans="5:12">
      <c r="E104" s="9"/>
      <c r="F104" s="10"/>
      <c r="J104" s="243"/>
      <c r="K104" s="10"/>
      <c r="L104" s="10"/>
    </row>
    <row r="105" spans="5:12">
      <c r="E105" s="18"/>
      <c r="F105" s="10"/>
      <c r="G105" s="247"/>
      <c r="J105" s="243"/>
      <c r="K105" s="10"/>
      <c r="L105" s="10"/>
    </row>
    <row r="106" spans="5:12">
      <c r="E106" s="9"/>
      <c r="F106" s="10"/>
      <c r="J106" s="243"/>
      <c r="K106" s="10"/>
      <c r="L106" s="10"/>
    </row>
    <row r="107" spans="5:12">
      <c r="E107" s="9"/>
      <c r="F107" s="10"/>
      <c r="J107" s="243"/>
      <c r="K107" s="10"/>
      <c r="L107" s="10"/>
    </row>
    <row r="108" spans="5:12">
      <c r="E108" s="9"/>
      <c r="F108" s="10"/>
      <c r="J108" s="243"/>
      <c r="K108" s="10"/>
      <c r="L108" s="10"/>
    </row>
    <row r="109" spans="5:12">
      <c r="E109" s="18"/>
      <c r="F109" s="10"/>
      <c r="G109" s="247"/>
      <c r="J109" s="243"/>
      <c r="K109" s="10"/>
      <c r="L109" s="10"/>
    </row>
    <row r="110" spans="5:12">
      <c r="E110" s="18"/>
      <c r="F110" s="10"/>
      <c r="G110" s="247"/>
      <c r="J110" s="243"/>
      <c r="K110" s="10"/>
      <c r="L110" s="10"/>
    </row>
    <row r="111" spans="5:12">
      <c r="E111" s="18"/>
      <c r="F111" s="10"/>
      <c r="G111" s="247"/>
      <c r="J111" s="243"/>
      <c r="K111" s="10"/>
      <c r="L111" s="10"/>
    </row>
    <row r="112" spans="5:12">
      <c r="E112" s="18"/>
      <c r="F112" s="10"/>
      <c r="G112" s="247"/>
      <c r="J112" s="243"/>
      <c r="K112" s="10"/>
      <c r="L112" s="10"/>
    </row>
    <row r="113" spans="5:12">
      <c r="E113" s="18"/>
      <c r="F113" s="10"/>
      <c r="G113" s="247"/>
      <c r="J113" s="243"/>
      <c r="K113" s="10"/>
      <c r="L113" s="10"/>
    </row>
    <row r="114" spans="5:12">
      <c r="E114" s="18"/>
      <c r="F114" s="10"/>
      <c r="G114" s="247"/>
      <c r="J114" s="243"/>
      <c r="K114" s="10"/>
      <c r="L114" s="10"/>
    </row>
    <row r="115" spans="5:12">
      <c r="E115" s="18"/>
      <c r="F115" s="10"/>
      <c r="G115" s="247"/>
      <c r="J115" s="243"/>
      <c r="K115" s="10"/>
      <c r="L115" s="10"/>
    </row>
    <row r="116" spans="5:12">
      <c r="E116" s="33"/>
      <c r="F116" s="10"/>
      <c r="G116" s="249"/>
      <c r="J116" s="243"/>
      <c r="K116" s="10"/>
      <c r="L116" s="10"/>
    </row>
    <row r="117" spans="5:12">
      <c r="E117" s="33"/>
      <c r="F117" s="10"/>
      <c r="G117" s="249"/>
      <c r="J117" s="243"/>
      <c r="K117" s="10"/>
      <c r="L117" s="10"/>
    </row>
    <row r="118" spans="5:12">
      <c r="E118" s="33"/>
      <c r="F118" s="11"/>
      <c r="G118" s="249"/>
      <c r="J118" s="244"/>
      <c r="K118" s="11"/>
      <c r="L118" s="11"/>
    </row>
    <row r="119" spans="5:12">
      <c r="E119" s="33"/>
      <c r="F119" s="11"/>
      <c r="G119" s="249"/>
      <c r="J119" s="244"/>
      <c r="K119" s="11"/>
      <c r="L119" s="11"/>
    </row>
    <row r="120" spans="5:12">
      <c r="E120" s="33"/>
      <c r="F120" s="11"/>
      <c r="G120" s="249"/>
      <c r="J120" s="244"/>
      <c r="K120" s="11"/>
      <c r="L120" s="11"/>
    </row>
    <row r="121" spans="5:12">
      <c r="E121" s="33"/>
      <c r="F121" s="11"/>
      <c r="G121" s="249"/>
      <c r="J121" s="244"/>
      <c r="K121" s="11"/>
      <c r="L121" s="11"/>
    </row>
    <row r="122" spans="5:12">
      <c r="E122" s="33"/>
      <c r="F122" s="11"/>
      <c r="G122" s="249"/>
      <c r="J122" s="244"/>
      <c r="K122" s="11"/>
      <c r="L122" s="11"/>
    </row>
    <row r="123" spans="5:12">
      <c r="E123" s="33"/>
      <c r="F123" s="11"/>
      <c r="G123" s="249"/>
      <c r="J123" s="244"/>
      <c r="K123" s="11"/>
      <c r="L123" s="11"/>
    </row>
    <row r="124" spans="5:12">
      <c r="E124" s="33"/>
      <c r="F124" s="11"/>
      <c r="G124" s="249"/>
      <c r="J124" s="244"/>
      <c r="K124" s="11"/>
      <c r="L124" s="11"/>
    </row>
    <row r="125" spans="5:12">
      <c r="E125" s="33"/>
      <c r="F125" s="11"/>
      <c r="G125" s="249"/>
      <c r="J125" s="244"/>
      <c r="K125" s="11"/>
      <c r="L125" s="11"/>
    </row>
    <row r="126" spans="5:12">
      <c r="E126" s="33"/>
      <c r="F126" s="11"/>
      <c r="G126" s="249"/>
      <c r="J126" s="244"/>
      <c r="K126" s="11"/>
      <c r="L126" s="11"/>
    </row>
    <row r="127" spans="5:12">
      <c r="E127" s="33"/>
      <c r="F127" s="11"/>
      <c r="G127" s="249"/>
      <c r="J127" s="244"/>
      <c r="K127" s="11"/>
      <c r="L127" s="11"/>
    </row>
    <row r="128" spans="5:12">
      <c r="E128" s="33"/>
      <c r="F128" s="10"/>
      <c r="G128" s="249"/>
      <c r="J128" s="243"/>
      <c r="K128" s="10"/>
      <c r="L128" s="10"/>
    </row>
    <row r="129" spans="5:12">
      <c r="E129" s="33"/>
      <c r="F129" s="11"/>
      <c r="G129" s="249"/>
      <c r="J129" s="244"/>
      <c r="K129" s="11"/>
      <c r="L129" s="11"/>
    </row>
    <row r="130" spans="5:12">
      <c r="E130" s="33"/>
      <c r="F130" s="11"/>
      <c r="G130" s="249"/>
      <c r="J130" s="244"/>
      <c r="K130" s="11"/>
      <c r="L130" s="11"/>
    </row>
    <row r="131" spans="5:12">
      <c r="E131" s="33"/>
      <c r="F131" s="11"/>
      <c r="G131" s="249"/>
      <c r="J131" s="244"/>
      <c r="K131" s="11"/>
      <c r="L131" s="11"/>
    </row>
    <row r="132" spans="5:12">
      <c r="E132" s="33"/>
      <c r="F132" s="10"/>
      <c r="G132" s="249"/>
      <c r="J132" s="243"/>
      <c r="K132" s="10"/>
      <c r="L132" s="10"/>
    </row>
    <row r="133" spans="5:12">
      <c r="E133" s="33"/>
      <c r="F133" s="10"/>
      <c r="G133" s="249"/>
      <c r="J133" s="243"/>
      <c r="K133" s="10"/>
      <c r="L133" s="10"/>
    </row>
    <row r="134" spans="5:12">
      <c r="E134" s="33"/>
      <c r="F134" s="10"/>
      <c r="G134" s="249"/>
      <c r="J134" s="243"/>
      <c r="K134" s="10"/>
      <c r="L134" s="10"/>
    </row>
    <row r="135" spans="5:12">
      <c r="E135" s="33"/>
      <c r="F135" s="10"/>
      <c r="G135" s="249"/>
      <c r="J135" s="243"/>
      <c r="K135" s="10"/>
      <c r="L135" s="10"/>
    </row>
    <row r="136" spans="5:12">
      <c r="E136" s="33"/>
      <c r="F136" s="10"/>
      <c r="G136" s="249"/>
      <c r="J136" s="243"/>
      <c r="K136" s="10"/>
      <c r="L136" s="10"/>
    </row>
    <row r="137" spans="5:12">
      <c r="E137" s="33"/>
      <c r="F137" s="10"/>
      <c r="G137" s="249"/>
      <c r="J137" s="243"/>
      <c r="K137" s="10"/>
      <c r="L137" s="10"/>
    </row>
    <row r="138" spans="5:12">
      <c r="E138" s="33"/>
      <c r="F138" s="10"/>
      <c r="G138" s="249"/>
      <c r="J138" s="243"/>
      <c r="K138" s="10"/>
      <c r="L138" s="10"/>
    </row>
    <row r="139" spans="5:12">
      <c r="E139" s="33"/>
      <c r="F139" s="10"/>
      <c r="G139" s="249"/>
      <c r="J139" s="243"/>
      <c r="K139" s="10"/>
      <c r="L139" s="10"/>
    </row>
    <row r="140" spans="5:12">
      <c r="E140" s="33"/>
      <c r="F140" s="10"/>
      <c r="G140" s="249"/>
      <c r="J140" s="243"/>
      <c r="K140" s="10"/>
      <c r="L140" s="10"/>
    </row>
    <row r="141" spans="5:12">
      <c r="E141" s="33"/>
      <c r="F141" s="10"/>
      <c r="G141" s="249"/>
      <c r="J141" s="243"/>
      <c r="K141" s="10"/>
      <c r="L141" s="10"/>
    </row>
    <row r="142" spans="5:12">
      <c r="E142" s="33"/>
      <c r="F142" s="10"/>
      <c r="G142" s="249"/>
      <c r="J142" s="243"/>
      <c r="K142" s="10"/>
      <c r="L142" s="10"/>
    </row>
    <row r="143" spans="5:12">
      <c r="E143" s="33"/>
      <c r="F143" s="10"/>
      <c r="G143" s="249"/>
      <c r="J143" s="243"/>
      <c r="K143" s="10"/>
      <c r="L143" s="10"/>
    </row>
    <row r="144" spans="5:12">
      <c r="E144" s="33"/>
      <c r="F144" s="10"/>
      <c r="G144" s="249"/>
      <c r="J144" s="243"/>
      <c r="K144" s="10"/>
      <c r="L144" s="10"/>
    </row>
    <row r="145" spans="5:12">
      <c r="E145" s="33"/>
      <c r="F145" s="10"/>
      <c r="G145" s="249"/>
      <c r="J145" s="243"/>
      <c r="K145" s="10"/>
      <c r="L145" s="10"/>
    </row>
    <row r="146" spans="5:12">
      <c r="E146" s="33"/>
      <c r="F146" s="10"/>
      <c r="G146" s="249"/>
      <c r="J146" s="243"/>
      <c r="K146" s="10"/>
      <c r="L146" s="10"/>
    </row>
    <row r="147" spans="5:12">
      <c r="E147" s="33"/>
      <c r="F147" s="10"/>
      <c r="G147" s="249"/>
      <c r="J147" s="243"/>
      <c r="K147" s="10"/>
      <c r="L147" s="10"/>
    </row>
    <row r="148" spans="5:12">
      <c r="E148" s="33"/>
      <c r="F148" s="10"/>
      <c r="G148" s="249"/>
      <c r="J148" s="243"/>
      <c r="K148" s="10"/>
      <c r="L148" s="10"/>
    </row>
    <row r="149" spans="5:12">
      <c r="E149" s="33"/>
      <c r="F149" s="11"/>
      <c r="G149" s="249"/>
      <c r="J149" s="244"/>
      <c r="K149" s="11"/>
      <c r="L149" s="11"/>
    </row>
    <row r="150" spans="5:12">
      <c r="E150" s="33"/>
      <c r="F150" s="11"/>
      <c r="G150" s="249"/>
      <c r="J150" s="244"/>
      <c r="K150" s="11"/>
      <c r="L150" s="11"/>
    </row>
    <row r="151" spans="5:12">
      <c r="E151" s="33"/>
      <c r="F151" s="11"/>
      <c r="G151" s="249"/>
      <c r="J151" s="244"/>
      <c r="K151" s="11"/>
      <c r="L151" s="11"/>
    </row>
    <row r="152" spans="5:12">
      <c r="E152" s="33"/>
      <c r="F152" s="11"/>
      <c r="G152" s="249"/>
      <c r="J152" s="244"/>
      <c r="K152" s="11"/>
      <c r="L152" s="11"/>
    </row>
    <row r="153" spans="5:12">
      <c r="E153" s="33"/>
      <c r="F153" s="11"/>
      <c r="G153" s="249"/>
      <c r="J153" s="244"/>
      <c r="K153" s="11"/>
      <c r="L153" s="11"/>
    </row>
    <row r="154" spans="5:12">
      <c r="E154" s="33"/>
      <c r="F154" s="11"/>
      <c r="G154" s="249"/>
      <c r="J154" s="244"/>
      <c r="K154" s="11"/>
      <c r="L154" s="11"/>
    </row>
    <row r="155" spans="5:12">
      <c r="E155" s="33"/>
      <c r="F155" s="11"/>
      <c r="G155" s="249"/>
      <c r="J155" s="244"/>
      <c r="K155" s="11"/>
      <c r="L155" s="11"/>
    </row>
    <row r="156" spans="5:12">
      <c r="E156" s="33"/>
      <c r="F156" s="11"/>
      <c r="G156" s="249"/>
      <c r="J156" s="244"/>
      <c r="K156" s="11"/>
      <c r="L156" s="11"/>
    </row>
    <row r="157" spans="5:12">
      <c r="E157" s="33"/>
      <c r="F157" s="11"/>
      <c r="G157" s="249"/>
      <c r="J157" s="244"/>
      <c r="K157" s="11"/>
      <c r="L157" s="11"/>
    </row>
    <row r="158" spans="5:12">
      <c r="E158" s="33"/>
      <c r="F158" s="11"/>
      <c r="G158" s="249"/>
      <c r="J158" s="244"/>
      <c r="K158" s="11"/>
      <c r="L158" s="11"/>
    </row>
    <row r="159" spans="5:12">
      <c r="E159" s="33"/>
      <c r="F159" s="10"/>
      <c r="G159" s="249"/>
      <c r="J159" s="243"/>
      <c r="K159" s="10"/>
      <c r="L159" s="10"/>
    </row>
    <row r="160" spans="5:12">
      <c r="E160" s="33"/>
      <c r="F160" s="11"/>
      <c r="G160" s="249"/>
      <c r="J160" s="244"/>
      <c r="K160" s="11"/>
      <c r="L160" s="11"/>
    </row>
    <row r="161" spans="5:12">
      <c r="E161" s="33"/>
      <c r="F161" s="11"/>
      <c r="G161" s="249"/>
      <c r="J161" s="244"/>
      <c r="K161" s="11"/>
      <c r="L161" s="11"/>
    </row>
    <row r="162" spans="5:12">
      <c r="E162" s="33"/>
      <c r="F162" s="11"/>
      <c r="G162" s="249"/>
      <c r="J162" s="244"/>
      <c r="K162" s="11"/>
      <c r="L162" s="11"/>
    </row>
    <row r="163" spans="5:12">
      <c r="E163" s="33"/>
      <c r="F163" s="10"/>
      <c r="G163" s="249"/>
      <c r="J163" s="243"/>
      <c r="K163" s="10"/>
      <c r="L163" s="10"/>
    </row>
    <row r="164" spans="5:12">
      <c r="E164" s="33"/>
      <c r="F164" s="10"/>
      <c r="G164" s="249"/>
      <c r="J164" s="243"/>
      <c r="K164" s="10"/>
      <c r="L164" s="10"/>
    </row>
    <row r="165" spans="5:12">
      <c r="E165" s="33"/>
      <c r="F165" s="10"/>
      <c r="G165" s="249"/>
      <c r="J165" s="243"/>
      <c r="K165" s="10"/>
      <c r="L165" s="10"/>
    </row>
    <row r="166" spans="5:12">
      <c r="E166" s="33"/>
      <c r="F166" s="10"/>
      <c r="G166" s="249"/>
      <c r="J166" s="243"/>
      <c r="K166" s="10"/>
      <c r="L166" s="10"/>
    </row>
    <row r="167" spans="5:12">
      <c r="E167" s="33"/>
      <c r="F167" s="10"/>
      <c r="G167" s="249"/>
      <c r="J167" s="243"/>
      <c r="K167" s="10"/>
      <c r="L167" s="10"/>
    </row>
    <row r="168" spans="5:12">
      <c r="E168" s="33"/>
      <c r="F168" s="10"/>
      <c r="G168" s="249"/>
      <c r="J168" s="243"/>
      <c r="K168" s="10"/>
      <c r="L168" s="10"/>
    </row>
    <row r="169" spans="5:12">
      <c r="E169" s="33"/>
      <c r="F169" s="10"/>
      <c r="G169" s="249"/>
      <c r="J169" s="243"/>
      <c r="K169" s="10"/>
      <c r="L169" s="10"/>
    </row>
    <row r="170" spans="5:12">
      <c r="E170" s="33"/>
      <c r="F170" s="10"/>
      <c r="G170" s="249"/>
      <c r="J170" s="243"/>
      <c r="K170" s="10"/>
      <c r="L170" s="10"/>
    </row>
    <row r="171" spans="5:12">
      <c r="E171" s="33"/>
      <c r="F171" s="10"/>
      <c r="G171" s="249"/>
      <c r="J171" s="243"/>
      <c r="K171" s="10"/>
      <c r="L171" s="10"/>
    </row>
    <row r="172" spans="5:12">
      <c r="E172" s="33"/>
      <c r="F172" s="10"/>
      <c r="G172" s="249"/>
      <c r="J172" s="243"/>
      <c r="K172" s="10"/>
      <c r="L172" s="10"/>
    </row>
    <row r="173" spans="5:12">
      <c r="E173" s="33"/>
      <c r="F173" s="10"/>
      <c r="G173" s="249"/>
      <c r="J173" s="243"/>
      <c r="K173" s="10"/>
      <c r="L173" s="10"/>
    </row>
    <row r="174" spans="5:12">
      <c r="E174" s="33"/>
      <c r="F174" s="10"/>
      <c r="G174" s="249"/>
      <c r="J174" s="243"/>
      <c r="K174" s="10"/>
      <c r="L174" s="10"/>
    </row>
    <row r="175" spans="5:12">
      <c r="E175" s="33"/>
      <c r="F175" s="10"/>
      <c r="G175" s="249"/>
      <c r="J175" s="243"/>
      <c r="K175" s="10"/>
      <c r="L175" s="10"/>
    </row>
    <row r="176" spans="5:12">
      <c r="E176" s="33"/>
      <c r="F176" s="10"/>
      <c r="G176" s="249"/>
      <c r="J176" s="243"/>
      <c r="K176" s="10"/>
      <c r="L176" s="10"/>
    </row>
    <row r="177" spans="5:12">
      <c r="E177" s="33"/>
      <c r="F177" s="10"/>
      <c r="G177" s="249"/>
      <c r="J177" s="243"/>
      <c r="K177" s="10"/>
      <c r="L177" s="10"/>
    </row>
    <row r="178" spans="5:12">
      <c r="E178" s="33"/>
      <c r="F178" s="10"/>
      <c r="G178" s="249"/>
      <c r="J178" s="243"/>
      <c r="K178" s="10"/>
      <c r="L178" s="10"/>
    </row>
    <row r="179" spans="5:12">
      <c r="E179" s="33"/>
      <c r="F179" s="10"/>
      <c r="G179" s="249"/>
      <c r="J179" s="243"/>
      <c r="K179" s="10"/>
      <c r="L179" s="10"/>
    </row>
    <row r="180" spans="5:12">
      <c r="E180" s="33"/>
      <c r="F180" s="11"/>
      <c r="G180" s="249"/>
      <c r="J180" s="244"/>
      <c r="K180" s="11"/>
      <c r="L180" s="11"/>
    </row>
    <row r="181" spans="5:12">
      <c r="E181" s="33"/>
      <c r="F181" s="11"/>
      <c r="G181" s="249"/>
      <c r="J181" s="244"/>
      <c r="K181" s="11"/>
      <c r="L181" s="11"/>
    </row>
    <row r="182" spans="5:12">
      <c r="E182" s="33"/>
      <c r="F182" s="11"/>
      <c r="G182" s="249"/>
      <c r="J182" s="244"/>
      <c r="K182" s="11"/>
      <c r="L182" s="11"/>
    </row>
    <row r="183" spans="5:12">
      <c r="E183" s="33"/>
      <c r="F183" s="11"/>
      <c r="G183" s="249"/>
      <c r="J183" s="244"/>
      <c r="K183" s="11"/>
      <c r="L183" s="11"/>
    </row>
    <row r="184" spans="5:12">
      <c r="E184" s="33"/>
      <c r="F184" s="11"/>
      <c r="G184" s="249"/>
      <c r="J184" s="244"/>
      <c r="K184" s="11"/>
      <c r="L184" s="11"/>
    </row>
    <row r="185" spans="5:12">
      <c r="E185" s="33"/>
      <c r="F185" s="11"/>
      <c r="G185" s="249"/>
      <c r="J185" s="244"/>
      <c r="K185" s="11"/>
      <c r="L185" s="11"/>
    </row>
    <row r="186" spans="5:12">
      <c r="E186" s="33"/>
      <c r="F186" s="11"/>
      <c r="G186" s="249"/>
      <c r="J186" s="244"/>
      <c r="K186" s="11"/>
      <c r="L186" s="11"/>
    </row>
    <row r="187" spans="5:12">
      <c r="E187" s="33"/>
      <c r="F187" s="11"/>
      <c r="G187" s="249"/>
      <c r="J187" s="244"/>
      <c r="K187" s="11"/>
      <c r="L187" s="11"/>
    </row>
    <row r="188" spans="5:12">
      <c r="E188" s="33"/>
      <c r="F188" s="11"/>
      <c r="G188" s="249"/>
      <c r="J188" s="244"/>
      <c r="K188" s="11"/>
      <c r="L188" s="11"/>
    </row>
    <row r="189" spans="5:12">
      <c r="E189" s="33"/>
      <c r="F189" s="11"/>
      <c r="G189" s="249"/>
      <c r="J189" s="244"/>
      <c r="K189" s="11"/>
      <c r="L189" s="11"/>
    </row>
    <row r="190" spans="5:12">
      <c r="E190" s="33"/>
      <c r="F190" s="10"/>
      <c r="G190" s="249"/>
      <c r="J190" s="243"/>
      <c r="K190" s="10"/>
      <c r="L190" s="10"/>
    </row>
    <row r="191" spans="5:12">
      <c r="E191" s="33"/>
      <c r="F191" s="11"/>
      <c r="G191" s="249"/>
      <c r="J191" s="244"/>
      <c r="K191" s="11"/>
      <c r="L191" s="11"/>
    </row>
    <row r="192" spans="5:12">
      <c r="E192" s="33"/>
      <c r="F192" s="11"/>
      <c r="G192" s="249"/>
      <c r="J192" s="244"/>
      <c r="K192" s="11"/>
      <c r="L192" s="11"/>
    </row>
    <row r="193" spans="5:12">
      <c r="E193" s="33"/>
      <c r="F193" s="11"/>
      <c r="G193" s="249"/>
      <c r="J193" s="244"/>
      <c r="K193" s="11"/>
      <c r="L193" s="11"/>
    </row>
    <row r="194" spans="5:12">
      <c r="E194" s="33"/>
      <c r="F194" s="10"/>
      <c r="G194" s="249"/>
      <c r="J194" s="243"/>
      <c r="K194" s="10"/>
      <c r="L194" s="10"/>
    </row>
    <row r="195" spans="5:12">
      <c r="E195" s="33"/>
      <c r="F195" s="10"/>
      <c r="G195" s="249"/>
      <c r="J195" s="243"/>
      <c r="K195" s="10"/>
      <c r="L195" s="10"/>
    </row>
    <row r="196" spans="5:12">
      <c r="E196" s="33"/>
      <c r="F196" s="10"/>
      <c r="G196" s="249"/>
      <c r="J196" s="243"/>
      <c r="K196" s="10"/>
      <c r="L196" s="10"/>
    </row>
    <row r="197" spans="5:12">
      <c r="E197" s="33"/>
      <c r="F197" s="10"/>
      <c r="G197" s="249"/>
      <c r="J197" s="243"/>
      <c r="K197" s="10"/>
      <c r="L197" s="10"/>
    </row>
    <row r="198" spans="5:12">
      <c r="E198" s="33"/>
      <c r="F198" s="10"/>
      <c r="G198" s="249"/>
      <c r="J198" s="243"/>
      <c r="K198" s="10"/>
      <c r="L198" s="10"/>
    </row>
    <row r="199" spans="5:12">
      <c r="E199" s="33"/>
      <c r="F199" s="10"/>
      <c r="G199" s="249"/>
      <c r="J199" s="243"/>
      <c r="K199" s="10"/>
      <c r="L199" s="10"/>
    </row>
    <row r="200" spans="5:12">
      <c r="E200" s="33"/>
      <c r="F200" s="10"/>
      <c r="G200" s="249"/>
      <c r="J200" s="243"/>
      <c r="K200" s="10"/>
      <c r="L200" s="10"/>
    </row>
    <row r="201" spans="5:12">
      <c r="E201" s="33"/>
      <c r="F201" s="10"/>
      <c r="G201" s="249"/>
      <c r="J201" s="243"/>
      <c r="K201" s="10"/>
      <c r="L201" s="10"/>
    </row>
    <row r="202" spans="5:12">
      <c r="E202" s="33"/>
      <c r="F202" s="10"/>
      <c r="G202" s="249"/>
      <c r="J202" s="243"/>
      <c r="K202" s="10"/>
      <c r="L202" s="10"/>
    </row>
    <row r="203" spans="5:12">
      <c r="E203" s="33"/>
      <c r="F203" s="10"/>
      <c r="G203" s="249"/>
      <c r="J203" s="243"/>
      <c r="K203" s="10"/>
      <c r="L203" s="10"/>
    </row>
    <row r="204" spans="5:12">
      <c r="E204" s="33"/>
      <c r="F204" s="10"/>
      <c r="G204" s="249"/>
      <c r="J204" s="243"/>
      <c r="K204" s="10"/>
      <c r="L204" s="10"/>
    </row>
    <row r="205" spans="5:12">
      <c r="E205" s="33"/>
      <c r="F205" s="10"/>
      <c r="G205" s="249"/>
      <c r="J205" s="243"/>
      <c r="K205" s="10"/>
      <c r="L205" s="10"/>
    </row>
    <row r="206" spans="5:12">
      <c r="E206" s="33"/>
      <c r="F206" s="10"/>
      <c r="G206" s="249"/>
      <c r="J206" s="243"/>
      <c r="K206" s="10"/>
      <c r="L206" s="10"/>
    </row>
    <row r="207" spans="5:12">
      <c r="E207" s="33"/>
      <c r="F207" s="10"/>
      <c r="G207" s="249"/>
      <c r="J207" s="243"/>
      <c r="K207" s="10"/>
      <c r="L207" s="10"/>
    </row>
    <row r="208" spans="5:12">
      <c r="E208" s="33"/>
      <c r="F208" s="10"/>
      <c r="G208" s="249"/>
      <c r="J208" s="243"/>
      <c r="K208" s="10"/>
      <c r="L208" s="10"/>
    </row>
    <row r="209" spans="5:12">
      <c r="E209" s="33"/>
      <c r="F209" s="10"/>
      <c r="G209" s="249"/>
      <c r="J209" s="243"/>
      <c r="K209" s="10"/>
      <c r="L209" s="10"/>
    </row>
    <row r="210" spans="5:12">
      <c r="E210" s="33"/>
      <c r="F210" s="10"/>
      <c r="G210" s="249"/>
      <c r="J210" s="243"/>
      <c r="K210" s="10"/>
      <c r="L210" s="10"/>
    </row>
    <row r="211" spans="5:12">
      <c r="E211" s="33"/>
      <c r="F211" s="11"/>
      <c r="G211" s="249"/>
      <c r="J211" s="244"/>
      <c r="K211" s="11"/>
      <c r="L211" s="11"/>
    </row>
    <row r="212" spans="5:12">
      <c r="E212" s="33"/>
      <c r="F212" s="11"/>
      <c r="G212" s="249"/>
      <c r="J212" s="244"/>
      <c r="K212" s="11"/>
      <c r="L212" s="11"/>
    </row>
    <row r="213" spans="5:12">
      <c r="E213" s="33"/>
      <c r="F213" s="11"/>
      <c r="G213" s="249"/>
      <c r="J213" s="244"/>
      <c r="K213" s="11"/>
      <c r="L213" s="11"/>
    </row>
    <row r="214" spans="5:12">
      <c r="E214" s="33"/>
      <c r="F214" s="11"/>
      <c r="G214" s="249"/>
      <c r="J214" s="244"/>
      <c r="K214" s="11"/>
      <c r="L214" s="11"/>
    </row>
    <row r="215" spans="5:12">
      <c r="E215" s="33"/>
      <c r="F215" s="11"/>
      <c r="G215" s="249"/>
      <c r="J215" s="244"/>
      <c r="K215" s="11"/>
      <c r="L215" s="11"/>
    </row>
    <row r="216" spans="5:12">
      <c r="E216" s="33"/>
      <c r="F216" s="11"/>
      <c r="G216" s="249"/>
      <c r="J216" s="244"/>
      <c r="K216" s="11"/>
      <c r="L216" s="11"/>
    </row>
    <row r="217" spans="5:12">
      <c r="E217" s="33"/>
      <c r="F217" s="11"/>
      <c r="G217" s="249"/>
      <c r="J217" s="244"/>
      <c r="K217" s="11"/>
      <c r="L217" s="11"/>
    </row>
    <row r="218" spans="5:12">
      <c r="E218" s="33"/>
      <c r="F218" s="11"/>
      <c r="G218" s="249"/>
      <c r="J218" s="244"/>
      <c r="K218" s="11"/>
      <c r="L218" s="11"/>
    </row>
    <row r="219" spans="5:12">
      <c r="E219" s="33"/>
      <c r="F219" s="11"/>
      <c r="G219" s="249"/>
      <c r="J219" s="244"/>
      <c r="K219" s="11"/>
      <c r="L219" s="11"/>
    </row>
    <row r="220" spans="5:12">
      <c r="E220" s="33"/>
      <c r="F220" s="11"/>
      <c r="G220" s="249"/>
      <c r="J220" s="244"/>
      <c r="K220" s="11"/>
      <c r="L220" s="11"/>
    </row>
    <row r="221" spans="5:12">
      <c r="E221" s="33"/>
      <c r="F221" s="10"/>
      <c r="G221" s="249"/>
      <c r="J221" s="243"/>
      <c r="K221" s="10"/>
      <c r="L221" s="10"/>
    </row>
    <row r="222" spans="5:12">
      <c r="E222" s="33"/>
      <c r="F222" s="11"/>
      <c r="G222" s="249"/>
      <c r="J222" s="244"/>
      <c r="K222" s="11"/>
      <c r="L222" s="11"/>
    </row>
    <row r="223" spans="5:12">
      <c r="E223" s="33"/>
      <c r="F223" s="11"/>
      <c r="G223" s="249"/>
      <c r="J223" s="244"/>
      <c r="K223" s="11"/>
      <c r="L223" s="11"/>
    </row>
    <row r="224" spans="5:12">
      <c r="E224" s="33"/>
      <c r="F224" s="11"/>
      <c r="G224" s="249"/>
      <c r="J224" s="244"/>
      <c r="K224" s="11"/>
      <c r="L224" s="11"/>
    </row>
    <row r="225" spans="5:12">
      <c r="E225" s="33"/>
      <c r="F225" s="10"/>
      <c r="G225" s="249"/>
      <c r="J225" s="243"/>
      <c r="K225" s="10"/>
      <c r="L225" s="10"/>
    </row>
    <row r="226" spans="5:12">
      <c r="E226" s="33"/>
      <c r="F226" s="10"/>
      <c r="G226" s="249"/>
      <c r="J226" s="243"/>
      <c r="K226" s="10"/>
      <c r="L226" s="10"/>
    </row>
    <row r="227" spans="5:12">
      <c r="E227" s="33"/>
      <c r="F227" s="10"/>
      <c r="G227" s="249"/>
      <c r="J227" s="243"/>
      <c r="K227" s="10"/>
      <c r="L227" s="10"/>
    </row>
    <row r="228" spans="5:12">
      <c r="E228" s="33"/>
      <c r="F228" s="10"/>
      <c r="G228" s="249"/>
      <c r="J228" s="243"/>
      <c r="K228" s="10"/>
      <c r="L228" s="10"/>
    </row>
    <row r="229" spans="5:12">
      <c r="E229" s="33"/>
      <c r="F229" s="10"/>
      <c r="G229" s="249"/>
      <c r="J229" s="243"/>
      <c r="K229" s="10"/>
      <c r="L229" s="10"/>
    </row>
    <row r="230" spans="5:12">
      <c r="E230" s="33"/>
      <c r="F230" s="10"/>
      <c r="G230" s="249"/>
      <c r="J230" s="243"/>
      <c r="K230" s="10"/>
      <c r="L230" s="10"/>
    </row>
    <row r="231" spans="5:12">
      <c r="E231" s="33"/>
      <c r="F231" s="10"/>
      <c r="G231" s="249"/>
      <c r="J231" s="243"/>
      <c r="K231" s="10"/>
      <c r="L231" s="10"/>
    </row>
    <row r="232" spans="5:12">
      <c r="E232" s="33"/>
      <c r="F232" s="10"/>
      <c r="G232" s="249"/>
      <c r="J232" s="243"/>
      <c r="K232" s="10"/>
      <c r="L232" s="10"/>
    </row>
    <row r="233" spans="5:12">
      <c r="E233" s="33"/>
      <c r="F233" s="10"/>
      <c r="G233" s="249"/>
      <c r="J233" s="243"/>
      <c r="K233" s="10"/>
      <c r="L233" s="10"/>
    </row>
    <row r="234" spans="5:12">
      <c r="E234" s="33"/>
      <c r="F234" s="10"/>
      <c r="G234" s="249"/>
      <c r="J234" s="243"/>
      <c r="K234" s="10"/>
      <c r="L234" s="10"/>
    </row>
    <row r="235" spans="5:12">
      <c r="E235" s="33"/>
      <c r="F235" s="10"/>
      <c r="G235" s="249"/>
      <c r="J235" s="243"/>
      <c r="K235" s="10"/>
      <c r="L235" s="10"/>
    </row>
    <row r="236" spans="5:12">
      <c r="E236" s="33"/>
      <c r="F236" s="10"/>
      <c r="G236" s="249"/>
      <c r="J236" s="243"/>
      <c r="K236" s="10"/>
      <c r="L236" s="10"/>
    </row>
    <row r="237" spans="5:12">
      <c r="E237" s="33"/>
      <c r="F237" s="10"/>
      <c r="G237" s="249"/>
      <c r="J237" s="243"/>
      <c r="K237" s="10"/>
      <c r="L237" s="10"/>
    </row>
    <row r="238" spans="5:12">
      <c r="E238" s="33"/>
      <c r="F238" s="10"/>
      <c r="G238" s="249"/>
      <c r="J238" s="243"/>
      <c r="K238" s="10"/>
      <c r="L238" s="10"/>
    </row>
    <row r="239" spans="5:12">
      <c r="E239" s="33"/>
      <c r="F239" s="10"/>
      <c r="G239" s="249"/>
      <c r="J239" s="243"/>
      <c r="K239" s="10"/>
      <c r="L239" s="10"/>
    </row>
    <row r="240" spans="5:12">
      <c r="E240" s="33"/>
      <c r="F240" s="10"/>
      <c r="G240" s="249"/>
      <c r="J240" s="243"/>
      <c r="K240" s="10"/>
      <c r="L240" s="10"/>
    </row>
    <row r="241" spans="5:12">
      <c r="E241" s="33"/>
      <c r="F241" s="10"/>
      <c r="G241" s="249"/>
      <c r="J241" s="243"/>
      <c r="K241" s="10"/>
      <c r="L241" s="10"/>
    </row>
    <row r="242" spans="5:12">
      <c r="E242" s="33"/>
      <c r="F242" s="11"/>
      <c r="G242" s="249"/>
      <c r="J242" s="244"/>
      <c r="K242" s="11"/>
      <c r="L242" s="11"/>
    </row>
    <row r="243" spans="5:12">
      <c r="E243" s="33"/>
      <c r="F243" s="11"/>
      <c r="G243" s="249"/>
      <c r="J243" s="244"/>
      <c r="K243" s="11"/>
      <c r="L243" s="11"/>
    </row>
    <row r="244" spans="5:12">
      <c r="E244" s="33"/>
      <c r="F244" s="11"/>
      <c r="G244" s="249"/>
      <c r="J244" s="244"/>
      <c r="K244" s="11"/>
      <c r="L244" s="11"/>
    </row>
    <row r="245" spans="5:12">
      <c r="E245" s="33"/>
      <c r="F245" s="11"/>
      <c r="G245" s="249"/>
      <c r="J245" s="244"/>
      <c r="K245" s="11"/>
      <c r="L245" s="11"/>
    </row>
    <row r="246" spans="5:12">
      <c r="E246" s="33"/>
      <c r="F246" s="11"/>
      <c r="G246" s="249"/>
      <c r="J246" s="244"/>
      <c r="K246" s="11"/>
      <c r="L246" s="11"/>
    </row>
    <row r="247" spans="5:12">
      <c r="E247" s="33"/>
      <c r="F247" s="11"/>
      <c r="G247" s="249"/>
      <c r="J247" s="244"/>
      <c r="K247" s="11"/>
      <c r="L247" s="11"/>
    </row>
    <row r="248" spans="5:12">
      <c r="E248" s="33"/>
      <c r="F248" s="11"/>
      <c r="G248" s="249"/>
      <c r="J248" s="244"/>
      <c r="K248" s="11"/>
      <c r="L248" s="11"/>
    </row>
    <row r="249" spans="5:12">
      <c r="E249" s="33"/>
      <c r="F249" s="11"/>
      <c r="G249" s="249"/>
      <c r="J249" s="244"/>
      <c r="K249" s="11"/>
      <c r="L249" s="11"/>
    </row>
    <row r="250" spans="5:12">
      <c r="E250" s="33"/>
      <c r="F250" s="11"/>
      <c r="G250" s="249"/>
      <c r="J250" s="244"/>
      <c r="K250" s="11"/>
      <c r="L250" s="11"/>
    </row>
    <row r="251" spans="5:12">
      <c r="E251" s="33"/>
      <c r="F251" s="11"/>
      <c r="G251" s="249"/>
      <c r="J251" s="244"/>
      <c r="K251" s="11"/>
      <c r="L251" s="11"/>
    </row>
    <row r="252" spans="5:12">
      <c r="E252" s="33"/>
      <c r="F252" s="10"/>
      <c r="G252" s="249"/>
      <c r="J252" s="243"/>
      <c r="K252" s="10"/>
      <c r="L252" s="10"/>
    </row>
    <row r="253" spans="5:12">
      <c r="E253" s="33"/>
      <c r="F253" s="11"/>
      <c r="G253" s="249"/>
      <c r="J253" s="244"/>
      <c r="K253" s="11"/>
      <c r="L253" s="11"/>
    </row>
    <row r="254" spans="5:12">
      <c r="E254" s="33"/>
      <c r="F254" s="11"/>
      <c r="G254" s="249"/>
      <c r="J254" s="244"/>
      <c r="K254" s="11"/>
      <c r="L254" s="11"/>
    </row>
    <row r="255" spans="5:12">
      <c r="E255" s="33"/>
      <c r="F255" s="11"/>
      <c r="G255" s="249"/>
      <c r="J255" s="244"/>
      <c r="K255" s="11"/>
      <c r="L255" s="11"/>
    </row>
    <row r="256" spans="5:12">
      <c r="E256" s="33"/>
      <c r="F256" s="10"/>
      <c r="G256" s="249"/>
      <c r="J256" s="243"/>
      <c r="K256" s="10"/>
      <c r="L256" s="10"/>
    </row>
    <row r="257" spans="5:12">
      <c r="E257" s="33"/>
      <c r="F257" s="10"/>
      <c r="G257" s="249"/>
      <c r="J257" s="243"/>
      <c r="K257" s="10"/>
      <c r="L257" s="10"/>
    </row>
    <row r="258" spans="5:12">
      <c r="E258" s="33"/>
      <c r="F258" s="10"/>
      <c r="G258" s="249"/>
      <c r="J258" s="243"/>
      <c r="K258" s="10"/>
      <c r="L258" s="10"/>
    </row>
    <row r="259" spans="5:12">
      <c r="E259" s="33"/>
      <c r="F259" s="10"/>
      <c r="G259" s="249"/>
      <c r="J259" s="243"/>
      <c r="K259" s="10"/>
      <c r="L259" s="10"/>
    </row>
    <row r="260" spans="5:12">
      <c r="E260" s="33"/>
      <c r="F260" s="10"/>
      <c r="G260" s="249"/>
      <c r="J260" s="243"/>
      <c r="K260" s="10"/>
      <c r="L260" s="10"/>
    </row>
    <row r="261" spans="5:12">
      <c r="E261" s="33"/>
      <c r="F261" s="10"/>
      <c r="G261" s="249"/>
      <c r="J261" s="243"/>
      <c r="K261" s="10"/>
      <c r="L261" s="10"/>
    </row>
    <row r="262" spans="5:12">
      <c r="E262" s="33"/>
      <c r="F262" s="10"/>
      <c r="G262" s="249"/>
      <c r="J262" s="243"/>
      <c r="K262" s="10"/>
      <c r="L262" s="10"/>
    </row>
    <row r="263" spans="5:12">
      <c r="E263" s="33"/>
      <c r="F263" s="10"/>
      <c r="G263" s="249"/>
      <c r="J263" s="243"/>
      <c r="K263" s="10"/>
      <c r="L263" s="10"/>
    </row>
    <row r="264" spans="5:12">
      <c r="E264" s="33"/>
      <c r="F264" s="10"/>
      <c r="G264" s="249"/>
      <c r="J264" s="243"/>
      <c r="K264" s="10"/>
      <c r="L264" s="10"/>
    </row>
    <row r="265" spans="5:12">
      <c r="E265" s="33"/>
      <c r="F265" s="10"/>
      <c r="G265" s="249"/>
      <c r="J265" s="243"/>
      <c r="K265" s="10"/>
      <c r="L265" s="10"/>
    </row>
    <row r="266" spans="5:12">
      <c r="E266" s="33"/>
      <c r="F266" s="10"/>
      <c r="G266" s="249"/>
      <c r="J266" s="243"/>
      <c r="K266" s="10"/>
      <c r="L266" s="10"/>
    </row>
    <row r="267" spans="5:12">
      <c r="E267" s="33"/>
      <c r="F267" s="10"/>
      <c r="G267" s="249"/>
      <c r="J267" s="243"/>
      <c r="K267" s="10"/>
      <c r="L267" s="10"/>
    </row>
    <row r="268" spans="5:12">
      <c r="E268" s="33"/>
      <c r="F268" s="10"/>
      <c r="G268" s="249"/>
      <c r="J268" s="243"/>
      <c r="K268" s="10"/>
      <c r="L268" s="10"/>
    </row>
    <row r="269" spans="5:12">
      <c r="E269" s="33"/>
      <c r="F269" s="10"/>
      <c r="G269" s="249"/>
      <c r="J269" s="243"/>
      <c r="K269" s="10"/>
      <c r="L269" s="10"/>
    </row>
    <row r="270" spans="5:12">
      <c r="E270" s="33"/>
      <c r="F270" s="10"/>
      <c r="G270" s="249"/>
      <c r="J270" s="243"/>
      <c r="K270" s="10"/>
      <c r="L270" s="10"/>
    </row>
    <row r="271" spans="5:12">
      <c r="E271" s="33"/>
      <c r="F271" s="10"/>
      <c r="G271" s="249"/>
      <c r="J271" s="243"/>
      <c r="K271" s="10"/>
      <c r="L271" s="10"/>
    </row>
    <row r="272" spans="5:12">
      <c r="E272" s="33"/>
      <c r="F272" s="10"/>
      <c r="G272" s="249"/>
      <c r="J272" s="243"/>
      <c r="K272" s="10"/>
      <c r="L272" s="10"/>
    </row>
    <row r="273" spans="5:12">
      <c r="E273" s="33"/>
      <c r="F273" s="11"/>
      <c r="G273" s="249"/>
      <c r="J273" s="244"/>
      <c r="K273" s="11"/>
      <c r="L273" s="11"/>
    </row>
    <row r="274" spans="5:12">
      <c r="E274" s="33"/>
      <c r="F274" s="11"/>
      <c r="G274" s="249"/>
      <c r="J274" s="244"/>
      <c r="K274" s="11"/>
      <c r="L274" s="11"/>
    </row>
    <row r="275" spans="5:12">
      <c r="E275" s="33"/>
      <c r="F275" s="11"/>
      <c r="G275" s="249"/>
      <c r="J275" s="244"/>
      <c r="K275" s="11"/>
      <c r="L275" s="11"/>
    </row>
    <row r="276" spans="5:12">
      <c r="E276" s="33"/>
      <c r="F276" s="11"/>
      <c r="G276" s="249"/>
      <c r="J276" s="244"/>
      <c r="K276" s="11"/>
      <c r="L276" s="11"/>
    </row>
    <row r="277" spans="5:12">
      <c r="E277" s="33"/>
      <c r="F277" s="11"/>
      <c r="G277" s="249"/>
      <c r="J277" s="244"/>
      <c r="K277" s="11"/>
      <c r="L277" s="11"/>
    </row>
    <row r="278" spans="5:12">
      <c r="E278" s="33"/>
      <c r="F278" s="11"/>
      <c r="G278" s="249"/>
      <c r="J278" s="244"/>
      <c r="K278" s="11"/>
      <c r="L278" s="11"/>
    </row>
    <row r="279" spans="5:12">
      <c r="E279" s="33"/>
      <c r="F279" s="11"/>
      <c r="G279" s="249"/>
      <c r="J279" s="244"/>
      <c r="K279" s="11"/>
      <c r="L279" s="11"/>
    </row>
    <row r="280" spans="5:12">
      <c r="E280" s="33"/>
      <c r="F280" s="11"/>
      <c r="G280" s="249"/>
      <c r="J280" s="244"/>
      <c r="K280" s="11"/>
      <c r="L280" s="11"/>
    </row>
    <row r="281" spans="5:12">
      <c r="E281" s="33"/>
      <c r="F281" s="11"/>
      <c r="G281" s="249"/>
      <c r="J281" s="244"/>
      <c r="K281" s="11"/>
      <c r="L281" s="11"/>
    </row>
    <row r="282" spans="5:12">
      <c r="E282" s="33"/>
      <c r="F282" s="11"/>
      <c r="G282" s="249"/>
      <c r="J282" s="244"/>
      <c r="K282" s="11"/>
      <c r="L282" s="11"/>
    </row>
    <row r="283" spans="5:12">
      <c r="E283" s="33"/>
      <c r="F283" s="10"/>
      <c r="G283" s="249"/>
      <c r="J283" s="243"/>
      <c r="K283" s="10"/>
      <c r="L283" s="10"/>
    </row>
    <row r="284" spans="5:12">
      <c r="E284" s="33"/>
      <c r="F284" s="11"/>
      <c r="G284" s="249"/>
      <c r="J284" s="244"/>
      <c r="K284" s="11"/>
      <c r="L284" s="11"/>
    </row>
    <row r="285" spans="5:12">
      <c r="E285" s="33"/>
      <c r="F285" s="11"/>
      <c r="G285" s="249"/>
      <c r="J285" s="244"/>
      <c r="K285" s="11"/>
      <c r="L285" s="11"/>
    </row>
    <row r="286" spans="5:12">
      <c r="E286" s="33"/>
      <c r="F286" s="11"/>
      <c r="G286" s="249"/>
      <c r="J286" s="244"/>
      <c r="K286" s="11"/>
      <c r="L286" s="11"/>
    </row>
    <row r="287" spans="5:12">
      <c r="E287" s="33"/>
      <c r="F287" s="10"/>
      <c r="G287" s="249"/>
      <c r="J287" s="243"/>
      <c r="K287" s="10"/>
      <c r="L287" s="10"/>
    </row>
    <row r="288" spans="5:12">
      <c r="E288" s="33"/>
      <c r="F288" s="10"/>
      <c r="G288" s="249"/>
      <c r="J288" s="243"/>
      <c r="K288" s="10"/>
      <c r="L288" s="10"/>
    </row>
    <row r="289" spans="5:12">
      <c r="E289" s="33"/>
      <c r="F289" s="10"/>
      <c r="G289" s="249"/>
      <c r="J289" s="243"/>
      <c r="K289" s="10"/>
      <c r="L289" s="10"/>
    </row>
    <row r="290" spans="5:12">
      <c r="E290" s="33"/>
      <c r="F290" s="10"/>
      <c r="G290" s="249"/>
      <c r="J290" s="243"/>
      <c r="K290" s="10"/>
      <c r="L290" s="10"/>
    </row>
    <row r="291" spans="5:12">
      <c r="E291" s="33"/>
      <c r="F291" s="10"/>
      <c r="G291" s="249"/>
      <c r="J291" s="243"/>
      <c r="K291" s="10"/>
      <c r="L291" s="10"/>
    </row>
    <row r="292" spans="5:12">
      <c r="E292" s="33"/>
      <c r="F292" s="10"/>
      <c r="G292" s="249"/>
      <c r="J292" s="243"/>
      <c r="K292" s="10"/>
      <c r="L292" s="10"/>
    </row>
    <row r="293" spans="5:12">
      <c r="E293" s="33"/>
      <c r="F293" s="10"/>
      <c r="G293" s="249"/>
      <c r="J293" s="243"/>
      <c r="K293" s="10"/>
      <c r="L293" s="10"/>
    </row>
    <row r="294" spans="5:12">
      <c r="E294" s="33"/>
      <c r="F294" s="10"/>
      <c r="G294" s="249"/>
      <c r="J294" s="243"/>
      <c r="K294" s="10"/>
      <c r="L294" s="10"/>
    </row>
    <row r="295" spans="5:12">
      <c r="E295" s="33"/>
      <c r="F295" s="10"/>
      <c r="G295" s="249"/>
      <c r="J295" s="243"/>
      <c r="K295" s="10"/>
      <c r="L295" s="10"/>
    </row>
    <row r="296" spans="5:12">
      <c r="E296" s="33"/>
      <c r="F296" s="10"/>
      <c r="G296" s="249"/>
      <c r="J296" s="243"/>
      <c r="K296" s="10"/>
      <c r="L296" s="10"/>
    </row>
    <row r="297" spans="5:12">
      <c r="E297" s="33"/>
      <c r="F297" s="10"/>
      <c r="G297" s="249"/>
      <c r="J297" s="243"/>
      <c r="K297" s="10"/>
      <c r="L297" s="10"/>
    </row>
    <row r="298" spans="5:12">
      <c r="E298" s="33"/>
      <c r="F298" s="10"/>
      <c r="G298" s="249"/>
      <c r="J298" s="243"/>
      <c r="K298" s="10"/>
      <c r="L298" s="10"/>
    </row>
    <row r="299" spans="5:12">
      <c r="E299" s="33"/>
      <c r="F299" s="10"/>
      <c r="G299" s="249"/>
      <c r="J299" s="243"/>
      <c r="K299" s="10"/>
      <c r="L299" s="10"/>
    </row>
    <row r="300" spans="5:12">
      <c r="E300" s="33"/>
      <c r="F300" s="10"/>
      <c r="G300" s="249"/>
      <c r="J300" s="243"/>
      <c r="K300" s="10"/>
      <c r="L300" s="10"/>
    </row>
    <row r="301" spans="5:12">
      <c r="E301" s="33"/>
      <c r="F301" s="10"/>
      <c r="G301" s="249"/>
      <c r="J301" s="243"/>
      <c r="K301" s="10"/>
      <c r="L301" s="10"/>
    </row>
    <row r="302" spans="5:12">
      <c r="E302" s="33"/>
      <c r="F302" s="10"/>
      <c r="G302" s="249"/>
      <c r="J302" s="243"/>
      <c r="K302" s="10"/>
      <c r="L302" s="10"/>
    </row>
    <row r="303" spans="5:12">
      <c r="E303" s="33"/>
      <c r="F303" s="10"/>
      <c r="G303" s="249"/>
      <c r="J303" s="243"/>
      <c r="K303" s="10"/>
      <c r="L303" s="10"/>
    </row>
    <row r="304" spans="5:12">
      <c r="E304" s="33"/>
      <c r="F304" s="11"/>
      <c r="G304" s="249"/>
      <c r="J304" s="244"/>
      <c r="K304" s="11"/>
      <c r="L304" s="11"/>
    </row>
    <row r="305" spans="5:12">
      <c r="E305" s="33"/>
      <c r="F305" s="11"/>
      <c r="G305" s="249"/>
      <c r="J305" s="244"/>
      <c r="K305" s="11"/>
      <c r="L305" s="11"/>
    </row>
    <row r="306" spans="5:12">
      <c r="E306" s="33"/>
      <c r="F306" s="11"/>
      <c r="G306" s="249"/>
      <c r="J306" s="244"/>
      <c r="K306" s="11"/>
      <c r="L306" s="11"/>
    </row>
    <row r="307" spans="5:12">
      <c r="E307" s="33"/>
      <c r="F307" s="11"/>
      <c r="G307" s="249"/>
      <c r="J307" s="244"/>
      <c r="K307" s="11"/>
      <c r="L307" s="11"/>
    </row>
    <row r="308" spans="5:12">
      <c r="E308" s="33"/>
      <c r="F308" s="11"/>
      <c r="G308" s="249"/>
      <c r="J308" s="244"/>
      <c r="K308" s="11"/>
      <c r="L308" s="11"/>
    </row>
    <row r="309" spans="5:12">
      <c r="E309" s="33"/>
      <c r="F309" s="11"/>
      <c r="G309" s="249"/>
      <c r="J309" s="244"/>
      <c r="K309" s="11"/>
      <c r="L309" s="11"/>
    </row>
    <row r="310" spans="5:12">
      <c r="E310" s="33"/>
      <c r="F310" s="11"/>
      <c r="G310" s="249"/>
      <c r="J310" s="244"/>
      <c r="K310" s="11"/>
      <c r="L310" s="11"/>
    </row>
    <row r="311" spans="5:12">
      <c r="E311" s="33"/>
      <c r="F311" s="11"/>
      <c r="G311" s="249"/>
      <c r="J311" s="244"/>
      <c r="K311" s="11"/>
      <c r="L311" s="11"/>
    </row>
    <row r="312" spans="5:12">
      <c r="E312" s="33"/>
      <c r="F312" s="11"/>
      <c r="G312" s="249"/>
      <c r="J312" s="244"/>
      <c r="K312" s="11"/>
      <c r="L312" s="11"/>
    </row>
    <row r="313" spans="5:12">
      <c r="E313" s="33"/>
      <c r="F313" s="11"/>
      <c r="G313" s="249"/>
      <c r="J313" s="244"/>
      <c r="K313" s="11"/>
      <c r="L313" s="11"/>
    </row>
    <row r="314" spans="5:12">
      <c r="E314" s="33"/>
      <c r="F314" s="10"/>
      <c r="G314" s="249"/>
      <c r="J314" s="243"/>
      <c r="K314" s="10"/>
      <c r="L314" s="10"/>
    </row>
    <row r="315" spans="5:12">
      <c r="E315" s="33"/>
      <c r="F315" s="11"/>
      <c r="G315" s="249"/>
      <c r="J315" s="244"/>
      <c r="K315" s="11"/>
      <c r="L315" s="11"/>
    </row>
    <row r="316" spans="5:12">
      <c r="E316" s="33"/>
      <c r="F316" s="11"/>
      <c r="G316" s="249"/>
      <c r="J316" s="244"/>
      <c r="K316" s="11"/>
      <c r="L316" s="11"/>
    </row>
    <row r="317" spans="5:12">
      <c r="E317" s="33"/>
      <c r="F317" s="11"/>
      <c r="G317" s="249"/>
      <c r="J317" s="244"/>
      <c r="K317" s="11"/>
      <c r="L317" s="11"/>
    </row>
    <row r="318" spans="5:12">
      <c r="E318" s="33"/>
      <c r="F318" s="10"/>
      <c r="G318" s="249"/>
      <c r="J318" s="243"/>
      <c r="K318" s="10"/>
      <c r="L318" s="10"/>
    </row>
    <row r="319" spans="5:12">
      <c r="E319" s="33"/>
      <c r="F319" s="10"/>
      <c r="G319" s="249"/>
      <c r="J319" s="243"/>
      <c r="K319" s="10"/>
      <c r="L319" s="10"/>
    </row>
    <row r="320" spans="5:12">
      <c r="E320" s="33"/>
      <c r="F320" s="10"/>
      <c r="G320" s="249"/>
      <c r="J320" s="243"/>
      <c r="K320" s="10"/>
      <c r="L320" s="10"/>
    </row>
    <row r="321" spans="5:12">
      <c r="E321" s="33"/>
      <c r="F321" s="10"/>
      <c r="G321" s="249"/>
      <c r="J321" s="243"/>
      <c r="K321" s="10"/>
      <c r="L321" s="10"/>
    </row>
    <row r="322" spans="5:12">
      <c r="E322" s="33"/>
      <c r="F322" s="10"/>
      <c r="G322" s="249"/>
      <c r="J322" s="243"/>
      <c r="K322" s="10"/>
      <c r="L322" s="10"/>
    </row>
    <row r="323" spans="5:12">
      <c r="E323" s="33"/>
      <c r="F323" s="10"/>
      <c r="G323" s="249"/>
      <c r="J323" s="243"/>
      <c r="K323" s="10"/>
      <c r="L323" s="10"/>
    </row>
    <row r="324" spans="5:12">
      <c r="E324" s="33"/>
      <c r="F324" s="10"/>
      <c r="G324" s="249"/>
      <c r="J324" s="243"/>
      <c r="K324" s="10"/>
      <c r="L324" s="10"/>
    </row>
    <row r="325" spans="5:12">
      <c r="E325" s="33"/>
      <c r="F325" s="10"/>
      <c r="G325" s="249"/>
      <c r="J325" s="243"/>
      <c r="K325" s="10"/>
      <c r="L325" s="10"/>
    </row>
    <row r="326" spans="5:12">
      <c r="E326" s="33"/>
      <c r="F326" s="10"/>
      <c r="G326" s="249"/>
      <c r="J326" s="243"/>
      <c r="K326" s="10"/>
      <c r="L326" s="10"/>
    </row>
    <row r="327" spans="5:12">
      <c r="E327" s="33"/>
      <c r="F327" s="10"/>
      <c r="G327" s="249"/>
      <c r="J327" s="243"/>
      <c r="K327" s="10"/>
      <c r="L327" s="10"/>
    </row>
    <row r="328" spans="5:12">
      <c r="E328" s="33"/>
      <c r="F328" s="10"/>
      <c r="G328" s="249"/>
      <c r="J328" s="243"/>
      <c r="K328" s="10"/>
      <c r="L328" s="10"/>
    </row>
    <row r="329" spans="5:12">
      <c r="E329" s="33"/>
      <c r="F329" s="10"/>
      <c r="G329" s="249"/>
      <c r="J329" s="243"/>
      <c r="K329" s="10"/>
      <c r="L329" s="10"/>
    </row>
    <row r="330" spans="5:12">
      <c r="E330" s="33"/>
      <c r="F330" s="10"/>
      <c r="G330" s="249"/>
      <c r="J330" s="243"/>
      <c r="K330" s="10"/>
      <c r="L330" s="10"/>
    </row>
    <row r="331" spans="5:12">
      <c r="E331" s="33"/>
      <c r="F331" s="10"/>
      <c r="G331" s="249"/>
      <c r="J331" s="243"/>
      <c r="K331" s="10"/>
      <c r="L331" s="10"/>
    </row>
    <row r="332" spans="5:12">
      <c r="E332" s="33"/>
      <c r="F332" s="10"/>
      <c r="G332" s="249"/>
      <c r="J332" s="243"/>
      <c r="K332" s="10"/>
      <c r="L332" s="10"/>
    </row>
    <row r="333" spans="5:12">
      <c r="E333" s="33"/>
      <c r="F333" s="10"/>
      <c r="G333" s="249"/>
      <c r="J333" s="243"/>
      <c r="K333" s="10"/>
      <c r="L333" s="10"/>
    </row>
    <row r="334" spans="5:12">
      <c r="E334" s="33"/>
      <c r="F334" s="10"/>
      <c r="G334" s="249"/>
      <c r="J334" s="243"/>
      <c r="K334" s="10"/>
      <c r="L334" s="10"/>
    </row>
    <row r="335" spans="5:12">
      <c r="E335" s="33"/>
      <c r="F335" s="11"/>
      <c r="G335" s="249"/>
      <c r="J335" s="244"/>
      <c r="K335" s="11"/>
      <c r="L335" s="11"/>
    </row>
    <row r="336" spans="5:12">
      <c r="E336" s="33"/>
      <c r="F336" s="11"/>
      <c r="G336" s="249"/>
      <c r="J336" s="244"/>
      <c r="K336" s="11"/>
      <c r="L336" s="11"/>
    </row>
    <row r="337" spans="5:12">
      <c r="E337" s="33"/>
      <c r="F337" s="11"/>
      <c r="G337" s="249"/>
      <c r="J337" s="244"/>
      <c r="K337" s="11"/>
      <c r="L337" s="11"/>
    </row>
    <row r="338" spans="5:12">
      <c r="E338" s="33"/>
      <c r="F338" s="11"/>
      <c r="G338" s="249"/>
      <c r="J338" s="244"/>
      <c r="K338" s="11"/>
      <c r="L338" s="11"/>
    </row>
    <row r="339" spans="5:12">
      <c r="E339" s="33"/>
      <c r="F339" s="11"/>
      <c r="G339" s="249"/>
      <c r="J339" s="244"/>
      <c r="K339" s="11"/>
      <c r="L339" s="11"/>
    </row>
    <row r="340" spans="5:12">
      <c r="E340" s="33"/>
      <c r="F340" s="11"/>
      <c r="G340" s="249"/>
      <c r="J340" s="244"/>
      <c r="K340" s="11"/>
      <c r="L340" s="11"/>
    </row>
    <row r="341" spans="5:12">
      <c r="E341" s="33"/>
      <c r="F341" s="11"/>
      <c r="G341" s="249"/>
      <c r="J341" s="244"/>
      <c r="K341" s="11"/>
      <c r="L341" s="11"/>
    </row>
    <row r="342" spans="5:12">
      <c r="E342" s="33"/>
      <c r="F342" s="11"/>
      <c r="G342" s="249"/>
      <c r="J342" s="244"/>
      <c r="K342" s="11"/>
      <c r="L342" s="11"/>
    </row>
    <row r="343" spans="5:12">
      <c r="E343" s="33"/>
      <c r="F343" s="11"/>
      <c r="G343" s="249"/>
      <c r="J343" s="244"/>
      <c r="K343" s="11"/>
      <c r="L343" s="11"/>
    </row>
    <row r="344" spans="5:12">
      <c r="E344" s="33"/>
      <c r="F344" s="11"/>
      <c r="G344" s="249"/>
      <c r="J344" s="244"/>
      <c r="K344" s="11"/>
      <c r="L344" s="11"/>
    </row>
    <row r="345" spans="5:12">
      <c r="E345" s="33"/>
      <c r="F345" s="10"/>
      <c r="G345" s="249"/>
      <c r="J345" s="243"/>
      <c r="K345" s="10"/>
      <c r="L345" s="10"/>
    </row>
    <row r="346" spans="5:12">
      <c r="E346" s="33"/>
      <c r="F346" s="11"/>
      <c r="G346" s="249"/>
      <c r="J346" s="244"/>
      <c r="K346" s="11"/>
      <c r="L346" s="11"/>
    </row>
    <row r="347" spans="5:12">
      <c r="E347" s="33"/>
      <c r="F347" s="11"/>
      <c r="G347" s="249"/>
      <c r="J347" s="244"/>
      <c r="K347" s="11"/>
      <c r="L347" s="11"/>
    </row>
    <row r="348" spans="5:12">
      <c r="E348" s="33"/>
      <c r="F348" s="11"/>
      <c r="G348" s="249"/>
      <c r="J348" s="244"/>
      <c r="K348" s="11"/>
      <c r="L348" s="11"/>
    </row>
    <row r="349" spans="5:12">
      <c r="E349" s="33"/>
      <c r="F349" s="10"/>
      <c r="G349" s="249"/>
      <c r="J349" s="243"/>
      <c r="K349" s="10"/>
      <c r="L349" s="10"/>
    </row>
    <row r="350" spans="5:12">
      <c r="E350" s="33"/>
      <c r="F350" s="10"/>
      <c r="G350" s="249"/>
      <c r="J350" s="243"/>
      <c r="K350" s="10"/>
      <c r="L350" s="10"/>
    </row>
    <row r="351" spans="5:12">
      <c r="E351" s="33"/>
      <c r="F351" s="10"/>
      <c r="G351" s="249"/>
      <c r="J351" s="243"/>
      <c r="K351" s="10"/>
      <c r="L351" s="10"/>
    </row>
    <row r="352" spans="5:12">
      <c r="E352" s="33"/>
      <c r="F352" s="10"/>
      <c r="G352" s="249"/>
      <c r="J352" s="243"/>
      <c r="K352" s="10"/>
      <c r="L352" s="10"/>
    </row>
    <row r="353" spans="5:12">
      <c r="E353" s="33"/>
      <c r="F353" s="10"/>
      <c r="G353" s="249"/>
      <c r="J353" s="243"/>
      <c r="K353" s="10"/>
      <c r="L353" s="10"/>
    </row>
    <row r="354" spans="5:12">
      <c r="E354" s="33"/>
      <c r="F354" s="10"/>
      <c r="G354" s="249"/>
      <c r="J354" s="243"/>
      <c r="K354" s="10"/>
      <c r="L354" s="10"/>
    </row>
    <row r="355" spans="5:12">
      <c r="E355" s="33"/>
      <c r="F355" s="10"/>
      <c r="G355" s="249"/>
      <c r="J355" s="243"/>
      <c r="K355" s="10"/>
      <c r="L355" s="10"/>
    </row>
    <row r="356" spans="5:12">
      <c r="E356" s="33"/>
      <c r="F356" s="10"/>
      <c r="G356" s="249"/>
      <c r="J356" s="243"/>
      <c r="K356" s="10"/>
      <c r="L356" s="10"/>
    </row>
    <row r="357" spans="5:12">
      <c r="E357" s="33"/>
      <c r="F357" s="10"/>
      <c r="G357" s="249"/>
      <c r="J357" s="243"/>
      <c r="K357" s="10"/>
      <c r="L357" s="10"/>
    </row>
    <row r="358" spans="5:12">
      <c r="E358" s="33"/>
      <c r="F358" s="10"/>
      <c r="G358" s="249"/>
      <c r="J358" s="243"/>
      <c r="K358" s="10"/>
      <c r="L358" s="10"/>
    </row>
    <row r="359" spans="5:12">
      <c r="E359" s="33"/>
      <c r="F359" s="10"/>
      <c r="G359" s="249"/>
      <c r="J359" s="243"/>
      <c r="K359" s="10"/>
      <c r="L359" s="10"/>
    </row>
    <row r="360" spans="5:12">
      <c r="E360" s="33"/>
      <c r="F360" s="10"/>
      <c r="G360" s="249"/>
      <c r="J360" s="243"/>
      <c r="K360" s="10"/>
      <c r="L360" s="10"/>
    </row>
    <row r="361" spans="5:12">
      <c r="E361" s="33"/>
      <c r="F361" s="10"/>
      <c r="G361" s="249"/>
      <c r="J361" s="243"/>
      <c r="K361" s="10"/>
      <c r="L361" s="10"/>
    </row>
    <row r="362" spans="5:12">
      <c r="E362" s="33"/>
      <c r="F362" s="10"/>
      <c r="G362" s="249"/>
      <c r="J362" s="243"/>
      <c r="K362" s="10"/>
      <c r="L362" s="10"/>
    </row>
    <row r="363" spans="5:12">
      <c r="E363" s="33"/>
      <c r="F363" s="10"/>
      <c r="G363" s="249"/>
      <c r="J363" s="243"/>
      <c r="K363" s="10"/>
      <c r="L363" s="10"/>
    </row>
    <row r="364" spans="5:12">
      <c r="E364" s="33"/>
      <c r="F364" s="10"/>
      <c r="G364" s="249"/>
      <c r="J364" s="243"/>
      <c r="K364" s="10"/>
      <c r="L364" s="10"/>
    </row>
    <row r="365" spans="5:12">
      <c r="E365" s="33"/>
      <c r="F365" s="10"/>
      <c r="G365" s="249"/>
      <c r="J365" s="243"/>
      <c r="K365" s="10"/>
      <c r="L365" s="10"/>
    </row>
    <row r="366" spans="5:12">
      <c r="E366" s="33"/>
      <c r="F366" s="11"/>
      <c r="G366" s="249"/>
      <c r="J366" s="244"/>
      <c r="K366" s="11"/>
      <c r="L366" s="11"/>
    </row>
    <row r="367" spans="5:12">
      <c r="E367" s="33"/>
      <c r="F367" s="11"/>
      <c r="G367" s="249"/>
      <c r="J367" s="244"/>
      <c r="K367" s="11"/>
      <c r="L367" s="11"/>
    </row>
    <row r="368" spans="5:12">
      <c r="E368" s="33"/>
      <c r="F368" s="11"/>
      <c r="G368" s="249"/>
      <c r="J368" s="244"/>
      <c r="K368" s="11"/>
      <c r="L368" s="11"/>
    </row>
    <row r="369" spans="5:12">
      <c r="E369" s="33"/>
      <c r="F369" s="11"/>
      <c r="G369" s="249"/>
      <c r="J369" s="244"/>
      <c r="K369" s="11"/>
      <c r="L369" s="11"/>
    </row>
    <row r="370" spans="5:12">
      <c r="E370" s="33"/>
      <c r="F370" s="11"/>
      <c r="G370" s="249"/>
      <c r="J370" s="244"/>
      <c r="K370" s="11"/>
      <c r="L370" s="11"/>
    </row>
    <row r="371" spans="5:12">
      <c r="E371" s="33"/>
      <c r="F371" s="11"/>
      <c r="G371" s="249"/>
      <c r="J371" s="244"/>
      <c r="K371" s="11"/>
      <c r="L371" s="11"/>
    </row>
    <row r="372" spans="5:12">
      <c r="E372" s="33"/>
      <c r="F372" s="11"/>
      <c r="G372" s="249"/>
      <c r="J372" s="244"/>
      <c r="K372" s="11"/>
      <c r="L372" s="11"/>
    </row>
    <row r="373" spans="5:12">
      <c r="E373" s="33"/>
      <c r="F373" s="11"/>
      <c r="G373" s="249"/>
      <c r="J373" s="244"/>
      <c r="K373" s="11"/>
      <c r="L373" s="11"/>
    </row>
    <row r="374" spans="5:12">
      <c r="E374" s="33"/>
      <c r="F374" s="11"/>
      <c r="G374" s="249"/>
      <c r="J374" s="244"/>
      <c r="K374" s="11"/>
      <c r="L374" s="11"/>
    </row>
    <row r="375" spans="5:12">
      <c r="E375" s="33"/>
      <c r="F375" s="11"/>
      <c r="G375" s="249"/>
      <c r="J375" s="244"/>
      <c r="K375" s="11"/>
      <c r="L375" s="11"/>
    </row>
    <row r="376" spans="5:12">
      <c r="E376" s="33"/>
      <c r="F376" s="10"/>
      <c r="G376" s="249"/>
      <c r="J376" s="243"/>
      <c r="K376" s="10"/>
      <c r="L376" s="10"/>
    </row>
    <row r="377" spans="5:12">
      <c r="E377" s="33"/>
      <c r="F377" s="11"/>
      <c r="G377" s="249"/>
      <c r="J377" s="244"/>
      <c r="K377" s="11"/>
      <c r="L377" s="11"/>
    </row>
    <row r="378" spans="5:12">
      <c r="E378" s="33"/>
      <c r="F378" s="11"/>
      <c r="G378" s="249"/>
      <c r="J378" s="244"/>
      <c r="K378" s="11"/>
      <c r="L378" s="11"/>
    </row>
    <row r="379" spans="5:12">
      <c r="E379" s="33"/>
      <c r="F379" s="11"/>
      <c r="G379" s="249"/>
      <c r="J379" s="244"/>
      <c r="K379" s="11"/>
      <c r="L379" s="11"/>
    </row>
    <row r="380" spans="5:12">
      <c r="E380" s="33"/>
      <c r="F380" s="10"/>
      <c r="G380" s="249"/>
      <c r="J380" s="243"/>
      <c r="K380" s="10"/>
      <c r="L380" s="10"/>
    </row>
    <row r="381" spans="5:12">
      <c r="E381" s="33"/>
      <c r="F381" s="10"/>
      <c r="G381" s="249"/>
      <c r="J381" s="243"/>
      <c r="K381" s="10"/>
      <c r="L381" s="10"/>
    </row>
    <row r="382" spans="5:12">
      <c r="E382" s="33"/>
      <c r="F382" s="10"/>
      <c r="G382" s="249"/>
      <c r="J382" s="243"/>
      <c r="K382" s="10"/>
      <c r="L382" s="10"/>
    </row>
    <row r="383" spans="5:12">
      <c r="E383" s="33"/>
      <c r="F383" s="10"/>
      <c r="G383" s="249"/>
      <c r="J383" s="243"/>
      <c r="K383" s="10"/>
      <c r="L383" s="10"/>
    </row>
    <row r="384" spans="5:12">
      <c r="E384" s="33"/>
      <c r="F384" s="10"/>
      <c r="G384" s="249"/>
      <c r="J384" s="243"/>
      <c r="K384" s="10"/>
      <c r="L384" s="10"/>
    </row>
    <row r="385" spans="5:12">
      <c r="E385" s="33"/>
      <c r="F385" s="10"/>
      <c r="G385" s="249"/>
      <c r="J385" s="243"/>
      <c r="K385" s="10"/>
      <c r="L385" s="10"/>
    </row>
    <row r="386" spans="5:12">
      <c r="E386" s="33"/>
      <c r="F386" s="10"/>
      <c r="G386" s="249"/>
      <c r="J386" s="243"/>
      <c r="K386" s="10"/>
      <c r="L386" s="10"/>
    </row>
    <row r="387" spans="5:12">
      <c r="E387" s="33"/>
      <c r="F387" s="10"/>
      <c r="G387" s="249"/>
      <c r="J387" s="243"/>
      <c r="K387" s="10"/>
      <c r="L387" s="10"/>
    </row>
    <row r="388" spans="5:12">
      <c r="E388" s="33"/>
      <c r="F388" s="10"/>
      <c r="G388" s="249"/>
      <c r="J388" s="243"/>
      <c r="K388" s="10"/>
      <c r="L388" s="10"/>
    </row>
    <row r="389" spans="5:12">
      <c r="E389" s="33"/>
      <c r="F389" s="10"/>
      <c r="G389" s="249"/>
      <c r="J389" s="243"/>
      <c r="K389" s="10"/>
      <c r="L389" s="10"/>
    </row>
    <row r="390" spans="5:12">
      <c r="E390" s="33"/>
      <c r="F390" s="10"/>
      <c r="G390" s="249"/>
      <c r="J390" s="243"/>
      <c r="K390" s="10"/>
      <c r="L390" s="10"/>
    </row>
    <row r="391" spans="5:12">
      <c r="E391" s="33"/>
      <c r="F391" s="10"/>
      <c r="G391" s="249"/>
      <c r="J391" s="243"/>
      <c r="K391" s="10"/>
      <c r="L391" s="10"/>
    </row>
    <row r="392" spans="5:12">
      <c r="E392" s="33"/>
      <c r="F392" s="10"/>
      <c r="G392" s="249"/>
      <c r="J392" s="243"/>
      <c r="K392" s="10"/>
      <c r="L392" s="10"/>
    </row>
    <row r="393" spans="5:12">
      <c r="E393" s="33"/>
      <c r="F393" s="10"/>
      <c r="G393" s="249"/>
      <c r="J393" s="243"/>
      <c r="K393" s="10"/>
      <c r="L393" s="10"/>
    </row>
    <row r="394" spans="5:12">
      <c r="E394" s="33"/>
      <c r="F394" s="10"/>
      <c r="G394" s="249"/>
      <c r="J394" s="243"/>
      <c r="K394" s="10"/>
      <c r="L394" s="10"/>
    </row>
    <row r="395" spans="5:12">
      <c r="E395" s="33"/>
      <c r="F395" s="10"/>
      <c r="G395" s="249"/>
      <c r="J395" s="243"/>
      <c r="K395" s="10"/>
      <c r="L395" s="10"/>
    </row>
    <row r="396" spans="5:12">
      <c r="E396" s="33"/>
      <c r="F396" s="10"/>
      <c r="G396" s="249"/>
      <c r="J396" s="243"/>
      <c r="K396" s="10"/>
      <c r="L396" s="10"/>
    </row>
    <row r="397" spans="5:12">
      <c r="E397" s="33"/>
      <c r="F397" s="11"/>
      <c r="G397" s="249"/>
      <c r="J397" s="244"/>
      <c r="K397" s="11"/>
      <c r="L397" s="11"/>
    </row>
    <row r="398" spans="5:12">
      <c r="E398" s="33"/>
      <c r="F398" s="11"/>
      <c r="G398" s="249"/>
      <c r="J398" s="244"/>
      <c r="K398" s="11"/>
      <c r="L398" s="11"/>
    </row>
    <row r="399" spans="5:12">
      <c r="E399" s="33"/>
      <c r="F399" s="11"/>
      <c r="G399" s="249"/>
      <c r="J399" s="244"/>
      <c r="K399" s="11"/>
      <c r="L399" s="11"/>
    </row>
    <row r="400" spans="5:12">
      <c r="E400" s="33"/>
      <c r="F400" s="11"/>
      <c r="G400" s="249"/>
      <c r="J400" s="244"/>
      <c r="K400" s="11"/>
      <c r="L400" s="11"/>
    </row>
    <row r="401" spans="5:12">
      <c r="E401" s="33"/>
      <c r="F401" s="11"/>
      <c r="G401" s="249"/>
      <c r="J401" s="244"/>
      <c r="K401" s="11"/>
      <c r="L401" s="11"/>
    </row>
    <row r="402" spans="5:12">
      <c r="E402" s="33"/>
      <c r="F402" s="11"/>
      <c r="G402" s="249"/>
      <c r="J402" s="244"/>
      <c r="K402" s="11"/>
      <c r="L402" s="11"/>
    </row>
    <row r="403" spans="5:12">
      <c r="E403" s="33"/>
      <c r="F403" s="11"/>
      <c r="G403" s="249"/>
      <c r="J403" s="244"/>
      <c r="K403" s="11"/>
      <c r="L403" s="11"/>
    </row>
    <row r="404" spans="5:12">
      <c r="E404" s="33"/>
      <c r="F404" s="11"/>
      <c r="G404" s="249"/>
      <c r="J404" s="244"/>
      <c r="K404" s="11"/>
      <c r="L404" s="11"/>
    </row>
    <row r="405" spans="5:12">
      <c r="E405" s="33"/>
      <c r="F405" s="11"/>
      <c r="G405" s="249"/>
      <c r="J405" s="244"/>
      <c r="K405" s="11"/>
      <c r="L405" s="11"/>
    </row>
    <row r="406" spans="5:12">
      <c r="E406" s="33"/>
      <c r="F406" s="11"/>
      <c r="G406" s="249"/>
      <c r="J406" s="244"/>
      <c r="K406" s="11"/>
      <c r="L406" s="11"/>
    </row>
    <row r="407" spans="5:12">
      <c r="E407" s="33"/>
      <c r="F407" s="10"/>
      <c r="G407" s="249"/>
      <c r="J407" s="243"/>
      <c r="K407" s="10"/>
      <c r="L407" s="10"/>
    </row>
    <row r="408" spans="5:12">
      <c r="E408" s="33"/>
      <c r="F408" s="11"/>
      <c r="G408" s="249"/>
      <c r="J408" s="244"/>
      <c r="K408" s="11"/>
      <c r="L408" s="11"/>
    </row>
    <row r="409" spans="5:12">
      <c r="E409" s="33"/>
      <c r="F409" s="11"/>
      <c r="G409" s="249"/>
      <c r="J409" s="244"/>
      <c r="K409" s="11"/>
      <c r="L409" s="11"/>
    </row>
    <row r="410" spans="5:12">
      <c r="E410" s="33"/>
      <c r="F410" s="11"/>
      <c r="G410" s="249"/>
      <c r="J410" s="244"/>
      <c r="K410" s="11"/>
      <c r="L410" s="11"/>
    </row>
    <row r="411" spans="5:12">
      <c r="E411" s="33"/>
      <c r="F411" s="10"/>
      <c r="G411" s="249"/>
      <c r="J411" s="243"/>
      <c r="K411" s="10"/>
      <c r="L411" s="10"/>
    </row>
    <row r="412" spans="5:12">
      <c r="E412" s="33"/>
      <c r="F412" s="10"/>
      <c r="G412" s="249"/>
      <c r="J412" s="243"/>
      <c r="K412" s="10"/>
      <c r="L412" s="10"/>
    </row>
    <row r="413" spans="5:12">
      <c r="E413" s="33"/>
      <c r="F413" s="10"/>
      <c r="G413" s="249"/>
      <c r="J413" s="243"/>
      <c r="K413" s="10"/>
      <c r="L413" s="10"/>
    </row>
    <row r="414" spans="5:12">
      <c r="E414" s="33"/>
      <c r="F414" s="10"/>
      <c r="G414" s="249"/>
      <c r="J414" s="243"/>
      <c r="K414" s="10"/>
      <c r="L414" s="10"/>
    </row>
    <row r="415" spans="5:12">
      <c r="E415" s="33"/>
      <c r="F415" s="10"/>
      <c r="G415" s="249"/>
      <c r="J415" s="243"/>
      <c r="K415" s="10"/>
      <c r="L415" s="10"/>
    </row>
    <row r="416" spans="5:12">
      <c r="E416" s="33"/>
      <c r="F416" s="10"/>
      <c r="G416" s="249"/>
      <c r="J416" s="243"/>
      <c r="K416" s="10"/>
      <c r="L416" s="10"/>
    </row>
    <row r="417" spans="5:12">
      <c r="E417" s="33"/>
      <c r="F417" s="10"/>
      <c r="G417" s="249"/>
      <c r="J417" s="243"/>
      <c r="K417" s="10"/>
      <c r="L417" s="10"/>
    </row>
    <row r="418" spans="5:12">
      <c r="E418" s="33"/>
      <c r="F418" s="10"/>
      <c r="G418" s="249"/>
      <c r="J418" s="243"/>
      <c r="K418" s="10"/>
      <c r="L418" s="10"/>
    </row>
    <row r="419" spans="5:12">
      <c r="E419" s="33"/>
      <c r="F419" s="10"/>
      <c r="G419" s="249"/>
      <c r="J419" s="243"/>
      <c r="K419" s="10"/>
      <c r="L419" s="10"/>
    </row>
    <row r="420" spans="5:12">
      <c r="E420" s="33"/>
      <c r="F420" s="10"/>
      <c r="G420" s="249"/>
      <c r="J420" s="243"/>
      <c r="K420" s="10"/>
      <c r="L420" s="10"/>
    </row>
    <row r="421" spans="5:12">
      <c r="E421" s="33"/>
      <c r="F421" s="10"/>
      <c r="G421" s="249"/>
      <c r="J421" s="243"/>
      <c r="K421" s="10"/>
      <c r="L421" s="10"/>
    </row>
    <row r="422" spans="5:12">
      <c r="E422" s="33"/>
      <c r="F422" s="10"/>
      <c r="G422" s="249"/>
      <c r="J422" s="243"/>
      <c r="K422" s="10"/>
      <c r="L422" s="10"/>
    </row>
    <row r="423" spans="5:12">
      <c r="E423" s="33"/>
      <c r="F423" s="10"/>
      <c r="G423" s="249"/>
      <c r="J423" s="243"/>
      <c r="K423" s="10"/>
      <c r="L423" s="10"/>
    </row>
    <row r="424" spans="5:12">
      <c r="E424" s="33"/>
      <c r="F424" s="10"/>
      <c r="G424" s="249"/>
      <c r="J424" s="243"/>
      <c r="K424" s="10"/>
      <c r="L424" s="10"/>
    </row>
    <row r="425" spans="5:12">
      <c r="E425" s="33"/>
      <c r="F425" s="10"/>
      <c r="G425" s="249"/>
      <c r="J425" s="243"/>
      <c r="K425" s="10"/>
      <c r="L425" s="10"/>
    </row>
    <row r="426" spans="5:12">
      <c r="E426" s="33"/>
      <c r="F426" s="10"/>
      <c r="G426" s="249"/>
      <c r="J426" s="243"/>
      <c r="K426" s="10"/>
      <c r="L426" s="10"/>
    </row>
    <row r="427" spans="5:12">
      <c r="E427" s="33"/>
      <c r="F427" s="10"/>
      <c r="G427" s="249"/>
      <c r="J427" s="243"/>
      <c r="K427" s="10"/>
      <c r="L427" s="10"/>
    </row>
    <row r="428" spans="5:12">
      <c r="E428" s="33"/>
      <c r="F428" s="11"/>
      <c r="G428" s="249"/>
      <c r="J428" s="244"/>
      <c r="K428" s="11"/>
      <c r="L428" s="11"/>
    </row>
    <row r="429" spans="5:12">
      <c r="E429" s="33"/>
      <c r="F429" s="11"/>
      <c r="G429" s="249"/>
      <c r="J429" s="244"/>
      <c r="K429" s="11"/>
      <c r="L429" s="11"/>
    </row>
    <row r="430" spans="5:12">
      <c r="E430" s="33"/>
      <c r="F430" s="11"/>
      <c r="G430" s="249"/>
      <c r="J430" s="244"/>
      <c r="K430" s="11"/>
      <c r="L430" s="11"/>
    </row>
    <row r="431" spans="5:12">
      <c r="E431" s="33"/>
      <c r="F431" s="11"/>
      <c r="G431" s="249"/>
      <c r="J431" s="244"/>
      <c r="K431" s="11"/>
      <c r="L431" s="11"/>
    </row>
    <row r="432" spans="5:12">
      <c r="E432" s="33"/>
      <c r="F432" s="11"/>
      <c r="G432" s="249"/>
      <c r="J432" s="244"/>
      <c r="K432" s="11"/>
      <c r="L432" s="11"/>
    </row>
    <row r="433" spans="5:12">
      <c r="E433" s="33"/>
      <c r="F433" s="11"/>
      <c r="G433" s="249"/>
      <c r="J433" s="244"/>
      <c r="K433" s="11"/>
      <c r="L433" s="11"/>
    </row>
    <row r="434" spans="5:12">
      <c r="E434" s="33"/>
      <c r="F434" s="11"/>
      <c r="G434" s="249"/>
      <c r="J434" s="244"/>
      <c r="K434" s="11"/>
      <c r="L434" s="11"/>
    </row>
    <row r="435" spans="5:12">
      <c r="E435" s="33"/>
      <c r="F435" s="11"/>
      <c r="G435" s="249"/>
      <c r="J435" s="244"/>
      <c r="K435" s="11"/>
      <c r="L435" s="11"/>
    </row>
    <row r="436" spans="5:12">
      <c r="E436" s="33"/>
      <c r="F436" s="11"/>
      <c r="G436" s="249"/>
      <c r="J436" s="244"/>
      <c r="K436" s="11"/>
      <c r="L436" s="11"/>
    </row>
    <row r="437" spans="5:12">
      <c r="E437" s="33"/>
      <c r="F437" s="11"/>
      <c r="G437" s="249"/>
      <c r="J437" s="244"/>
      <c r="K437" s="11"/>
      <c r="L437" s="11"/>
    </row>
    <row r="438" spans="5:12">
      <c r="E438" s="33"/>
      <c r="F438" s="10"/>
      <c r="G438" s="249"/>
      <c r="J438" s="243"/>
      <c r="K438" s="10"/>
      <c r="L438" s="10"/>
    </row>
    <row r="439" spans="5:12">
      <c r="E439" s="33"/>
      <c r="F439" s="11"/>
      <c r="G439" s="249"/>
      <c r="J439" s="244"/>
      <c r="K439" s="11"/>
      <c r="L439" s="11"/>
    </row>
    <row r="440" spans="5:12">
      <c r="E440" s="33"/>
      <c r="F440" s="11"/>
      <c r="G440" s="249"/>
      <c r="J440" s="244"/>
      <c r="K440" s="11"/>
      <c r="L440" s="11"/>
    </row>
    <row r="441" spans="5:12">
      <c r="E441" s="33"/>
      <c r="F441" s="11"/>
      <c r="G441" s="249"/>
      <c r="J441" s="244"/>
      <c r="K441" s="11"/>
      <c r="L441" s="11"/>
    </row>
    <row r="442" spans="5:12">
      <c r="E442" s="33"/>
      <c r="F442" s="10"/>
      <c r="G442" s="249"/>
      <c r="J442" s="243"/>
      <c r="K442" s="10"/>
      <c r="L442" s="10"/>
    </row>
    <row r="443" spans="5:12">
      <c r="E443" s="33"/>
      <c r="F443" s="10"/>
      <c r="G443" s="249"/>
      <c r="J443" s="243"/>
      <c r="K443" s="10"/>
      <c r="L443" s="10"/>
    </row>
    <row r="444" spans="5:12">
      <c r="E444" s="33"/>
      <c r="F444" s="10"/>
      <c r="G444" s="249"/>
      <c r="J444" s="243"/>
      <c r="K444" s="10"/>
      <c r="L444" s="10"/>
    </row>
    <row r="445" spans="5:12">
      <c r="E445" s="33"/>
      <c r="F445" s="10"/>
      <c r="G445" s="249"/>
      <c r="J445" s="243"/>
      <c r="K445" s="10"/>
      <c r="L445" s="10"/>
    </row>
    <row r="446" spans="5:12">
      <c r="E446" s="33"/>
      <c r="F446" s="10"/>
      <c r="G446" s="249"/>
      <c r="J446" s="243"/>
      <c r="K446" s="10"/>
      <c r="L446" s="10"/>
    </row>
    <row r="447" spans="5:12">
      <c r="E447" s="33"/>
      <c r="F447" s="10"/>
      <c r="G447" s="249"/>
      <c r="J447" s="243"/>
      <c r="K447" s="10"/>
      <c r="L447" s="10"/>
    </row>
    <row r="448" spans="5:12">
      <c r="E448" s="33"/>
      <c r="F448" s="10"/>
      <c r="G448" s="249"/>
      <c r="J448" s="243"/>
      <c r="K448" s="10"/>
      <c r="L448" s="10"/>
    </row>
    <row r="449" spans="5:12">
      <c r="E449" s="33"/>
      <c r="F449" s="10"/>
      <c r="G449" s="249"/>
      <c r="J449" s="243"/>
      <c r="K449" s="10"/>
      <c r="L449" s="10"/>
    </row>
    <row r="450" spans="5:12">
      <c r="E450" s="33"/>
      <c r="F450" s="10"/>
      <c r="G450" s="249"/>
      <c r="J450" s="243"/>
      <c r="K450" s="10"/>
      <c r="L450" s="10"/>
    </row>
    <row r="451" spans="5:12">
      <c r="E451" s="33"/>
      <c r="F451" s="10"/>
      <c r="G451" s="249"/>
      <c r="J451" s="243"/>
      <c r="K451" s="10"/>
      <c r="L451" s="10"/>
    </row>
    <row r="452" spans="5:12">
      <c r="E452" s="33"/>
      <c r="F452" s="10"/>
      <c r="G452" s="249"/>
      <c r="J452" s="243"/>
      <c r="K452" s="10"/>
      <c r="L452" s="10"/>
    </row>
    <row r="453" spans="5:12">
      <c r="E453" s="33"/>
      <c r="F453" s="10"/>
      <c r="G453" s="249"/>
      <c r="J453" s="243"/>
      <c r="K453" s="10"/>
      <c r="L453" s="10"/>
    </row>
    <row r="454" spans="5:12">
      <c r="E454" s="33"/>
      <c r="F454" s="10"/>
      <c r="G454" s="249"/>
      <c r="J454" s="243"/>
      <c r="K454" s="10"/>
      <c r="L454" s="10"/>
    </row>
    <row r="455" spans="5:12">
      <c r="E455" s="33"/>
      <c r="F455" s="10"/>
      <c r="G455" s="249"/>
      <c r="J455" s="243"/>
      <c r="K455" s="10"/>
      <c r="L455" s="10"/>
    </row>
    <row r="456" spans="5:12">
      <c r="E456" s="33"/>
      <c r="F456" s="10"/>
      <c r="G456" s="249"/>
      <c r="J456" s="243"/>
      <c r="K456" s="10"/>
      <c r="L456" s="10"/>
    </row>
    <row r="457" spans="5:12">
      <c r="E457" s="33"/>
      <c r="F457" s="10"/>
      <c r="G457" s="249"/>
      <c r="J457" s="243"/>
      <c r="K457" s="10"/>
      <c r="L457" s="10"/>
    </row>
    <row r="458" spans="5:12">
      <c r="E458" s="33"/>
      <c r="F458" s="10"/>
      <c r="G458" s="249"/>
      <c r="J458" s="243"/>
      <c r="K458" s="10"/>
      <c r="L458" s="10"/>
    </row>
    <row r="459" spans="5:12">
      <c r="E459" s="33"/>
      <c r="F459" s="11"/>
      <c r="G459" s="249"/>
      <c r="J459" s="244"/>
      <c r="K459" s="11"/>
      <c r="L459" s="11"/>
    </row>
    <row r="460" spans="5:12">
      <c r="E460" s="33"/>
      <c r="F460" s="11"/>
      <c r="G460" s="249"/>
      <c r="J460" s="244"/>
      <c r="K460" s="11"/>
      <c r="L460" s="11"/>
    </row>
    <row r="461" spans="5:12">
      <c r="E461" s="33"/>
      <c r="F461" s="11"/>
      <c r="G461" s="249"/>
      <c r="J461" s="244"/>
      <c r="K461" s="11"/>
      <c r="L461" s="11"/>
    </row>
    <row r="462" spans="5:12">
      <c r="E462" s="33"/>
      <c r="F462" s="11"/>
      <c r="G462" s="249"/>
      <c r="J462" s="244"/>
      <c r="K462" s="11"/>
      <c r="L462" s="11"/>
    </row>
    <row r="463" spans="5:12">
      <c r="E463" s="33"/>
      <c r="F463" s="11"/>
      <c r="G463" s="249"/>
      <c r="J463" s="244"/>
      <c r="K463" s="11"/>
      <c r="L463" s="11"/>
    </row>
    <row r="464" spans="5:12">
      <c r="E464" s="33"/>
      <c r="F464" s="11"/>
      <c r="G464" s="249"/>
      <c r="J464" s="244"/>
      <c r="K464" s="11"/>
      <c r="L464" s="11"/>
    </row>
    <row r="465" spans="5:12">
      <c r="E465" s="33"/>
      <c r="F465" s="11"/>
      <c r="G465" s="249"/>
      <c r="J465" s="244"/>
      <c r="K465" s="11"/>
      <c r="L465" s="11"/>
    </row>
    <row r="466" spans="5:12">
      <c r="E466" s="33"/>
      <c r="F466" s="11"/>
      <c r="G466" s="249"/>
      <c r="J466" s="244"/>
      <c r="K466" s="11"/>
      <c r="L466" s="11"/>
    </row>
    <row r="467" spans="5:12">
      <c r="E467" s="33"/>
      <c r="F467" s="11"/>
      <c r="G467" s="249"/>
      <c r="J467" s="244"/>
      <c r="K467" s="11"/>
      <c r="L467" s="11"/>
    </row>
    <row r="468" spans="5:12">
      <c r="E468" s="33"/>
      <c r="F468" s="11"/>
      <c r="G468" s="249"/>
      <c r="J468" s="244"/>
      <c r="K468" s="11"/>
      <c r="L468" s="11"/>
    </row>
    <row r="469" spans="5:12">
      <c r="E469" s="33"/>
      <c r="F469" s="10"/>
      <c r="G469" s="249"/>
      <c r="J469" s="243"/>
      <c r="K469" s="10"/>
      <c r="L469" s="10"/>
    </row>
    <row r="470" spans="5:12">
      <c r="E470" s="33"/>
      <c r="F470" s="11"/>
      <c r="G470" s="249"/>
      <c r="J470" s="244"/>
      <c r="K470" s="11"/>
      <c r="L470" s="11"/>
    </row>
    <row r="471" spans="5:12">
      <c r="E471" s="33"/>
      <c r="F471" s="11"/>
      <c r="G471" s="249"/>
      <c r="J471" s="244"/>
      <c r="K471" s="11"/>
      <c r="L471" s="11"/>
    </row>
    <row r="472" spans="5:12">
      <c r="E472" s="33"/>
      <c r="F472" s="11"/>
      <c r="G472" s="249"/>
      <c r="J472" s="244"/>
      <c r="K472" s="11"/>
      <c r="L472" s="11"/>
    </row>
    <row r="473" spans="5:12">
      <c r="E473" s="33"/>
      <c r="F473" s="10"/>
      <c r="G473" s="249"/>
      <c r="J473" s="243"/>
      <c r="K473" s="10"/>
      <c r="L473" s="10"/>
    </row>
    <row r="474" spans="5:12">
      <c r="E474" s="33"/>
      <c r="F474" s="10"/>
      <c r="G474" s="249"/>
      <c r="J474" s="243"/>
      <c r="K474" s="10"/>
      <c r="L474" s="10"/>
    </row>
    <row r="475" spans="5:12">
      <c r="E475" s="33"/>
      <c r="F475" s="10"/>
      <c r="G475" s="249"/>
      <c r="J475" s="243"/>
      <c r="K475" s="10"/>
      <c r="L475" s="10"/>
    </row>
    <row r="476" spans="5:12">
      <c r="E476" s="33"/>
      <c r="F476" s="10"/>
      <c r="G476" s="249"/>
      <c r="J476" s="243"/>
      <c r="K476" s="10"/>
      <c r="L476" s="10"/>
    </row>
    <row r="477" spans="5:12">
      <c r="E477" s="33"/>
      <c r="F477" s="10"/>
      <c r="G477" s="249"/>
      <c r="J477" s="243"/>
      <c r="K477" s="10"/>
      <c r="L477" s="10"/>
    </row>
    <row r="478" spans="5:12">
      <c r="E478" s="33"/>
      <c r="F478" s="10"/>
      <c r="G478" s="249"/>
      <c r="J478" s="243"/>
      <c r="K478" s="10"/>
      <c r="L478" s="10"/>
    </row>
    <row r="479" spans="5:12">
      <c r="E479" s="33"/>
      <c r="F479" s="10"/>
      <c r="G479" s="249"/>
      <c r="J479" s="243"/>
      <c r="K479" s="10"/>
      <c r="L479" s="10"/>
    </row>
    <row r="480" spans="5:12">
      <c r="E480" s="33"/>
      <c r="F480" s="10"/>
      <c r="G480" s="249"/>
      <c r="J480" s="243"/>
      <c r="K480" s="10"/>
      <c r="L480" s="10"/>
    </row>
    <row r="481" spans="5:12">
      <c r="E481" s="33"/>
      <c r="F481" s="10"/>
      <c r="G481" s="249"/>
      <c r="J481" s="243"/>
      <c r="K481" s="10"/>
      <c r="L481" s="10"/>
    </row>
    <row r="482" spans="5:12">
      <c r="E482" s="33"/>
      <c r="F482" s="10"/>
      <c r="G482" s="249"/>
      <c r="J482" s="243"/>
      <c r="K482" s="10"/>
      <c r="L482" s="10"/>
    </row>
    <row r="483" spans="5:12">
      <c r="E483" s="33"/>
      <c r="F483" s="10"/>
      <c r="G483" s="249"/>
      <c r="J483" s="243"/>
      <c r="K483" s="10"/>
      <c r="L483" s="10"/>
    </row>
    <row r="484" spans="5:12">
      <c r="E484" s="33"/>
      <c r="F484" s="10"/>
      <c r="G484" s="249"/>
      <c r="J484" s="243"/>
      <c r="K484" s="10"/>
      <c r="L484" s="10"/>
    </row>
    <row r="485" spans="5:12">
      <c r="E485" s="33"/>
      <c r="F485" s="10"/>
      <c r="G485" s="249"/>
      <c r="J485" s="243"/>
      <c r="K485" s="10"/>
      <c r="L485" s="10"/>
    </row>
    <row r="486" spans="5:12">
      <c r="E486" s="33"/>
      <c r="F486" s="10"/>
      <c r="G486" s="249"/>
      <c r="J486" s="243"/>
      <c r="K486" s="10"/>
      <c r="L486" s="10"/>
    </row>
    <row r="487" spans="5:12">
      <c r="E487" s="33"/>
      <c r="F487" s="10"/>
      <c r="G487" s="249"/>
      <c r="J487" s="243"/>
      <c r="K487" s="10"/>
      <c r="L487" s="10"/>
    </row>
    <row r="488" spans="5:12">
      <c r="E488" s="33"/>
      <c r="F488" s="10"/>
      <c r="G488" s="249"/>
      <c r="J488" s="243"/>
      <c r="K488" s="10"/>
      <c r="L488" s="10"/>
    </row>
    <row r="489" spans="5:12">
      <c r="E489" s="33"/>
      <c r="F489" s="10"/>
      <c r="G489" s="249"/>
      <c r="J489" s="243"/>
      <c r="K489" s="10"/>
      <c r="L489" s="10"/>
    </row>
    <row r="490" spans="5:12">
      <c r="E490" s="33"/>
      <c r="F490" s="11"/>
      <c r="G490" s="249"/>
      <c r="J490" s="244"/>
      <c r="K490" s="11"/>
      <c r="L490" s="11"/>
    </row>
    <row r="491" spans="5:12">
      <c r="E491" s="33"/>
      <c r="F491" s="11"/>
      <c r="G491" s="249"/>
      <c r="J491" s="244"/>
      <c r="K491" s="11"/>
      <c r="L491" s="11"/>
    </row>
    <row r="492" spans="5:12">
      <c r="E492" s="33"/>
      <c r="F492" s="11"/>
      <c r="G492" s="249"/>
      <c r="J492" s="244"/>
      <c r="K492" s="11"/>
      <c r="L492" s="11"/>
    </row>
    <row r="493" spans="5:12">
      <c r="E493" s="33"/>
      <c r="F493" s="11"/>
      <c r="G493" s="249"/>
      <c r="J493" s="244"/>
      <c r="K493" s="11"/>
      <c r="L493" s="11"/>
    </row>
    <row r="494" spans="5:12">
      <c r="E494" s="33"/>
      <c r="F494" s="11"/>
      <c r="G494" s="249"/>
      <c r="J494" s="244"/>
      <c r="K494" s="11"/>
      <c r="L494" s="11"/>
    </row>
    <row r="495" spans="5:12">
      <c r="E495" s="33"/>
      <c r="F495" s="11"/>
      <c r="G495" s="249"/>
      <c r="J495" s="244"/>
      <c r="K495" s="11"/>
      <c r="L495" s="11"/>
    </row>
    <row r="496" spans="5:12">
      <c r="E496" s="33"/>
      <c r="F496" s="11"/>
      <c r="G496" s="249"/>
      <c r="J496" s="244"/>
      <c r="K496" s="11"/>
      <c r="L496" s="11"/>
    </row>
    <row r="497" spans="5:12">
      <c r="E497" s="33"/>
      <c r="F497" s="11"/>
      <c r="G497" s="249"/>
      <c r="J497" s="244"/>
      <c r="K497" s="11"/>
      <c r="L497" s="11"/>
    </row>
    <row r="498" spans="5:12">
      <c r="E498" s="33"/>
      <c r="F498" s="11"/>
      <c r="G498" s="249"/>
      <c r="J498" s="244"/>
      <c r="K498" s="11"/>
      <c r="L498" s="11"/>
    </row>
    <row r="499" spans="5:12">
      <c r="E499" s="33"/>
      <c r="F499" s="11"/>
      <c r="G499" s="249"/>
      <c r="J499" s="244"/>
      <c r="K499" s="11"/>
      <c r="L499" s="11"/>
    </row>
    <row r="500" spans="5:12">
      <c r="E500" s="33"/>
      <c r="F500" s="10"/>
      <c r="G500" s="249"/>
      <c r="J500" s="243"/>
      <c r="K500" s="10"/>
      <c r="L500" s="10"/>
    </row>
    <row r="501" spans="5:12">
      <c r="E501" s="33"/>
      <c r="F501" s="11"/>
      <c r="G501" s="249"/>
      <c r="J501" s="244"/>
      <c r="K501" s="11"/>
      <c r="L501" s="11"/>
    </row>
    <row r="502" spans="5:12">
      <c r="E502" s="33"/>
      <c r="F502" s="11"/>
      <c r="G502" s="249"/>
      <c r="J502" s="244"/>
      <c r="K502" s="11"/>
      <c r="L502" s="11"/>
    </row>
    <row r="503" spans="5:12">
      <c r="E503" s="33"/>
      <c r="F503" s="11"/>
      <c r="G503" s="249"/>
      <c r="J503" s="244"/>
      <c r="K503" s="11"/>
      <c r="L503" s="11"/>
    </row>
    <row r="504" spans="5:12">
      <c r="E504" s="33"/>
      <c r="F504" s="10"/>
      <c r="G504" s="249"/>
      <c r="J504" s="243"/>
      <c r="K504" s="10"/>
      <c r="L504" s="10"/>
    </row>
    <row r="505" spans="5:12">
      <c r="E505" s="33"/>
      <c r="F505" s="10"/>
      <c r="G505" s="249"/>
      <c r="J505" s="243"/>
      <c r="K505" s="10"/>
      <c r="L505" s="10"/>
    </row>
    <row r="506" spans="5:12">
      <c r="E506" s="33"/>
      <c r="F506" s="10"/>
      <c r="G506" s="249"/>
      <c r="J506" s="243"/>
      <c r="K506" s="10"/>
      <c r="L506" s="10"/>
    </row>
    <row r="507" spans="5:12">
      <c r="E507" s="33"/>
      <c r="F507" s="10"/>
      <c r="G507" s="249"/>
      <c r="J507" s="243"/>
      <c r="K507" s="10"/>
      <c r="L507" s="10"/>
    </row>
    <row r="508" spans="5:12">
      <c r="E508" s="33"/>
      <c r="F508" s="10"/>
      <c r="G508" s="249"/>
      <c r="J508" s="243"/>
      <c r="K508" s="10"/>
      <c r="L508" s="10"/>
    </row>
    <row r="509" spans="5:12">
      <c r="E509" s="33"/>
      <c r="F509" s="10"/>
      <c r="G509" s="249"/>
      <c r="J509" s="243"/>
      <c r="K509" s="10"/>
      <c r="L509" s="10"/>
    </row>
    <row r="510" spans="5:12">
      <c r="E510" s="33"/>
      <c r="F510" s="10"/>
      <c r="G510" s="249"/>
      <c r="J510" s="243"/>
      <c r="K510" s="10"/>
      <c r="L510" s="10"/>
    </row>
    <row r="511" spans="5:12">
      <c r="E511" s="33"/>
      <c r="F511" s="10"/>
      <c r="G511" s="249"/>
      <c r="J511" s="243"/>
      <c r="K511" s="10"/>
      <c r="L511" s="10"/>
    </row>
    <row r="512" spans="5:12">
      <c r="E512" s="33"/>
      <c r="F512" s="10"/>
      <c r="G512" s="249"/>
      <c r="J512" s="243"/>
      <c r="K512" s="10"/>
      <c r="L512" s="10"/>
    </row>
    <row r="513" spans="5:12">
      <c r="E513" s="33"/>
      <c r="F513" s="10"/>
      <c r="G513" s="249"/>
      <c r="J513" s="243"/>
      <c r="K513" s="10"/>
      <c r="L513" s="10"/>
    </row>
    <row r="514" spans="5:12">
      <c r="E514" s="33"/>
      <c r="F514" s="10"/>
      <c r="G514" s="249"/>
      <c r="J514" s="243"/>
      <c r="K514" s="10"/>
      <c r="L514" s="10"/>
    </row>
    <row r="515" spans="5:12">
      <c r="E515" s="33"/>
      <c r="F515" s="10"/>
      <c r="G515" s="249"/>
      <c r="J515" s="243"/>
      <c r="K515" s="10"/>
      <c r="L515" s="10"/>
    </row>
    <row r="516" spans="5:12">
      <c r="E516" s="33"/>
      <c r="F516" s="10"/>
      <c r="G516" s="249"/>
      <c r="J516" s="243"/>
      <c r="K516" s="10"/>
      <c r="L516" s="10"/>
    </row>
    <row r="517" spans="5:12">
      <c r="E517" s="33"/>
      <c r="F517" s="10"/>
      <c r="G517" s="249"/>
      <c r="J517" s="243"/>
      <c r="K517" s="10"/>
      <c r="L517" s="10"/>
    </row>
    <row r="518" spans="5:12">
      <c r="E518" s="33"/>
      <c r="F518" s="10"/>
      <c r="G518" s="249"/>
      <c r="J518" s="243"/>
      <c r="K518" s="10"/>
      <c r="L518" s="10"/>
    </row>
    <row r="519" spans="5:12">
      <c r="E519" s="33"/>
      <c r="F519" s="10"/>
      <c r="G519" s="249"/>
      <c r="J519" s="243"/>
      <c r="K519" s="10"/>
      <c r="L519" s="10"/>
    </row>
    <row r="520" spans="5:12">
      <c r="E520" s="33"/>
      <c r="F520" s="10"/>
      <c r="G520" s="249"/>
      <c r="J520" s="243"/>
      <c r="K520" s="10"/>
      <c r="L520" s="10"/>
    </row>
    <row r="521" spans="5:12">
      <c r="E521" s="33"/>
      <c r="F521" s="11"/>
      <c r="G521" s="249"/>
      <c r="J521" s="244"/>
      <c r="K521" s="11"/>
      <c r="L521" s="11"/>
    </row>
    <row r="522" spans="5:12">
      <c r="E522" s="33"/>
      <c r="F522" s="11"/>
      <c r="G522" s="249"/>
      <c r="J522" s="244"/>
      <c r="K522" s="11"/>
      <c r="L522" s="11"/>
    </row>
    <row r="523" spans="5:12">
      <c r="E523" s="33"/>
      <c r="F523" s="11"/>
      <c r="G523" s="249"/>
      <c r="J523" s="244"/>
      <c r="K523" s="11"/>
      <c r="L523" s="11"/>
    </row>
    <row r="524" spans="5:12">
      <c r="E524" s="33"/>
      <c r="F524" s="11"/>
      <c r="G524" s="249"/>
      <c r="J524" s="244"/>
      <c r="K524" s="11"/>
      <c r="L524" s="11"/>
    </row>
    <row r="525" spans="5:12">
      <c r="E525" s="33"/>
      <c r="F525" s="11"/>
      <c r="G525" s="249"/>
      <c r="J525" s="244"/>
      <c r="K525" s="11"/>
      <c r="L525" s="11"/>
    </row>
    <row r="526" spans="5:12">
      <c r="E526" s="33"/>
      <c r="F526" s="11"/>
      <c r="G526" s="249"/>
      <c r="J526" s="244"/>
      <c r="K526" s="11"/>
      <c r="L526" s="11"/>
    </row>
    <row r="527" spans="5:12">
      <c r="E527" s="33"/>
      <c r="F527" s="11"/>
      <c r="G527" s="249"/>
      <c r="J527" s="244"/>
      <c r="K527" s="11"/>
      <c r="L527" s="11"/>
    </row>
    <row r="528" spans="5:12">
      <c r="E528" s="33"/>
      <c r="F528" s="11"/>
      <c r="G528" s="249"/>
      <c r="J528" s="244"/>
      <c r="K528" s="11"/>
      <c r="L528" s="11"/>
    </row>
    <row r="529" spans="5:12">
      <c r="E529" s="33"/>
      <c r="F529" s="11"/>
      <c r="G529" s="249"/>
      <c r="J529" s="244"/>
      <c r="K529" s="11"/>
      <c r="L529" s="11"/>
    </row>
    <row r="530" spans="5:12">
      <c r="E530" s="33"/>
      <c r="F530" s="11"/>
      <c r="G530" s="249"/>
      <c r="J530" s="244"/>
      <c r="K530" s="11"/>
      <c r="L530" s="11"/>
    </row>
    <row r="531" spans="5:12">
      <c r="E531" s="33"/>
      <c r="F531" s="10"/>
      <c r="G531" s="249"/>
      <c r="J531" s="243"/>
      <c r="K531" s="10"/>
      <c r="L531" s="10"/>
    </row>
    <row r="532" spans="5:12">
      <c r="E532" s="33"/>
      <c r="F532" s="11"/>
      <c r="G532" s="249"/>
      <c r="J532" s="244"/>
      <c r="K532" s="11"/>
      <c r="L532" s="11"/>
    </row>
    <row r="533" spans="5:12">
      <c r="E533" s="33"/>
      <c r="F533" s="11"/>
      <c r="G533" s="249"/>
      <c r="J533" s="244"/>
      <c r="K533" s="11"/>
      <c r="L533" s="11"/>
    </row>
    <row r="534" spans="5:12">
      <c r="E534" s="33"/>
      <c r="F534" s="11"/>
      <c r="G534" s="249"/>
      <c r="J534" s="244"/>
      <c r="K534" s="11"/>
      <c r="L534" s="11"/>
    </row>
    <row r="535" spans="5:12">
      <c r="E535" s="33"/>
      <c r="F535" s="10"/>
      <c r="G535" s="249"/>
      <c r="J535" s="243"/>
      <c r="K535" s="10"/>
      <c r="L535" s="10"/>
    </row>
    <row r="536" spans="5:12">
      <c r="E536" s="33"/>
      <c r="F536" s="10"/>
      <c r="G536" s="249"/>
      <c r="J536" s="243"/>
      <c r="K536" s="10"/>
      <c r="L536" s="10"/>
    </row>
    <row r="537" spans="5:12">
      <c r="E537" s="33"/>
      <c r="F537" s="10"/>
      <c r="G537" s="249"/>
      <c r="J537" s="243"/>
      <c r="K537" s="10"/>
      <c r="L537" s="10"/>
    </row>
    <row r="538" spans="5:12">
      <c r="E538" s="33"/>
      <c r="F538" s="10"/>
      <c r="G538" s="249"/>
      <c r="J538" s="243"/>
      <c r="K538" s="10"/>
      <c r="L538" s="10"/>
    </row>
    <row r="539" spans="5:12">
      <c r="E539" s="33"/>
      <c r="F539" s="10"/>
      <c r="G539" s="249"/>
      <c r="J539" s="243"/>
      <c r="K539" s="10"/>
      <c r="L539" s="10"/>
    </row>
    <row r="540" spans="5:12">
      <c r="E540" s="33"/>
      <c r="F540" s="10"/>
      <c r="G540" s="249"/>
      <c r="J540" s="243"/>
      <c r="K540" s="10"/>
      <c r="L540" s="10"/>
    </row>
    <row r="541" spans="5:12">
      <c r="E541" s="33"/>
      <c r="F541" s="10"/>
      <c r="G541" s="249"/>
      <c r="J541" s="243"/>
      <c r="K541" s="10"/>
      <c r="L541" s="10"/>
    </row>
    <row r="542" spans="5:12">
      <c r="E542" s="33"/>
      <c r="F542" s="10"/>
      <c r="G542" s="249"/>
      <c r="J542" s="243"/>
      <c r="K542" s="10"/>
      <c r="L542" s="10"/>
    </row>
    <row r="543" spans="5:12">
      <c r="E543" s="33"/>
      <c r="F543" s="10"/>
      <c r="G543" s="249"/>
      <c r="J543" s="243"/>
      <c r="K543" s="10"/>
      <c r="L543" s="10"/>
    </row>
    <row r="544" spans="5:12">
      <c r="E544" s="33"/>
      <c r="F544" s="10"/>
      <c r="G544" s="249"/>
      <c r="J544" s="243"/>
      <c r="K544" s="10"/>
      <c r="L544" s="10"/>
    </row>
    <row r="545" spans="5:12">
      <c r="E545" s="33"/>
      <c r="F545" s="10"/>
      <c r="G545" s="249"/>
      <c r="J545" s="243"/>
      <c r="K545" s="10"/>
      <c r="L545" s="10"/>
    </row>
    <row r="546" spans="5:12">
      <c r="E546" s="33"/>
      <c r="F546" s="10"/>
      <c r="G546" s="249"/>
      <c r="J546" s="243"/>
      <c r="K546" s="10"/>
      <c r="L546" s="10"/>
    </row>
    <row r="547" spans="5:12">
      <c r="E547" s="33"/>
      <c r="F547" s="10"/>
      <c r="G547" s="249"/>
      <c r="J547" s="243"/>
      <c r="K547" s="10"/>
      <c r="L547" s="10"/>
    </row>
    <row r="548" spans="5:12">
      <c r="E548" s="33"/>
      <c r="F548" s="10"/>
      <c r="G548" s="249"/>
      <c r="J548" s="243"/>
      <c r="K548" s="10"/>
      <c r="L548" s="10"/>
    </row>
    <row r="549" spans="5:12">
      <c r="E549" s="33"/>
      <c r="F549" s="10"/>
      <c r="G549" s="249"/>
      <c r="J549" s="243"/>
      <c r="K549" s="10"/>
      <c r="L549" s="10"/>
    </row>
    <row r="550" spans="5:12">
      <c r="E550" s="33"/>
      <c r="F550" s="10"/>
      <c r="G550" s="249"/>
      <c r="J550" s="243"/>
      <c r="K550" s="10"/>
      <c r="L550" s="10"/>
    </row>
    <row r="551" spans="5:12">
      <c r="E551" s="33"/>
      <c r="F551" s="34"/>
      <c r="G551" s="249"/>
      <c r="J551" s="245"/>
      <c r="K551" s="34"/>
      <c r="L551" s="34"/>
    </row>
    <row r="552" spans="5:12">
      <c r="E552" s="33"/>
      <c r="F552" s="34"/>
      <c r="G552" s="249"/>
      <c r="J552" s="245"/>
      <c r="K552" s="34"/>
      <c r="L552" s="34"/>
    </row>
    <row r="553" spans="5:12">
      <c r="E553" s="33"/>
      <c r="F553" s="34"/>
      <c r="G553" s="249"/>
      <c r="J553" s="245"/>
      <c r="K553" s="34"/>
      <c r="L553" s="34"/>
    </row>
    <row r="554" spans="5:12">
      <c r="E554" s="33"/>
      <c r="F554" s="34"/>
      <c r="G554" s="249"/>
      <c r="J554" s="245"/>
      <c r="K554" s="34"/>
      <c r="L554" s="34"/>
    </row>
    <row r="555" spans="5:12">
      <c r="E555" s="33"/>
      <c r="F555" s="34"/>
      <c r="G555" s="249"/>
      <c r="J555" s="245"/>
      <c r="K555" s="34"/>
      <c r="L555" s="34"/>
    </row>
    <row r="556" spans="5:12">
      <c r="E556" s="33"/>
      <c r="F556" s="34"/>
      <c r="G556" s="249"/>
      <c r="J556" s="245"/>
      <c r="K556" s="34"/>
      <c r="L556" s="34"/>
    </row>
    <row r="557" spans="5:12">
      <c r="E557" s="33"/>
      <c r="F557" s="34"/>
      <c r="G557" s="249"/>
      <c r="J557" s="245"/>
      <c r="K557" s="34"/>
      <c r="L557" s="34"/>
    </row>
    <row r="558" spans="5:12">
      <c r="E558" s="33"/>
      <c r="F558" s="34"/>
      <c r="G558" s="249"/>
      <c r="J558" s="245"/>
      <c r="K558" s="34"/>
      <c r="L558" s="34"/>
    </row>
    <row r="559" spans="5:12">
      <c r="E559" s="33"/>
      <c r="F559" s="34"/>
      <c r="G559" s="249"/>
      <c r="J559" s="245"/>
      <c r="K559" s="34"/>
      <c r="L559" s="34"/>
    </row>
    <row r="560" spans="5:12">
      <c r="E560" s="33"/>
      <c r="F560" s="34"/>
      <c r="G560" s="249"/>
      <c r="J560" s="245"/>
      <c r="K560" s="34"/>
      <c r="L560" s="34"/>
    </row>
    <row r="561" spans="5:12">
      <c r="E561" s="33"/>
      <c r="F561" s="34"/>
      <c r="G561" s="249"/>
      <c r="J561" s="245"/>
      <c r="K561" s="34"/>
      <c r="L561" s="34"/>
    </row>
    <row r="562" spans="5:12">
      <c r="E562" s="33"/>
      <c r="F562" s="34"/>
      <c r="G562" s="249"/>
      <c r="J562" s="245"/>
      <c r="K562" s="34"/>
      <c r="L562" s="34"/>
    </row>
    <row r="563" spans="5:12">
      <c r="E563" s="33"/>
      <c r="F563" s="34"/>
      <c r="G563" s="249"/>
      <c r="J563" s="245"/>
      <c r="K563" s="34"/>
      <c r="L563" s="34"/>
    </row>
    <row r="564" spans="5:12">
      <c r="E564" s="33"/>
      <c r="F564" s="34"/>
      <c r="G564" s="249"/>
      <c r="J564" s="245"/>
      <c r="K564" s="34"/>
      <c r="L564" s="34"/>
    </row>
    <row r="565" spans="5:12">
      <c r="E565" s="33"/>
      <c r="F565" s="34"/>
      <c r="G565" s="249"/>
      <c r="J565" s="245"/>
      <c r="K565" s="34"/>
      <c r="L565" s="34"/>
    </row>
    <row r="566" spans="5:12">
      <c r="E566" s="33"/>
      <c r="F566" s="34"/>
      <c r="G566" s="249"/>
      <c r="J566" s="245"/>
      <c r="K566" s="34"/>
      <c r="L566" s="34"/>
    </row>
    <row r="567" spans="5:12">
      <c r="E567" s="33"/>
      <c r="F567" s="34"/>
      <c r="G567" s="249"/>
      <c r="J567" s="245"/>
      <c r="K567" s="34"/>
      <c r="L567" s="34"/>
    </row>
    <row r="568" spans="5:12">
      <c r="E568" s="33"/>
      <c r="F568" s="34"/>
      <c r="G568" s="249"/>
      <c r="J568" s="245"/>
      <c r="K568" s="34"/>
      <c r="L568" s="34"/>
    </row>
    <row r="569" spans="5:12">
      <c r="E569" s="33"/>
      <c r="F569" s="34"/>
      <c r="G569" s="249"/>
      <c r="J569" s="245"/>
      <c r="K569" s="34"/>
      <c r="L569" s="34"/>
    </row>
    <row r="570" spans="5:12">
      <c r="E570" s="33"/>
      <c r="F570" s="34"/>
      <c r="G570" s="249"/>
      <c r="J570" s="245"/>
      <c r="K570" s="34"/>
      <c r="L570" s="34"/>
    </row>
    <row r="571" spans="5:12">
      <c r="E571" s="33"/>
      <c r="F571" s="34"/>
      <c r="G571" s="249"/>
      <c r="J571" s="245"/>
      <c r="K571" s="34"/>
      <c r="L571" s="34"/>
    </row>
    <row r="572" spans="5:12">
      <c r="E572" s="33"/>
      <c r="F572" s="34"/>
      <c r="G572" s="249"/>
      <c r="J572" s="245"/>
      <c r="K572" s="34"/>
      <c r="L572" s="34"/>
    </row>
    <row r="573" spans="5:12">
      <c r="E573" s="33"/>
      <c r="F573" s="34"/>
      <c r="G573" s="249"/>
      <c r="J573" s="245"/>
      <c r="K573" s="34"/>
      <c r="L573" s="34"/>
    </row>
    <row r="574" spans="5:12">
      <c r="E574" s="33"/>
      <c r="F574" s="34"/>
      <c r="G574" s="249"/>
      <c r="J574" s="245"/>
      <c r="K574" s="34"/>
      <c r="L574" s="34"/>
    </row>
    <row r="575" spans="5:12">
      <c r="E575" s="33"/>
      <c r="F575" s="34"/>
      <c r="G575" s="249"/>
      <c r="J575" s="245"/>
      <c r="K575" s="34"/>
      <c r="L575" s="34"/>
    </row>
    <row r="576" spans="5:12">
      <c r="E576" s="33"/>
      <c r="F576" s="34"/>
      <c r="G576" s="249"/>
      <c r="J576" s="245"/>
      <c r="K576" s="34"/>
      <c r="L576" s="34"/>
    </row>
    <row r="577" spans="5:12">
      <c r="E577" s="33"/>
      <c r="F577" s="34"/>
      <c r="G577" s="249"/>
      <c r="J577" s="245"/>
      <c r="K577" s="34"/>
      <c r="L577" s="34"/>
    </row>
    <row r="578" spans="5:12">
      <c r="E578" s="33"/>
      <c r="F578" s="34"/>
      <c r="G578" s="249"/>
      <c r="J578" s="245"/>
      <c r="K578" s="34"/>
      <c r="L578" s="34"/>
    </row>
    <row r="579" spans="5:12">
      <c r="E579" s="33"/>
      <c r="F579" s="34"/>
      <c r="G579" s="249"/>
      <c r="J579" s="245"/>
      <c r="K579" s="34"/>
      <c r="L579" s="34"/>
    </row>
    <row r="580" spans="5:12">
      <c r="E580" s="33"/>
      <c r="F580" s="34"/>
      <c r="G580" s="249"/>
      <c r="J580" s="245"/>
      <c r="K580" s="34"/>
      <c r="L580" s="34"/>
    </row>
    <row r="581" spans="5:12">
      <c r="E581" s="33"/>
      <c r="F581" s="34"/>
      <c r="G581" s="249"/>
      <c r="J581" s="245"/>
      <c r="K581" s="34"/>
      <c r="L581" s="34"/>
    </row>
    <row r="582" spans="5:12">
      <c r="E582" s="33"/>
      <c r="F582" s="34"/>
      <c r="G582" s="249"/>
      <c r="J582" s="245"/>
      <c r="K582" s="34"/>
      <c r="L582" s="34"/>
    </row>
    <row r="583" spans="5:12">
      <c r="E583" s="33"/>
      <c r="F583" s="34"/>
      <c r="G583" s="249"/>
      <c r="J583" s="245"/>
      <c r="K583" s="34"/>
      <c r="L583" s="34"/>
    </row>
    <row r="584" spans="5:12">
      <c r="E584" s="33"/>
      <c r="F584" s="34"/>
      <c r="G584" s="249"/>
      <c r="J584" s="245"/>
      <c r="K584" s="34"/>
      <c r="L584" s="34"/>
    </row>
    <row r="585" spans="5:12">
      <c r="E585" s="33"/>
      <c r="F585" s="34"/>
      <c r="G585" s="249"/>
      <c r="J585" s="245"/>
      <c r="K585" s="34"/>
      <c r="L585" s="34"/>
    </row>
    <row r="586" spans="5:12">
      <c r="E586" s="33"/>
      <c r="F586" s="34"/>
      <c r="G586" s="249"/>
      <c r="J586" s="245"/>
      <c r="K586" s="34"/>
      <c r="L586" s="34"/>
    </row>
    <row r="587" spans="5:12">
      <c r="E587" s="33"/>
      <c r="F587" s="34"/>
      <c r="G587" s="249"/>
      <c r="J587" s="245"/>
      <c r="K587" s="34"/>
      <c r="L587" s="34"/>
    </row>
    <row r="588" spans="5:12">
      <c r="E588" s="33"/>
      <c r="F588" s="34"/>
      <c r="G588" s="249"/>
      <c r="J588" s="245"/>
      <c r="K588" s="34"/>
      <c r="L588" s="34"/>
    </row>
    <row r="589" spans="5:12">
      <c r="E589" s="33"/>
      <c r="F589" s="34"/>
      <c r="G589" s="249"/>
      <c r="J589" s="245"/>
      <c r="K589" s="34"/>
      <c r="L589" s="34"/>
    </row>
    <row r="590" spans="5:12">
      <c r="E590" s="33"/>
      <c r="F590" s="34"/>
      <c r="G590" s="249"/>
      <c r="J590" s="245"/>
      <c r="K590" s="34"/>
      <c r="L590" s="34"/>
    </row>
    <row r="591" spans="5:12">
      <c r="E591" s="33"/>
      <c r="F591" s="34"/>
      <c r="G591" s="249"/>
      <c r="J591" s="245"/>
      <c r="K591" s="34"/>
      <c r="L591" s="34"/>
    </row>
    <row r="592" spans="5:12">
      <c r="E592" s="33"/>
      <c r="F592" s="34"/>
      <c r="G592" s="249"/>
      <c r="J592" s="245"/>
      <c r="K592" s="34"/>
      <c r="L592" s="34"/>
    </row>
    <row r="593" spans="5:12">
      <c r="E593" s="33"/>
      <c r="F593" s="34"/>
      <c r="G593" s="249"/>
      <c r="J593" s="245"/>
      <c r="K593" s="34"/>
      <c r="L593" s="34"/>
    </row>
    <row r="594" spans="5:12">
      <c r="E594" s="33"/>
      <c r="F594" s="34"/>
      <c r="G594" s="249"/>
      <c r="J594" s="245"/>
      <c r="K594" s="34"/>
      <c r="L594" s="34"/>
    </row>
    <row r="595" spans="5:12">
      <c r="E595" s="33"/>
      <c r="F595" s="34"/>
      <c r="G595" s="249"/>
      <c r="J595" s="245"/>
      <c r="K595" s="34"/>
      <c r="L595" s="34"/>
    </row>
    <row r="596" spans="5:12">
      <c r="E596" s="33"/>
      <c r="F596" s="34"/>
      <c r="G596" s="249"/>
      <c r="J596" s="245"/>
      <c r="K596" s="34"/>
      <c r="L596" s="34"/>
    </row>
    <row r="597" spans="5:12">
      <c r="E597" s="33"/>
      <c r="F597" s="34"/>
      <c r="G597" s="249"/>
      <c r="J597" s="245"/>
      <c r="K597" s="34"/>
      <c r="L597" s="34"/>
    </row>
    <row r="598" spans="5:12">
      <c r="E598" s="33"/>
      <c r="F598" s="34"/>
      <c r="G598" s="249"/>
      <c r="J598" s="245"/>
      <c r="K598" s="34"/>
      <c r="L598" s="34"/>
    </row>
    <row r="599" spans="5:12">
      <c r="E599" s="33"/>
      <c r="F599" s="34"/>
      <c r="G599" s="249"/>
      <c r="J599" s="245"/>
      <c r="K599" s="34"/>
      <c r="L599" s="34"/>
    </row>
    <row r="600" spans="5:12">
      <c r="E600" s="33"/>
      <c r="F600" s="34"/>
      <c r="G600" s="249"/>
      <c r="J600" s="245"/>
      <c r="K600" s="34"/>
      <c r="L600" s="34"/>
    </row>
    <row r="601" spans="5:12">
      <c r="E601" s="33"/>
      <c r="F601" s="34"/>
      <c r="G601" s="249"/>
      <c r="J601" s="245"/>
      <c r="K601" s="34"/>
      <c r="L601" s="34"/>
    </row>
    <row r="602" spans="5:12">
      <c r="E602" s="33"/>
      <c r="F602" s="34"/>
      <c r="G602" s="249"/>
      <c r="J602" s="245"/>
      <c r="K602" s="34"/>
      <c r="L602" s="34"/>
    </row>
    <row r="603" spans="5:12">
      <c r="E603" s="33"/>
      <c r="F603" s="34"/>
      <c r="G603" s="249"/>
      <c r="J603" s="245"/>
      <c r="K603" s="34"/>
      <c r="L603" s="34"/>
    </row>
    <row r="604" spans="5:12">
      <c r="E604" s="33"/>
      <c r="F604" s="34"/>
      <c r="G604" s="249"/>
      <c r="J604" s="245"/>
      <c r="K604" s="34"/>
      <c r="L604" s="34"/>
    </row>
    <row r="605" spans="5:12">
      <c r="E605" s="33"/>
      <c r="F605" s="34"/>
      <c r="G605" s="249"/>
      <c r="J605" s="245"/>
      <c r="K605" s="34"/>
      <c r="L605" s="34"/>
    </row>
    <row r="606" spans="5:12">
      <c r="E606" s="33"/>
      <c r="F606" s="34"/>
      <c r="G606" s="249"/>
      <c r="J606" s="245"/>
      <c r="K606" s="34"/>
      <c r="L606" s="34"/>
    </row>
    <row r="607" spans="5:12">
      <c r="E607" s="33"/>
      <c r="F607" s="34"/>
      <c r="G607" s="249"/>
      <c r="J607" s="245"/>
      <c r="K607" s="34"/>
      <c r="L607" s="34"/>
    </row>
    <row r="608" spans="5:12">
      <c r="E608" s="33"/>
      <c r="F608" s="34"/>
      <c r="G608" s="249"/>
      <c r="J608" s="245"/>
      <c r="K608" s="34"/>
      <c r="L608" s="34"/>
    </row>
    <row r="609" spans="5:12">
      <c r="E609" s="33"/>
      <c r="F609" s="34"/>
      <c r="G609" s="249"/>
      <c r="J609" s="245"/>
      <c r="K609" s="34"/>
      <c r="L609" s="34"/>
    </row>
    <row r="610" spans="5:12">
      <c r="E610" s="33"/>
      <c r="F610" s="34"/>
      <c r="G610" s="249"/>
      <c r="J610" s="245"/>
      <c r="K610" s="34"/>
      <c r="L610" s="34"/>
    </row>
    <row r="611" spans="5:12">
      <c r="E611" s="33"/>
      <c r="F611" s="34"/>
      <c r="G611" s="249"/>
      <c r="J611" s="245"/>
      <c r="K611" s="34"/>
      <c r="L611" s="34"/>
    </row>
    <row r="612" spans="5:12">
      <c r="E612" s="33"/>
      <c r="F612" s="34"/>
      <c r="G612" s="249"/>
      <c r="J612" s="245"/>
      <c r="K612" s="34"/>
      <c r="L612" s="34"/>
    </row>
    <row r="613" spans="5:12">
      <c r="E613" s="33"/>
      <c r="F613" s="34"/>
      <c r="G613" s="249"/>
      <c r="J613" s="245"/>
      <c r="K613" s="34"/>
      <c r="L613" s="34"/>
    </row>
    <row r="614" spans="5:12">
      <c r="E614" s="33"/>
      <c r="F614" s="34"/>
      <c r="G614" s="249"/>
      <c r="J614" s="245"/>
      <c r="K614" s="34"/>
      <c r="L614" s="34"/>
    </row>
    <row r="615" spans="5:12">
      <c r="E615" s="33"/>
      <c r="F615" s="34"/>
      <c r="G615" s="249"/>
      <c r="J615" s="245"/>
      <c r="K615" s="34"/>
      <c r="L615" s="34"/>
    </row>
    <row r="616" spans="5:12">
      <c r="E616" s="33"/>
      <c r="F616" s="34"/>
      <c r="G616" s="249"/>
      <c r="J616" s="245"/>
      <c r="K616" s="34"/>
      <c r="L616" s="34"/>
    </row>
    <row r="617" spans="5:12">
      <c r="E617" s="33"/>
      <c r="F617" s="34"/>
      <c r="G617" s="249"/>
      <c r="J617" s="245"/>
      <c r="K617" s="34"/>
      <c r="L617" s="34"/>
    </row>
    <row r="618" spans="5:12">
      <c r="E618" s="33"/>
      <c r="F618" s="34"/>
      <c r="G618" s="249"/>
      <c r="J618" s="245"/>
      <c r="K618" s="34"/>
      <c r="L618" s="34"/>
    </row>
    <row r="619" spans="5:12">
      <c r="E619" s="33"/>
      <c r="F619" s="34"/>
      <c r="G619" s="249"/>
      <c r="J619" s="245"/>
      <c r="K619" s="34"/>
      <c r="L619" s="34"/>
    </row>
    <row r="620" spans="5:12">
      <c r="E620" s="33"/>
      <c r="F620" s="34"/>
      <c r="G620" s="249"/>
      <c r="J620" s="245"/>
      <c r="K620" s="34"/>
      <c r="L620" s="34"/>
    </row>
    <row r="621" spans="5:12">
      <c r="E621" s="33"/>
      <c r="F621" s="34"/>
      <c r="G621" s="249"/>
      <c r="J621" s="245"/>
      <c r="K621" s="34"/>
      <c r="L621" s="34"/>
    </row>
    <row r="622" spans="5:12">
      <c r="E622" s="33"/>
      <c r="F622" s="34"/>
      <c r="G622" s="249"/>
      <c r="J622" s="245"/>
      <c r="K622" s="34"/>
      <c r="L622" s="34"/>
    </row>
    <row r="623" spans="5:12">
      <c r="E623" s="33"/>
      <c r="F623" s="34"/>
      <c r="G623" s="249"/>
      <c r="J623" s="245"/>
      <c r="K623" s="34"/>
      <c r="L623" s="34"/>
    </row>
    <row r="624" spans="5:12">
      <c r="E624" s="33"/>
      <c r="F624" s="34"/>
      <c r="G624" s="249"/>
      <c r="J624" s="245"/>
      <c r="K624" s="34"/>
      <c r="L624" s="34"/>
    </row>
    <row r="625" spans="5:12">
      <c r="E625" s="33"/>
      <c r="F625" s="34"/>
      <c r="G625" s="249"/>
      <c r="J625" s="245"/>
      <c r="K625" s="34"/>
      <c r="L625" s="34"/>
    </row>
    <row r="626" spans="5:12">
      <c r="E626" s="33"/>
      <c r="F626" s="34"/>
      <c r="G626" s="249"/>
      <c r="J626" s="245"/>
      <c r="K626" s="34"/>
      <c r="L626" s="34"/>
    </row>
    <row r="627" spans="5:12">
      <c r="E627" s="33"/>
      <c r="F627" s="34"/>
      <c r="G627" s="249"/>
      <c r="J627" s="245"/>
      <c r="K627" s="34"/>
      <c r="L627" s="34"/>
    </row>
    <row r="628" spans="5:12">
      <c r="E628" s="33"/>
      <c r="F628" s="34"/>
      <c r="G628" s="249"/>
      <c r="J628" s="245"/>
      <c r="K628" s="34"/>
      <c r="L628" s="34"/>
    </row>
    <row r="629" spans="5:12">
      <c r="E629" s="33"/>
      <c r="F629" s="34"/>
      <c r="G629" s="249"/>
      <c r="J629" s="245"/>
      <c r="K629" s="34"/>
      <c r="L629" s="34"/>
    </row>
    <row r="630" spans="5:12">
      <c r="E630" s="33"/>
      <c r="F630" s="34"/>
      <c r="G630" s="249"/>
      <c r="J630" s="245"/>
      <c r="K630" s="34"/>
      <c r="L630" s="34"/>
    </row>
    <row r="631" spans="5:12">
      <c r="E631" s="33"/>
      <c r="F631" s="34"/>
      <c r="G631" s="249"/>
      <c r="J631" s="245"/>
      <c r="K631" s="34"/>
      <c r="L631" s="34"/>
    </row>
    <row r="632" spans="5:12">
      <c r="E632" s="33"/>
      <c r="F632" s="34"/>
      <c r="G632" s="249"/>
      <c r="J632" s="245"/>
      <c r="K632" s="34"/>
      <c r="L632" s="34"/>
    </row>
    <row r="633" spans="5:12">
      <c r="E633" s="33"/>
      <c r="F633" s="34"/>
      <c r="G633" s="249"/>
      <c r="J633" s="245"/>
      <c r="K633" s="34"/>
      <c r="L633" s="34"/>
    </row>
    <row r="634" spans="5:12">
      <c r="E634" s="33"/>
      <c r="F634" s="34"/>
      <c r="G634" s="249"/>
      <c r="J634" s="245"/>
      <c r="K634" s="34"/>
      <c r="L634" s="34"/>
    </row>
    <row r="635" spans="5:12">
      <c r="E635" s="33"/>
      <c r="F635" s="34"/>
      <c r="G635" s="249"/>
      <c r="J635" s="245"/>
      <c r="K635" s="34"/>
      <c r="L635" s="34"/>
    </row>
    <row r="636" spans="5:12">
      <c r="E636" s="33"/>
      <c r="F636" s="34"/>
      <c r="G636" s="249"/>
      <c r="J636" s="245"/>
      <c r="K636" s="34"/>
      <c r="L636" s="34"/>
    </row>
    <row r="637" spans="5:12">
      <c r="E637" s="33"/>
      <c r="F637" s="34"/>
      <c r="G637" s="249"/>
      <c r="J637" s="245"/>
      <c r="K637" s="34"/>
      <c r="L637" s="34"/>
    </row>
    <row r="638" spans="5:12">
      <c r="E638" s="33"/>
      <c r="F638" s="34"/>
      <c r="G638" s="249"/>
      <c r="J638" s="245"/>
      <c r="K638" s="34"/>
      <c r="L638" s="34"/>
    </row>
    <row r="639" spans="5:12">
      <c r="E639" s="33"/>
      <c r="F639" s="34"/>
      <c r="G639" s="249"/>
      <c r="J639" s="245"/>
      <c r="K639" s="34"/>
      <c r="L639" s="34"/>
    </row>
    <row r="640" spans="5:12">
      <c r="E640" s="33"/>
      <c r="F640" s="34"/>
      <c r="G640" s="249"/>
      <c r="J640" s="245"/>
      <c r="K640" s="34"/>
      <c r="L640" s="34"/>
    </row>
    <row r="641" spans="5:12">
      <c r="E641" s="33"/>
      <c r="F641" s="34"/>
      <c r="G641" s="249"/>
      <c r="J641" s="245"/>
      <c r="K641" s="34"/>
      <c r="L641" s="34"/>
    </row>
    <row r="642" spans="5:12">
      <c r="E642" s="33"/>
      <c r="F642" s="34"/>
      <c r="G642" s="249"/>
      <c r="J642" s="245"/>
      <c r="K642" s="34"/>
      <c r="L642" s="34"/>
    </row>
    <row r="643" spans="5:12">
      <c r="E643" s="33"/>
      <c r="F643" s="34"/>
      <c r="G643" s="249"/>
      <c r="J643" s="245"/>
      <c r="K643" s="34"/>
      <c r="L643" s="34"/>
    </row>
    <row r="644" spans="5:12">
      <c r="E644" s="33"/>
      <c r="F644" s="34"/>
      <c r="G644" s="249"/>
      <c r="J644" s="245"/>
      <c r="K644" s="34"/>
      <c r="L644" s="34"/>
    </row>
    <row r="645" spans="5:12">
      <c r="E645" s="33"/>
      <c r="F645" s="34"/>
      <c r="G645" s="249"/>
      <c r="J645" s="245"/>
      <c r="K645" s="34"/>
      <c r="L645" s="34"/>
    </row>
    <row r="646" spans="5:12">
      <c r="E646" s="33"/>
      <c r="F646" s="34"/>
      <c r="G646" s="249"/>
      <c r="J646" s="245"/>
      <c r="K646" s="34"/>
      <c r="L646" s="34"/>
    </row>
    <row r="647" spans="5:12">
      <c r="E647" s="33"/>
      <c r="F647" s="34"/>
      <c r="G647" s="249"/>
      <c r="J647" s="245"/>
      <c r="K647" s="34"/>
      <c r="L647" s="34"/>
    </row>
    <row r="648" spans="5:12">
      <c r="E648" s="33"/>
      <c r="F648" s="34"/>
      <c r="G648" s="249"/>
      <c r="J648" s="245"/>
      <c r="K648" s="34"/>
      <c r="L648" s="34"/>
    </row>
    <row r="649" spans="5:12">
      <c r="E649" s="33"/>
      <c r="F649" s="34"/>
      <c r="G649" s="249"/>
      <c r="J649" s="245"/>
      <c r="K649" s="34"/>
      <c r="L649" s="34"/>
    </row>
    <row r="650" spans="5:12">
      <c r="E650" s="33"/>
      <c r="F650" s="34"/>
      <c r="G650" s="249"/>
      <c r="J650" s="245"/>
      <c r="K650" s="34"/>
      <c r="L650" s="34"/>
    </row>
    <row r="651" spans="5:12">
      <c r="E651" s="33"/>
      <c r="F651" s="34"/>
      <c r="G651" s="249"/>
      <c r="J651" s="245"/>
      <c r="K651" s="34"/>
      <c r="L651" s="34"/>
    </row>
    <row r="652" spans="5:12">
      <c r="E652" s="33"/>
      <c r="F652" s="34"/>
      <c r="G652" s="249"/>
      <c r="J652" s="245"/>
      <c r="K652" s="34"/>
      <c r="L652" s="34"/>
    </row>
    <row r="653" spans="5:12">
      <c r="E653" s="33"/>
      <c r="F653" s="34"/>
      <c r="G653" s="249"/>
      <c r="J653" s="245"/>
      <c r="K653" s="34"/>
      <c r="L653" s="34"/>
    </row>
    <row r="654" spans="5:12">
      <c r="E654" s="33"/>
      <c r="F654" s="34"/>
      <c r="G654" s="249"/>
      <c r="J654" s="245"/>
      <c r="K654" s="34"/>
      <c r="L654" s="34"/>
    </row>
    <row r="655" spans="5:12">
      <c r="E655" s="33"/>
      <c r="F655" s="34"/>
      <c r="G655" s="249"/>
      <c r="J655" s="245"/>
      <c r="K655" s="34"/>
      <c r="L655" s="34"/>
    </row>
    <row r="656" spans="5:12">
      <c r="E656" s="33"/>
      <c r="F656" s="34"/>
      <c r="G656" s="249"/>
      <c r="J656" s="245"/>
      <c r="K656" s="34"/>
      <c r="L656" s="34"/>
    </row>
    <row r="657" spans="5:12">
      <c r="E657" s="33"/>
      <c r="F657" s="34"/>
      <c r="G657" s="249"/>
      <c r="J657" s="245"/>
      <c r="K657" s="34"/>
      <c r="L657" s="34"/>
    </row>
    <row r="658" spans="5:12">
      <c r="E658" s="33"/>
      <c r="F658" s="34"/>
      <c r="G658" s="249"/>
      <c r="J658" s="245"/>
      <c r="K658" s="34"/>
      <c r="L658" s="34"/>
    </row>
    <row r="659" spans="5:12">
      <c r="E659" s="33"/>
      <c r="F659" s="34"/>
      <c r="G659" s="249"/>
      <c r="J659" s="245"/>
      <c r="K659" s="34"/>
      <c r="L659" s="34"/>
    </row>
    <row r="660" spans="5:12">
      <c r="E660" s="33"/>
      <c r="F660" s="34"/>
      <c r="G660" s="249"/>
      <c r="J660" s="245"/>
      <c r="K660" s="34"/>
      <c r="L660" s="34"/>
    </row>
    <row r="661" spans="5:12">
      <c r="E661" s="33"/>
      <c r="F661" s="34"/>
      <c r="G661" s="249"/>
      <c r="J661" s="245"/>
      <c r="K661" s="34"/>
      <c r="L661" s="34"/>
    </row>
    <row r="662" spans="5:12">
      <c r="E662" s="33"/>
      <c r="F662" s="34"/>
      <c r="G662" s="249"/>
      <c r="J662" s="245"/>
      <c r="K662" s="34"/>
      <c r="L662" s="34"/>
    </row>
    <row r="663" spans="5:12">
      <c r="E663" s="33"/>
      <c r="F663" s="34"/>
      <c r="G663" s="249"/>
      <c r="J663" s="245"/>
      <c r="K663" s="34"/>
      <c r="L663" s="34"/>
    </row>
    <row r="664" spans="5:12">
      <c r="E664" s="33"/>
      <c r="F664" s="34"/>
      <c r="G664" s="249"/>
      <c r="J664" s="245"/>
      <c r="K664" s="34"/>
      <c r="L664" s="34"/>
    </row>
    <row r="665" spans="5:12">
      <c r="E665" s="33"/>
      <c r="F665" s="34"/>
      <c r="G665" s="249"/>
      <c r="J665" s="245"/>
      <c r="K665" s="34"/>
      <c r="L665" s="34"/>
    </row>
    <row r="666" spans="5:12">
      <c r="E666" s="33"/>
      <c r="F666" s="34"/>
      <c r="G666" s="249"/>
      <c r="J666" s="245"/>
      <c r="K666" s="34"/>
      <c r="L666" s="34"/>
    </row>
    <row r="667" spans="5:12">
      <c r="E667" s="33"/>
      <c r="F667" s="34"/>
      <c r="G667" s="249"/>
      <c r="J667" s="245"/>
      <c r="K667" s="34"/>
      <c r="L667" s="34"/>
    </row>
    <row r="668" spans="5:12">
      <c r="E668" s="33"/>
      <c r="F668" s="34"/>
      <c r="G668" s="249"/>
      <c r="J668" s="245"/>
      <c r="K668" s="34"/>
      <c r="L668" s="34"/>
    </row>
    <row r="669" spans="5:12">
      <c r="E669" s="33"/>
      <c r="F669" s="34"/>
      <c r="G669" s="249"/>
      <c r="J669" s="245"/>
      <c r="K669" s="34"/>
      <c r="L669" s="34"/>
    </row>
    <row r="670" spans="5:12">
      <c r="E670" s="33"/>
      <c r="F670" s="34"/>
      <c r="G670" s="249"/>
      <c r="J670" s="245"/>
      <c r="K670" s="34"/>
      <c r="L670" s="34"/>
    </row>
    <row r="671" spans="5:12">
      <c r="E671" s="33"/>
      <c r="F671" s="34"/>
      <c r="G671" s="249"/>
      <c r="J671" s="245"/>
      <c r="K671" s="34"/>
      <c r="L671" s="34"/>
    </row>
    <row r="672" spans="5:12">
      <c r="E672" s="33"/>
      <c r="F672" s="34"/>
      <c r="G672" s="249"/>
      <c r="J672" s="245"/>
      <c r="K672" s="34"/>
      <c r="L672" s="34"/>
    </row>
    <row r="673" spans="5:12">
      <c r="E673" s="33"/>
      <c r="F673" s="34"/>
      <c r="G673" s="249"/>
      <c r="J673" s="245"/>
      <c r="K673" s="34"/>
      <c r="L673" s="34"/>
    </row>
    <row r="674" spans="5:12">
      <c r="E674" s="33"/>
      <c r="F674" s="34"/>
      <c r="G674" s="249"/>
      <c r="J674" s="245"/>
      <c r="K674" s="34"/>
      <c r="L674" s="34"/>
    </row>
    <row r="675" spans="5:12">
      <c r="E675" s="33"/>
      <c r="F675" s="34"/>
      <c r="G675" s="249"/>
      <c r="J675" s="245"/>
      <c r="K675" s="34"/>
      <c r="L675" s="34"/>
    </row>
    <row r="676" spans="5:12">
      <c r="E676" s="33"/>
      <c r="F676" s="34"/>
      <c r="G676" s="249"/>
      <c r="J676" s="245"/>
      <c r="K676" s="34"/>
      <c r="L676" s="34"/>
    </row>
    <row r="677" spans="5:12">
      <c r="E677" s="33"/>
      <c r="F677" s="34"/>
      <c r="G677" s="249"/>
      <c r="J677" s="245"/>
      <c r="K677" s="34"/>
      <c r="L677" s="34"/>
    </row>
    <row r="678" spans="5:12">
      <c r="E678" s="33"/>
      <c r="F678" s="34"/>
      <c r="G678" s="249"/>
      <c r="J678" s="245"/>
      <c r="K678" s="34"/>
      <c r="L678" s="34"/>
    </row>
    <row r="679" spans="5:12">
      <c r="E679" s="33"/>
      <c r="F679" s="34"/>
      <c r="G679" s="249"/>
      <c r="J679" s="245"/>
      <c r="K679" s="34"/>
      <c r="L679" s="34"/>
    </row>
    <row r="680" spans="5:12">
      <c r="E680" s="33"/>
      <c r="F680" s="34"/>
      <c r="G680" s="249"/>
      <c r="J680" s="245"/>
      <c r="K680" s="34"/>
      <c r="L680" s="34"/>
    </row>
    <row r="681" spans="5:12">
      <c r="E681" s="33"/>
      <c r="F681" s="34"/>
      <c r="G681" s="249"/>
      <c r="J681" s="245"/>
      <c r="K681" s="34"/>
      <c r="L681" s="34"/>
    </row>
    <row r="682" spans="5:12">
      <c r="E682" s="33"/>
      <c r="F682" s="34"/>
      <c r="G682" s="249"/>
      <c r="J682" s="245"/>
      <c r="K682" s="34"/>
      <c r="L682" s="34"/>
    </row>
    <row r="683" spans="5:12">
      <c r="E683" s="33"/>
      <c r="F683" s="34"/>
      <c r="G683" s="249"/>
      <c r="J683" s="245"/>
      <c r="K683" s="34"/>
      <c r="L683" s="34"/>
    </row>
    <row r="684" spans="5:12">
      <c r="E684" s="33"/>
      <c r="F684" s="34"/>
      <c r="G684" s="249"/>
      <c r="J684" s="245"/>
      <c r="K684" s="34"/>
      <c r="L684" s="34"/>
    </row>
    <row r="685" spans="5:12">
      <c r="E685" s="33"/>
      <c r="F685" s="34"/>
      <c r="G685" s="249"/>
      <c r="J685" s="245"/>
      <c r="K685" s="34"/>
      <c r="L685" s="34"/>
    </row>
    <row r="686" spans="5:12">
      <c r="E686" s="33"/>
      <c r="F686" s="34"/>
      <c r="G686" s="249"/>
      <c r="J686" s="245"/>
      <c r="K686" s="34"/>
      <c r="L686" s="34"/>
    </row>
    <row r="687" spans="5:12">
      <c r="E687" s="33"/>
      <c r="F687" s="34"/>
      <c r="G687" s="249"/>
      <c r="J687" s="245"/>
      <c r="K687" s="34"/>
      <c r="L687" s="34"/>
    </row>
    <row r="688" spans="5:12">
      <c r="E688" s="33"/>
      <c r="F688" s="34"/>
      <c r="G688" s="249"/>
      <c r="J688" s="245"/>
      <c r="K688" s="34"/>
      <c r="L688" s="34"/>
    </row>
    <row r="689" spans="5:12">
      <c r="E689" s="33"/>
      <c r="F689" s="34"/>
      <c r="G689" s="249"/>
      <c r="J689" s="245"/>
      <c r="K689" s="34"/>
      <c r="L689" s="34"/>
    </row>
    <row r="690" spans="5:12">
      <c r="E690" s="33"/>
      <c r="F690" s="34"/>
      <c r="G690" s="249"/>
      <c r="J690" s="245"/>
      <c r="K690" s="34"/>
      <c r="L690" s="34"/>
    </row>
    <row r="691" spans="5:12">
      <c r="E691" s="33"/>
      <c r="F691" s="34"/>
      <c r="G691" s="249"/>
      <c r="J691" s="245"/>
      <c r="K691" s="34"/>
      <c r="L691" s="34"/>
    </row>
    <row r="692" spans="5:12">
      <c r="E692" s="33"/>
      <c r="F692" s="34"/>
      <c r="G692" s="249"/>
      <c r="J692" s="245"/>
      <c r="K692" s="34"/>
      <c r="L692" s="34"/>
    </row>
    <row r="693" spans="5:12">
      <c r="E693" s="33"/>
      <c r="F693" s="34"/>
      <c r="G693" s="249"/>
      <c r="J693" s="245"/>
      <c r="K693" s="34"/>
      <c r="L693" s="34"/>
    </row>
    <row r="694" spans="5:12">
      <c r="E694" s="33"/>
      <c r="F694" s="34"/>
      <c r="G694" s="249"/>
      <c r="J694" s="245"/>
      <c r="K694" s="34"/>
      <c r="L694" s="34"/>
    </row>
    <row r="695" spans="5:12">
      <c r="E695" s="33"/>
      <c r="F695" s="34"/>
      <c r="G695" s="249"/>
      <c r="J695" s="245"/>
      <c r="K695" s="34"/>
      <c r="L695" s="34"/>
    </row>
    <row r="696" spans="5:12">
      <c r="E696" s="33"/>
      <c r="F696" s="34"/>
      <c r="G696" s="249"/>
      <c r="J696" s="245"/>
      <c r="K696" s="34"/>
      <c r="L696" s="34"/>
    </row>
    <row r="697" spans="5:12">
      <c r="E697" s="33"/>
      <c r="F697" s="34"/>
      <c r="G697" s="249"/>
      <c r="J697" s="245"/>
      <c r="K697" s="34"/>
      <c r="L697" s="34"/>
    </row>
    <row r="698" spans="5:12">
      <c r="E698" s="33"/>
      <c r="F698" s="34"/>
      <c r="G698" s="249"/>
      <c r="J698" s="245"/>
      <c r="K698" s="34"/>
      <c r="L698" s="34"/>
    </row>
    <row r="699" spans="5:12">
      <c r="E699" s="33"/>
      <c r="F699" s="34"/>
      <c r="G699" s="249"/>
      <c r="J699" s="245"/>
      <c r="K699" s="34"/>
      <c r="L699" s="34"/>
    </row>
    <row r="700" spans="5:12">
      <c r="E700" s="33"/>
      <c r="F700" s="34"/>
      <c r="G700" s="249"/>
      <c r="J700" s="245"/>
      <c r="K700" s="34"/>
      <c r="L700" s="34"/>
    </row>
    <row r="701" spans="5:12">
      <c r="E701" s="33"/>
      <c r="F701" s="34"/>
      <c r="G701" s="249"/>
      <c r="J701" s="245"/>
      <c r="K701" s="34"/>
      <c r="L701" s="34"/>
    </row>
    <row r="702" spans="5:12">
      <c r="E702" s="33"/>
      <c r="F702" s="34"/>
      <c r="G702" s="249"/>
      <c r="J702" s="245"/>
      <c r="K702" s="34"/>
      <c r="L702" s="34"/>
    </row>
    <row r="703" spans="5:12">
      <c r="E703" s="33"/>
      <c r="F703" s="34"/>
      <c r="G703" s="249"/>
      <c r="J703" s="245"/>
      <c r="K703" s="34"/>
      <c r="L703" s="34"/>
    </row>
    <row r="704" spans="5:12">
      <c r="E704" s="33"/>
      <c r="F704" s="34"/>
      <c r="G704" s="249"/>
      <c r="J704" s="245"/>
      <c r="K704" s="34"/>
      <c r="L704" s="34"/>
    </row>
    <row r="705" spans="5:12">
      <c r="E705" s="33"/>
      <c r="F705" s="34"/>
      <c r="G705" s="249"/>
      <c r="J705" s="245"/>
      <c r="K705" s="34"/>
      <c r="L705" s="34"/>
    </row>
    <row r="706" spans="5:12">
      <c r="E706" s="33"/>
      <c r="F706" s="34"/>
      <c r="G706" s="249"/>
      <c r="J706" s="245"/>
      <c r="K706" s="34"/>
      <c r="L706" s="34"/>
    </row>
    <row r="707" spans="5:12">
      <c r="E707" s="33"/>
      <c r="F707" s="34"/>
      <c r="G707" s="249"/>
      <c r="J707" s="245"/>
      <c r="K707" s="34"/>
      <c r="L707" s="34"/>
    </row>
    <row r="708" spans="5:12">
      <c r="E708" s="33"/>
      <c r="F708" s="34"/>
      <c r="G708" s="249"/>
      <c r="J708" s="245"/>
      <c r="K708" s="34"/>
      <c r="L708" s="34"/>
    </row>
    <row r="709" spans="5:12">
      <c r="E709" s="33"/>
      <c r="F709" s="34"/>
      <c r="G709" s="249"/>
      <c r="J709" s="245"/>
      <c r="K709" s="34"/>
      <c r="L709" s="34"/>
    </row>
    <row r="710" spans="5:12">
      <c r="E710" s="33"/>
      <c r="F710" s="34"/>
      <c r="G710" s="249"/>
      <c r="J710" s="245"/>
      <c r="K710" s="34"/>
      <c r="L710" s="34"/>
    </row>
    <row r="711" spans="5:12">
      <c r="E711" s="33"/>
      <c r="F711" s="34"/>
      <c r="G711" s="249"/>
      <c r="J711" s="245"/>
      <c r="K711" s="34"/>
      <c r="L711" s="34"/>
    </row>
    <row r="712" spans="5:12">
      <c r="E712" s="33"/>
      <c r="F712" s="34"/>
      <c r="G712" s="249"/>
      <c r="J712" s="245"/>
      <c r="K712" s="34"/>
      <c r="L712" s="34"/>
    </row>
    <row r="713" spans="5:12">
      <c r="E713" s="33"/>
      <c r="F713" s="34"/>
      <c r="G713" s="249"/>
      <c r="J713" s="245"/>
      <c r="K713" s="34"/>
      <c r="L713" s="34"/>
    </row>
    <row r="714" spans="5:12">
      <c r="E714" s="33"/>
      <c r="F714" s="34"/>
      <c r="G714" s="249"/>
      <c r="J714" s="245"/>
      <c r="K714" s="34"/>
      <c r="L714" s="34"/>
    </row>
    <row r="715" spans="5:12">
      <c r="E715" s="33"/>
      <c r="F715" s="34"/>
      <c r="G715" s="249"/>
      <c r="J715" s="245"/>
      <c r="K715" s="34"/>
      <c r="L715" s="34"/>
    </row>
    <row r="716" spans="5:12">
      <c r="E716" s="33"/>
      <c r="F716" s="34"/>
      <c r="G716" s="249"/>
      <c r="J716" s="245"/>
      <c r="K716" s="34"/>
      <c r="L716" s="34"/>
    </row>
    <row r="717" spans="5:12">
      <c r="E717" s="33"/>
      <c r="F717" s="34"/>
      <c r="G717" s="249"/>
      <c r="J717" s="245"/>
      <c r="K717" s="34"/>
      <c r="L717" s="34"/>
    </row>
    <row r="718" spans="5:12">
      <c r="E718" s="33"/>
      <c r="F718" s="34"/>
      <c r="G718" s="249"/>
      <c r="J718" s="245"/>
      <c r="K718" s="34"/>
      <c r="L718" s="34"/>
    </row>
    <row r="719" spans="5:12">
      <c r="E719" s="33"/>
      <c r="F719" s="34"/>
      <c r="G719" s="249"/>
      <c r="J719" s="245"/>
      <c r="K719" s="34"/>
      <c r="L719" s="34"/>
    </row>
    <row r="720" spans="5:12">
      <c r="E720" s="33"/>
      <c r="F720" s="34"/>
      <c r="G720" s="249"/>
      <c r="J720" s="245"/>
      <c r="K720" s="34"/>
      <c r="L720" s="34"/>
    </row>
    <row r="721" spans="5:12">
      <c r="E721" s="33"/>
      <c r="F721" s="34"/>
      <c r="G721" s="249"/>
      <c r="J721" s="245"/>
      <c r="K721" s="34"/>
      <c r="L721" s="34"/>
    </row>
    <row r="722" spans="5:12">
      <c r="E722" s="33"/>
      <c r="F722" s="34"/>
      <c r="G722" s="249"/>
      <c r="J722" s="245"/>
      <c r="K722" s="34"/>
      <c r="L722" s="34"/>
    </row>
    <row r="723" spans="5:12">
      <c r="E723" s="33"/>
      <c r="F723" s="34"/>
      <c r="G723" s="249"/>
      <c r="J723" s="245"/>
      <c r="K723" s="34"/>
      <c r="L723" s="34"/>
    </row>
    <row r="724" spans="5:12">
      <c r="E724" s="33"/>
      <c r="F724" s="34"/>
      <c r="G724" s="249"/>
      <c r="J724" s="245"/>
      <c r="K724" s="34"/>
      <c r="L724" s="34"/>
    </row>
    <row r="725" spans="5:12">
      <c r="E725" s="33"/>
      <c r="F725" s="34"/>
      <c r="G725" s="249"/>
      <c r="J725" s="245"/>
      <c r="K725" s="34"/>
      <c r="L725" s="34"/>
    </row>
    <row r="726" spans="5:12">
      <c r="E726" s="33"/>
      <c r="F726" s="34"/>
      <c r="G726" s="249"/>
      <c r="J726" s="245"/>
      <c r="K726" s="34"/>
      <c r="L726" s="34"/>
    </row>
    <row r="727" spans="5:12">
      <c r="E727" s="33"/>
      <c r="F727" s="34"/>
      <c r="G727" s="249"/>
      <c r="J727" s="245"/>
      <c r="K727" s="34"/>
      <c r="L727" s="34"/>
    </row>
    <row r="728" spans="5:12">
      <c r="E728" s="33"/>
      <c r="F728" s="34"/>
      <c r="G728" s="249"/>
      <c r="J728" s="245"/>
      <c r="K728" s="34"/>
      <c r="L728" s="34"/>
    </row>
    <row r="729" spans="5:12">
      <c r="E729" s="33"/>
      <c r="F729" s="34"/>
      <c r="G729" s="249"/>
      <c r="J729" s="245"/>
      <c r="K729" s="34"/>
      <c r="L729" s="34"/>
    </row>
    <row r="730" spans="5:12">
      <c r="E730" s="33"/>
      <c r="F730" s="34"/>
      <c r="G730" s="249"/>
      <c r="J730" s="245"/>
      <c r="K730" s="34"/>
      <c r="L730" s="34"/>
    </row>
    <row r="731" spans="5:12">
      <c r="E731" s="33"/>
      <c r="F731" s="34"/>
      <c r="G731" s="249"/>
      <c r="J731" s="245"/>
      <c r="K731" s="34"/>
      <c r="L731" s="34"/>
    </row>
    <row r="732" spans="5:12">
      <c r="E732" s="33"/>
      <c r="F732" s="34"/>
      <c r="G732" s="249"/>
      <c r="J732" s="245"/>
      <c r="K732" s="34"/>
      <c r="L732" s="34"/>
    </row>
    <row r="733" spans="5:12">
      <c r="E733" s="33"/>
      <c r="F733" s="34"/>
      <c r="G733" s="249"/>
      <c r="J733" s="245"/>
      <c r="K733" s="34"/>
      <c r="L733" s="34"/>
    </row>
    <row r="734" spans="5:12">
      <c r="E734" s="33"/>
      <c r="F734" s="34"/>
      <c r="G734" s="249"/>
      <c r="J734" s="245"/>
      <c r="K734" s="34"/>
      <c r="L734" s="34"/>
    </row>
    <row r="735" spans="5:12">
      <c r="E735" s="33"/>
      <c r="F735" s="34"/>
      <c r="G735" s="249"/>
      <c r="J735" s="245"/>
      <c r="K735" s="34"/>
      <c r="L735" s="34"/>
    </row>
    <row r="736" spans="5:12">
      <c r="E736" s="33"/>
      <c r="F736" s="34"/>
      <c r="G736" s="249"/>
      <c r="J736" s="245"/>
      <c r="K736" s="34"/>
      <c r="L736" s="34"/>
    </row>
    <row r="737" spans="5:12">
      <c r="E737" s="33"/>
      <c r="F737" s="34"/>
      <c r="G737" s="249"/>
      <c r="J737" s="245"/>
      <c r="K737" s="34"/>
      <c r="L737" s="34"/>
    </row>
    <row r="738" spans="5:12">
      <c r="E738" s="33"/>
      <c r="F738" s="34"/>
      <c r="G738" s="249"/>
      <c r="J738" s="245"/>
      <c r="K738" s="34"/>
      <c r="L738" s="34"/>
    </row>
    <row r="739" spans="5:12">
      <c r="E739" s="33"/>
      <c r="F739" s="34"/>
      <c r="G739" s="249"/>
      <c r="J739" s="245"/>
      <c r="K739" s="34"/>
      <c r="L739" s="34"/>
    </row>
    <row r="740" spans="5:12">
      <c r="E740" s="33"/>
      <c r="F740" s="34"/>
      <c r="G740" s="249"/>
      <c r="J740" s="245"/>
      <c r="K740" s="34"/>
      <c r="L740" s="34"/>
    </row>
    <row r="741" spans="5:12">
      <c r="E741" s="33"/>
      <c r="F741" s="34"/>
      <c r="G741" s="249"/>
      <c r="J741" s="245"/>
      <c r="K741" s="34"/>
      <c r="L741" s="34"/>
    </row>
    <row r="742" spans="5:12">
      <c r="E742" s="33"/>
      <c r="F742" s="34"/>
      <c r="G742" s="249"/>
      <c r="J742" s="245"/>
      <c r="K742" s="34"/>
      <c r="L742" s="34"/>
    </row>
    <row r="743" spans="5:12">
      <c r="E743" s="33"/>
      <c r="F743" s="34"/>
      <c r="G743" s="249"/>
      <c r="J743" s="245"/>
      <c r="K743" s="34"/>
      <c r="L743" s="34"/>
    </row>
    <row r="744" spans="5:12">
      <c r="E744" s="33"/>
      <c r="F744" s="34"/>
      <c r="G744" s="249"/>
      <c r="J744" s="245"/>
      <c r="K744" s="34"/>
      <c r="L744" s="34"/>
    </row>
    <row r="745" spans="5:12">
      <c r="E745" s="33"/>
      <c r="F745" s="34"/>
      <c r="G745" s="249"/>
      <c r="J745" s="245"/>
      <c r="K745" s="34"/>
      <c r="L745" s="34"/>
    </row>
    <row r="746" spans="5:12">
      <c r="E746" s="33"/>
      <c r="F746" s="34"/>
      <c r="G746" s="249"/>
      <c r="J746" s="245"/>
      <c r="K746" s="34"/>
      <c r="L746" s="34"/>
    </row>
    <row r="747" spans="5:12">
      <c r="E747" s="33"/>
      <c r="F747" s="34"/>
      <c r="G747" s="249"/>
      <c r="J747" s="245"/>
      <c r="K747" s="34"/>
      <c r="L747" s="34"/>
    </row>
    <row r="748" spans="5:12">
      <c r="E748" s="33"/>
      <c r="F748" s="34"/>
      <c r="G748" s="249"/>
      <c r="J748" s="245"/>
      <c r="K748" s="34"/>
      <c r="L748" s="34"/>
    </row>
    <row r="749" spans="5:12">
      <c r="E749" s="33"/>
      <c r="F749" s="34"/>
      <c r="G749" s="249"/>
      <c r="J749" s="245"/>
      <c r="K749" s="34"/>
      <c r="L749" s="34"/>
    </row>
    <row r="750" spans="5:12">
      <c r="E750" s="33"/>
      <c r="F750" s="34"/>
      <c r="G750" s="249"/>
      <c r="J750" s="245"/>
      <c r="K750" s="34"/>
      <c r="L750" s="34"/>
    </row>
    <row r="751" spans="5:12">
      <c r="E751" s="33"/>
      <c r="F751" s="34"/>
      <c r="G751" s="249"/>
      <c r="J751" s="245"/>
      <c r="K751" s="34"/>
      <c r="L751" s="34"/>
    </row>
    <row r="752" spans="5:12">
      <c r="E752" s="33"/>
      <c r="F752" s="34"/>
      <c r="G752" s="249"/>
      <c r="J752" s="245"/>
      <c r="K752" s="34"/>
      <c r="L752" s="34"/>
    </row>
    <row r="753" spans="5:12">
      <c r="E753" s="33"/>
      <c r="F753" s="34"/>
      <c r="G753" s="249"/>
      <c r="J753" s="245"/>
      <c r="K753" s="34"/>
      <c r="L753" s="34"/>
    </row>
    <row r="754" spans="5:12">
      <c r="E754" s="33"/>
      <c r="F754" s="34"/>
      <c r="G754" s="249"/>
      <c r="J754" s="245"/>
      <c r="K754" s="34"/>
      <c r="L754" s="34"/>
    </row>
    <row r="755" spans="5:12">
      <c r="E755" s="33"/>
      <c r="F755" s="34"/>
      <c r="G755" s="249"/>
      <c r="J755" s="245"/>
      <c r="K755" s="34"/>
      <c r="L755" s="34"/>
    </row>
    <row r="756" spans="5:12">
      <c r="E756" s="33"/>
      <c r="F756" s="34"/>
      <c r="G756" s="249"/>
      <c r="J756" s="245"/>
      <c r="K756" s="34"/>
      <c r="L756" s="34"/>
    </row>
    <row r="757" spans="5:12">
      <c r="E757" s="33"/>
      <c r="F757" s="34"/>
      <c r="G757" s="249"/>
      <c r="J757" s="245"/>
      <c r="K757" s="34"/>
      <c r="L757" s="34"/>
    </row>
    <row r="758" spans="5:12">
      <c r="E758" s="33"/>
      <c r="F758" s="34"/>
      <c r="G758" s="249"/>
      <c r="J758" s="245"/>
      <c r="K758" s="34"/>
      <c r="L758" s="34"/>
    </row>
    <row r="759" spans="5:12">
      <c r="E759" s="33"/>
      <c r="F759" s="34"/>
      <c r="G759" s="249"/>
      <c r="J759" s="245"/>
      <c r="K759" s="34"/>
      <c r="L759" s="34"/>
    </row>
    <row r="760" spans="5:12">
      <c r="E760" s="33"/>
      <c r="F760" s="34"/>
      <c r="G760" s="249"/>
      <c r="J760" s="245"/>
      <c r="K760" s="34"/>
      <c r="L760" s="34"/>
    </row>
    <row r="761" spans="5:12">
      <c r="E761" s="33"/>
      <c r="F761" s="34"/>
      <c r="G761" s="249"/>
      <c r="J761" s="245"/>
      <c r="K761" s="34"/>
      <c r="L761" s="34"/>
    </row>
    <row r="762" spans="5:12">
      <c r="E762" s="33"/>
      <c r="F762" s="34"/>
      <c r="G762" s="249"/>
      <c r="J762" s="245"/>
      <c r="K762" s="34"/>
      <c r="L762" s="34"/>
    </row>
    <row r="763" spans="5:12">
      <c r="E763" s="33"/>
      <c r="F763" s="34"/>
      <c r="G763" s="249"/>
      <c r="J763" s="245"/>
      <c r="K763" s="34"/>
      <c r="L763" s="34"/>
    </row>
    <row r="764" spans="5:12">
      <c r="E764" s="33"/>
      <c r="F764" s="34"/>
      <c r="G764" s="249"/>
      <c r="J764" s="245"/>
      <c r="K764" s="34"/>
      <c r="L764" s="34"/>
    </row>
    <row r="765" spans="5:12">
      <c r="E765" s="33"/>
      <c r="F765" s="34"/>
      <c r="G765" s="249"/>
      <c r="J765" s="245"/>
      <c r="K765" s="34"/>
      <c r="L765" s="34"/>
    </row>
    <row r="766" spans="5:12">
      <c r="E766" s="33"/>
      <c r="F766" s="34"/>
      <c r="G766" s="249"/>
      <c r="J766" s="245"/>
      <c r="K766" s="34"/>
      <c r="L766" s="34"/>
    </row>
    <row r="767" spans="5:12">
      <c r="E767" s="33"/>
      <c r="F767" s="34"/>
      <c r="G767" s="249"/>
      <c r="J767" s="245"/>
      <c r="K767" s="34"/>
      <c r="L767" s="34"/>
    </row>
    <row r="768" spans="5:12">
      <c r="E768" s="33"/>
      <c r="F768" s="34"/>
      <c r="G768" s="249"/>
      <c r="J768" s="245"/>
      <c r="K768" s="34"/>
      <c r="L768" s="34"/>
    </row>
    <row r="769" spans="5:12">
      <c r="E769" s="33"/>
      <c r="F769" s="34"/>
      <c r="G769" s="249"/>
      <c r="J769" s="245"/>
      <c r="K769" s="34"/>
      <c r="L769" s="34"/>
    </row>
    <row r="770" spans="5:12">
      <c r="E770" s="33"/>
      <c r="F770" s="34"/>
      <c r="G770" s="249"/>
      <c r="J770" s="245"/>
      <c r="K770" s="34"/>
      <c r="L770" s="34"/>
    </row>
    <row r="771" spans="5:12">
      <c r="E771" s="33"/>
      <c r="F771" s="34"/>
      <c r="G771" s="249"/>
      <c r="J771" s="245"/>
      <c r="K771" s="34"/>
      <c r="L771" s="34"/>
    </row>
    <row r="772" spans="5:12">
      <c r="E772" s="33"/>
      <c r="F772" s="34"/>
      <c r="G772" s="249"/>
      <c r="J772" s="245"/>
      <c r="K772" s="34"/>
      <c r="L772" s="34"/>
    </row>
    <row r="773" spans="5:12">
      <c r="E773" s="33"/>
      <c r="F773" s="34"/>
      <c r="G773" s="249"/>
      <c r="J773" s="245"/>
      <c r="K773" s="34"/>
      <c r="L773" s="34"/>
    </row>
    <row r="774" spans="5:12">
      <c r="E774" s="33"/>
      <c r="F774" s="34"/>
      <c r="G774" s="249"/>
      <c r="J774" s="245"/>
      <c r="K774" s="34"/>
      <c r="L774" s="34"/>
    </row>
    <row r="775" spans="5:12">
      <c r="E775" s="33"/>
      <c r="F775" s="34"/>
      <c r="G775" s="249"/>
      <c r="J775" s="245"/>
      <c r="K775" s="34"/>
      <c r="L775" s="34"/>
    </row>
    <row r="776" spans="5:12">
      <c r="E776" s="33"/>
      <c r="F776" s="34"/>
      <c r="G776" s="249"/>
      <c r="J776" s="245"/>
      <c r="K776" s="34"/>
      <c r="L776" s="34"/>
    </row>
    <row r="777" spans="5:12">
      <c r="E777" s="33"/>
      <c r="F777" s="34"/>
      <c r="G777" s="249"/>
      <c r="J777" s="245"/>
      <c r="K777" s="34"/>
      <c r="L777" s="34"/>
    </row>
    <row r="778" spans="5:12">
      <c r="E778" s="33"/>
      <c r="F778" s="34"/>
      <c r="G778" s="249"/>
      <c r="J778" s="245"/>
      <c r="K778" s="34"/>
      <c r="L778" s="34"/>
    </row>
    <row r="779" spans="5:12">
      <c r="E779" s="33"/>
      <c r="F779" s="34"/>
      <c r="G779" s="249"/>
      <c r="J779" s="245"/>
      <c r="K779" s="34"/>
      <c r="L779" s="34"/>
    </row>
    <row r="780" spans="5:12">
      <c r="E780" s="33"/>
      <c r="F780" s="34"/>
      <c r="G780" s="249"/>
      <c r="J780" s="245"/>
      <c r="K780" s="34"/>
      <c r="L780" s="34"/>
    </row>
    <row r="781" spans="5:12">
      <c r="E781" s="33"/>
      <c r="F781" s="34"/>
      <c r="G781" s="249"/>
      <c r="J781" s="245"/>
      <c r="K781" s="34"/>
      <c r="L781" s="34"/>
    </row>
    <row r="782" spans="5:12">
      <c r="E782" s="33"/>
      <c r="F782" s="34"/>
      <c r="G782" s="249"/>
      <c r="J782" s="245"/>
      <c r="K782" s="34"/>
      <c r="L782" s="34"/>
    </row>
    <row r="783" spans="5:12">
      <c r="E783" s="33"/>
      <c r="F783" s="34"/>
      <c r="G783" s="249"/>
      <c r="J783" s="245"/>
      <c r="K783" s="34"/>
      <c r="L783" s="34"/>
    </row>
    <row r="784" spans="5:12">
      <c r="E784" s="33"/>
      <c r="F784" s="34"/>
      <c r="G784" s="249"/>
      <c r="J784" s="245"/>
      <c r="K784" s="34"/>
      <c r="L784" s="34"/>
    </row>
    <row r="785" spans="5:12">
      <c r="E785" s="33"/>
      <c r="F785" s="34"/>
      <c r="G785" s="249"/>
      <c r="J785" s="245"/>
      <c r="K785" s="34"/>
      <c r="L785" s="34"/>
    </row>
    <row r="786" spans="5:12">
      <c r="E786" s="33"/>
      <c r="F786" s="34"/>
      <c r="G786" s="249"/>
      <c r="J786" s="245"/>
      <c r="K786" s="34"/>
      <c r="L786" s="34"/>
    </row>
    <row r="787" spans="5:12">
      <c r="E787" s="33"/>
      <c r="F787" s="34"/>
      <c r="G787" s="249"/>
      <c r="J787" s="245"/>
      <c r="K787" s="34"/>
      <c r="L787" s="34"/>
    </row>
    <row r="788" spans="5:12">
      <c r="E788" s="33"/>
      <c r="F788" s="34"/>
      <c r="G788" s="249"/>
      <c r="J788" s="245"/>
      <c r="K788" s="34"/>
      <c r="L788" s="34"/>
    </row>
    <row r="789" spans="5:12">
      <c r="E789" s="33"/>
      <c r="F789" s="34"/>
      <c r="G789" s="249"/>
      <c r="J789" s="245"/>
      <c r="K789" s="34"/>
      <c r="L789" s="34"/>
    </row>
    <row r="790" spans="5:12">
      <c r="E790" s="33"/>
      <c r="F790" s="34"/>
      <c r="G790" s="249"/>
      <c r="J790" s="245"/>
      <c r="K790" s="34"/>
      <c r="L790" s="34"/>
    </row>
    <row r="791" spans="5:12">
      <c r="E791" s="33"/>
      <c r="F791" s="34"/>
      <c r="G791" s="249"/>
      <c r="J791" s="245"/>
      <c r="K791" s="34"/>
      <c r="L791" s="34"/>
    </row>
    <row r="792" spans="5:12">
      <c r="E792" s="33"/>
      <c r="F792" s="34"/>
      <c r="G792" s="249"/>
      <c r="J792" s="245"/>
      <c r="K792" s="34"/>
      <c r="L792" s="34"/>
    </row>
    <row r="793" spans="5:12">
      <c r="E793" s="33"/>
      <c r="F793" s="34"/>
      <c r="G793" s="249"/>
      <c r="J793" s="245"/>
      <c r="K793" s="34"/>
      <c r="L793" s="34"/>
    </row>
    <row r="794" spans="5:12">
      <c r="E794" s="33"/>
      <c r="F794" s="34"/>
      <c r="G794" s="249"/>
      <c r="J794" s="245"/>
      <c r="K794" s="34"/>
      <c r="L794" s="34"/>
    </row>
    <row r="795" spans="5:12">
      <c r="E795" s="33"/>
      <c r="F795" s="34"/>
      <c r="G795" s="249"/>
      <c r="J795" s="245"/>
      <c r="K795" s="34"/>
      <c r="L795" s="34"/>
    </row>
    <row r="796" spans="5:12">
      <c r="E796" s="33"/>
      <c r="F796" s="34"/>
      <c r="G796" s="249"/>
      <c r="J796" s="245"/>
      <c r="K796" s="34"/>
      <c r="L796" s="34"/>
    </row>
    <row r="797" spans="5:12">
      <c r="E797" s="33"/>
      <c r="F797" s="34"/>
      <c r="G797" s="249"/>
      <c r="J797" s="245"/>
      <c r="K797" s="34"/>
      <c r="L797" s="34"/>
    </row>
    <row r="798" spans="5:12">
      <c r="E798" s="33"/>
      <c r="F798" s="34"/>
      <c r="G798" s="249"/>
      <c r="J798" s="245"/>
      <c r="K798" s="34"/>
      <c r="L798" s="34"/>
    </row>
    <row r="799" spans="5:12">
      <c r="E799" s="33"/>
      <c r="F799" s="34"/>
      <c r="G799" s="249"/>
      <c r="J799" s="245"/>
      <c r="K799" s="34"/>
      <c r="L799" s="34"/>
    </row>
    <row r="800" spans="5:12">
      <c r="E800" s="33"/>
      <c r="F800" s="34"/>
      <c r="G800" s="249"/>
      <c r="J800" s="245"/>
      <c r="K800" s="34"/>
      <c r="L800" s="34"/>
    </row>
    <row r="801" spans="5:12">
      <c r="E801" s="33"/>
      <c r="F801" s="34"/>
      <c r="G801" s="249"/>
      <c r="J801" s="245"/>
      <c r="K801" s="34"/>
      <c r="L801" s="34"/>
    </row>
    <row r="802" spans="5:12">
      <c r="E802" s="33"/>
      <c r="F802" s="34"/>
      <c r="G802" s="249"/>
      <c r="J802" s="245"/>
      <c r="K802" s="34"/>
      <c r="L802" s="34"/>
    </row>
    <row r="803" spans="5:12">
      <c r="E803" s="33"/>
      <c r="F803" s="34"/>
      <c r="G803" s="249"/>
      <c r="J803" s="245"/>
      <c r="K803" s="34"/>
      <c r="L803" s="34"/>
    </row>
    <row r="804" spans="5:12">
      <c r="E804" s="33"/>
      <c r="F804" s="34"/>
      <c r="G804" s="249"/>
      <c r="J804" s="245"/>
      <c r="K804" s="34"/>
      <c r="L804" s="34"/>
    </row>
    <row r="805" spans="5:12">
      <c r="E805" s="33"/>
      <c r="F805" s="34"/>
      <c r="G805" s="249"/>
      <c r="J805" s="245"/>
      <c r="K805" s="34"/>
      <c r="L805" s="34"/>
    </row>
    <row r="806" spans="5:12">
      <c r="E806" s="33"/>
      <c r="F806" s="34"/>
      <c r="G806" s="249"/>
      <c r="J806" s="245"/>
      <c r="K806" s="34"/>
      <c r="L806" s="34"/>
    </row>
    <row r="807" spans="5:12">
      <c r="E807" s="33"/>
      <c r="F807" s="34"/>
      <c r="G807" s="249"/>
      <c r="J807" s="245"/>
      <c r="K807" s="34"/>
      <c r="L807" s="34"/>
    </row>
    <row r="808" spans="5:12">
      <c r="E808" s="33"/>
      <c r="F808" s="34"/>
      <c r="G808" s="249"/>
      <c r="J808" s="245"/>
      <c r="K808" s="34"/>
      <c r="L808" s="34"/>
    </row>
    <row r="809" spans="5:12">
      <c r="E809" s="33"/>
      <c r="F809" s="34"/>
      <c r="G809" s="249"/>
      <c r="J809" s="245"/>
      <c r="K809" s="34"/>
      <c r="L809" s="34"/>
    </row>
    <row r="810" spans="5:12">
      <c r="E810" s="33"/>
      <c r="F810" s="34"/>
      <c r="G810" s="249"/>
      <c r="J810" s="245"/>
      <c r="K810" s="34"/>
      <c r="L810" s="34"/>
    </row>
    <row r="811" spans="5:12">
      <c r="E811" s="33"/>
      <c r="F811" s="34"/>
      <c r="G811" s="249"/>
      <c r="J811" s="245"/>
      <c r="K811" s="34"/>
      <c r="L811" s="34"/>
    </row>
    <row r="812" spans="5:12">
      <c r="E812" s="33"/>
      <c r="F812" s="34"/>
      <c r="G812" s="249"/>
      <c r="J812" s="245"/>
      <c r="K812" s="34"/>
      <c r="L812" s="34"/>
    </row>
    <row r="813" spans="5:12">
      <c r="E813" s="33"/>
      <c r="F813" s="34"/>
      <c r="G813" s="249"/>
      <c r="J813" s="245"/>
      <c r="K813" s="34"/>
      <c r="L813" s="34"/>
    </row>
    <row r="814" spans="5:12">
      <c r="E814" s="33"/>
      <c r="F814" s="34"/>
      <c r="G814" s="249"/>
      <c r="J814" s="245"/>
      <c r="K814" s="34"/>
      <c r="L814" s="34"/>
    </row>
    <row r="815" spans="5:12">
      <c r="E815" s="33"/>
      <c r="F815" s="34"/>
      <c r="G815" s="249"/>
      <c r="J815" s="245"/>
      <c r="K815" s="34"/>
      <c r="L815" s="34"/>
    </row>
    <row r="816" spans="5:12">
      <c r="E816" s="33"/>
      <c r="F816" s="34"/>
      <c r="G816" s="249"/>
      <c r="J816" s="245"/>
      <c r="K816" s="34"/>
      <c r="L816" s="34"/>
    </row>
    <row r="817" spans="5:12">
      <c r="E817" s="33"/>
      <c r="F817" s="34"/>
      <c r="G817" s="249"/>
      <c r="J817" s="245"/>
      <c r="K817" s="34"/>
      <c r="L817" s="34"/>
    </row>
    <row r="818" spans="5:12">
      <c r="E818" s="33"/>
      <c r="F818" s="34"/>
      <c r="G818" s="249"/>
      <c r="J818" s="245"/>
      <c r="K818" s="34"/>
      <c r="L818" s="34"/>
    </row>
    <row r="819" spans="5:12">
      <c r="E819" s="33"/>
      <c r="F819" s="34"/>
      <c r="G819" s="249"/>
      <c r="J819" s="245"/>
      <c r="K819" s="34"/>
      <c r="L819" s="34"/>
    </row>
    <row r="820" spans="5:12">
      <c r="E820" s="33"/>
      <c r="F820" s="34"/>
      <c r="G820" s="249"/>
      <c r="J820" s="245"/>
      <c r="K820" s="34"/>
      <c r="L820" s="34"/>
    </row>
    <row r="821" spans="5:12">
      <c r="E821" s="33"/>
      <c r="F821" s="34"/>
      <c r="G821" s="249"/>
      <c r="J821" s="245"/>
      <c r="K821" s="34"/>
      <c r="L821" s="34"/>
    </row>
    <row r="822" spans="5:12">
      <c r="E822" s="33"/>
      <c r="F822" s="34"/>
      <c r="G822" s="249"/>
      <c r="J822" s="245"/>
      <c r="K822" s="34"/>
      <c r="L822" s="34"/>
    </row>
    <row r="823" spans="5:12">
      <c r="E823" s="33"/>
      <c r="F823" s="34"/>
      <c r="G823" s="249"/>
      <c r="J823" s="245"/>
      <c r="K823" s="34"/>
      <c r="L823" s="34"/>
    </row>
    <row r="824" spans="5:12">
      <c r="E824" s="33"/>
      <c r="F824" s="34"/>
      <c r="G824" s="249"/>
      <c r="J824" s="245"/>
      <c r="K824" s="34"/>
      <c r="L824" s="34"/>
    </row>
    <row r="825" spans="5:12">
      <c r="E825" s="33"/>
      <c r="F825" s="34"/>
      <c r="G825" s="249"/>
      <c r="J825" s="245"/>
      <c r="K825" s="34"/>
      <c r="L825" s="34"/>
    </row>
    <row r="826" spans="5:12">
      <c r="E826" s="33"/>
      <c r="F826" s="34"/>
      <c r="G826" s="249"/>
      <c r="J826" s="245"/>
      <c r="K826" s="34"/>
      <c r="L826" s="34"/>
    </row>
    <row r="827" spans="5:12">
      <c r="E827" s="33"/>
      <c r="F827" s="34"/>
      <c r="G827" s="249"/>
      <c r="J827" s="245"/>
      <c r="K827" s="34"/>
      <c r="L827" s="34"/>
    </row>
    <row r="828" spans="5:12">
      <c r="E828" s="33"/>
      <c r="F828" s="34"/>
      <c r="G828" s="249"/>
      <c r="J828" s="245"/>
      <c r="K828" s="34"/>
      <c r="L828" s="34"/>
    </row>
    <row r="829" spans="5:12">
      <c r="E829" s="33"/>
      <c r="F829" s="34"/>
      <c r="G829" s="249"/>
      <c r="J829" s="245"/>
      <c r="K829" s="34"/>
      <c r="L829" s="34"/>
    </row>
    <row r="830" spans="5:12">
      <c r="E830" s="33"/>
      <c r="F830" s="34"/>
      <c r="G830" s="249"/>
      <c r="J830" s="245"/>
      <c r="K830" s="34"/>
      <c r="L830" s="34"/>
    </row>
    <row r="831" spans="5:12">
      <c r="E831" s="33"/>
      <c r="F831" s="34"/>
      <c r="G831" s="249"/>
      <c r="J831" s="245"/>
      <c r="K831" s="34"/>
      <c r="L831" s="34"/>
    </row>
    <row r="832" spans="5:12">
      <c r="E832" s="33"/>
      <c r="F832" s="34"/>
      <c r="G832" s="249"/>
      <c r="J832" s="245"/>
      <c r="K832" s="34"/>
      <c r="L832" s="34"/>
    </row>
    <row r="833" spans="5:12">
      <c r="E833" s="33"/>
      <c r="F833" s="34"/>
      <c r="G833" s="249"/>
      <c r="J833" s="245"/>
      <c r="K833" s="34"/>
      <c r="L833" s="34"/>
    </row>
    <row r="834" spans="5:12">
      <c r="E834" s="33"/>
      <c r="F834" s="34"/>
      <c r="G834" s="249"/>
      <c r="J834" s="245"/>
      <c r="K834" s="34"/>
      <c r="L834" s="34"/>
    </row>
    <row r="835" spans="5:12">
      <c r="E835" s="33"/>
      <c r="F835" s="34"/>
      <c r="G835" s="249"/>
      <c r="J835" s="245"/>
      <c r="K835" s="34"/>
      <c r="L835" s="34"/>
    </row>
    <row r="836" spans="5:12">
      <c r="E836" s="33"/>
      <c r="F836" s="34"/>
      <c r="G836" s="249"/>
      <c r="J836" s="245"/>
      <c r="K836" s="34"/>
      <c r="L836" s="34"/>
    </row>
    <row r="837" spans="5:12">
      <c r="E837" s="33"/>
      <c r="F837" s="34"/>
      <c r="G837" s="249"/>
      <c r="J837" s="245"/>
      <c r="K837" s="34"/>
      <c r="L837" s="34"/>
    </row>
    <row r="838" spans="5:12">
      <c r="E838" s="33"/>
      <c r="F838" s="34"/>
      <c r="G838" s="249"/>
      <c r="J838" s="245"/>
      <c r="K838" s="34"/>
      <c r="L838" s="34"/>
    </row>
    <row r="839" spans="5:12">
      <c r="E839" s="33"/>
      <c r="F839" s="34"/>
      <c r="G839" s="249"/>
      <c r="J839" s="245"/>
      <c r="K839" s="34"/>
      <c r="L839" s="34"/>
    </row>
    <row r="840" spans="5:12">
      <c r="E840" s="33"/>
      <c r="F840" s="34"/>
      <c r="G840" s="249"/>
      <c r="J840" s="245"/>
      <c r="K840" s="34"/>
      <c r="L840" s="34"/>
    </row>
    <row r="841" spans="5:12">
      <c r="E841" s="33"/>
      <c r="F841" s="34"/>
      <c r="G841" s="249"/>
      <c r="J841" s="245"/>
      <c r="K841" s="34"/>
      <c r="L841" s="34"/>
    </row>
    <row r="842" spans="5:12">
      <c r="E842" s="33"/>
      <c r="F842" s="34"/>
      <c r="G842" s="249"/>
      <c r="J842" s="245"/>
      <c r="K842" s="34"/>
      <c r="L842" s="34"/>
    </row>
    <row r="843" spans="5:12">
      <c r="E843" s="33"/>
      <c r="F843" s="34"/>
      <c r="G843" s="249"/>
      <c r="J843" s="245"/>
      <c r="K843" s="34"/>
      <c r="L843" s="34"/>
    </row>
    <row r="844" spans="5:12">
      <c r="E844" s="33"/>
      <c r="F844" s="34"/>
      <c r="G844" s="249"/>
      <c r="J844" s="245"/>
      <c r="K844" s="34"/>
      <c r="L844" s="34"/>
    </row>
    <row r="845" spans="5:12">
      <c r="E845" s="33"/>
      <c r="F845" s="34"/>
      <c r="G845" s="249"/>
      <c r="J845" s="245"/>
      <c r="K845" s="34"/>
      <c r="L845" s="34"/>
    </row>
    <row r="846" spans="5:12">
      <c r="E846" s="33"/>
      <c r="F846" s="34"/>
      <c r="G846" s="249"/>
      <c r="J846" s="245"/>
      <c r="K846" s="34"/>
      <c r="L846" s="34"/>
    </row>
    <row r="847" spans="5:12">
      <c r="E847" s="33"/>
      <c r="F847" s="34"/>
      <c r="G847" s="249"/>
      <c r="J847" s="245"/>
      <c r="K847" s="34"/>
      <c r="L847" s="34"/>
    </row>
    <row r="848" spans="5:12">
      <c r="E848" s="33"/>
      <c r="F848" s="34"/>
      <c r="G848" s="249"/>
      <c r="J848" s="245"/>
      <c r="K848" s="34"/>
      <c r="L848" s="34"/>
    </row>
    <row r="849" spans="5:12">
      <c r="E849" s="33"/>
      <c r="F849" s="34"/>
      <c r="G849" s="249"/>
      <c r="J849" s="245"/>
      <c r="K849" s="34"/>
      <c r="L849" s="34"/>
    </row>
    <row r="850" spans="5:12">
      <c r="E850" s="33"/>
      <c r="F850" s="34"/>
      <c r="G850" s="249"/>
      <c r="J850" s="245"/>
      <c r="K850" s="34"/>
      <c r="L850" s="34"/>
    </row>
    <row r="851" spans="5:12">
      <c r="E851" s="33"/>
      <c r="F851" s="34"/>
      <c r="G851" s="249"/>
      <c r="J851" s="245"/>
      <c r="K851" s="34"/>
      <c r="L851" s="34"/>
    </row>
    <row r="852" spans="5:12">
      <c r="E852" s="33"/>
      <c r="F852" s="34"/>
      <c r="G852" s="249"/>
      <c r="J852" s="245"/>
      <c r="K852" s="34"/>
      <c r="L852" s="34"/>
    </row>
    <row r="853" spans="5:12">
      <c r="E853" s="33"/>
      <c r="F853" s="34"/>
      <c r="G853" s="249"/>
      <c r="J853" s="245"/>
      <c r="K853" s="34"/>
      <c r="L853" s="34"/>
    </row>
    <row r="854" spans="5:12">
      <c r="E854" s="33"/>
      <c r="F854" s="34"/>
      <c r="G854" s="249"/>
      <c r="J854" s="245"/>
      <c r="K854" s="34"/>
      <c r="L854" s="34"/>
    </row>
    <row r="855" spans="5:12">
      <c r="E855" s="33"/>
      <c r="F855" s="34"/>
      <c r="G855" s="249"/>
      <c r="J855" s="245"/>
      <c r="K855" s="34"/>
      <c r="L855" s="34"/>
    </row>
    <row r="856" spans="5:12">
      <c r="E856" s="33"/>
      <c r="F856" s="34"/>
      <c r="G856" s="249"/>
      <c r="J856" s="245"/>
      <c r="K856" s="34"/>
      <c r="L856" s="34"/>
    </row>
    <row r="857" spans="5:12">
      <c r="E857" s="33"/>
      <c r="F857" s="34"/>
      <c r="G857" s="249"/>
      <c r="J857" s="245"/>
      <c r="K857" s="34"/>
      <c r="L857" s="34"/>
    </row>
    <row r="858" spans="5:12">
      <c r="E858" s="33"/>
      <c r="F858" s="34"/>
      <c r="G858" s="249"/>
      <c r="J858" s="245"/>
      <c r="K858" s="34"/>
      <c r="L858" s="34"/>
    </row>
    <row r="859" spans="5:12">
      <c r="E859" s="33"/>
      <c r="F859" s="34"/>
      <c r="G859" s="249"/>
      <c r="J859" s="245"/>
      <c r="K859" s="34"/>
      <c r="L859" s="34"/>
    </row>
    <row r="860" spans="5:12">
      <c r="E860" s="33"/>
      <c r="F860" s="34"/>
      <c r="G860" s="249"/>
      <c r="J860" s="245"/>
      <c r="K860" s="34"/>
      <c r="L860" s="34"/>
    </row>
    <row r="861" spans="5:12">
      <c r="E861" s="33"/>
      <c r="F861" s="34"/>
      <c r="G861" s="249"/>
      <c r="J861" s="245"/>
      <c r="K861" s="34"/>
      <c r="L861" s="34"/>
    </row>
    <row r="862" spans="5:12">
      <c r="E862" s="33"/>
      <c r="F862" s="34"/>
      <c r="G862" s="249"/>
      <c r="J862" s="245"/>
      <c r="K862" s="34"/>
      <c r="L862" s="34"/>
    </row>
    <row r="863" spans="5:12">
      <c r="E863" s="33"/>
      <c r="F863" s="34"/>
      <c r="G863" s="249"/>
      <c r="J863" s="245"/>
      <c r="K863" s="34"/>
      <c r="L863" s="34"/>
    </row>
    <row r="864" spans="5:12">
      <c r="E864" s="33"/>
      <c r="F864" s="34"/>
      <c r="G864" s="249"/>
      <c r="J864" s="245"/>
      <c r="K864" s="34"/>
      <c r="L864" s="34"/>
    </row>
    <row r="865" spans="5:12">
      <c r="E865" s="33"/>
      <c r="F865" s="34"/>
      <c r="G865" s="249"/>
      <c r="J865" s="245"/>
      <c r="K865" s="34"/>
      <c r="L865" s="34"/>
    </row>
    <row r="866" spans="5:12">
      <c r="E866" s="33"/>
      <c r="F866" s="34"/>
      <c r="G866" s="249"/>
      <c r="J866" s="245"/>
      <c r="K866" s="34"/>
      <c r="L866" s="34"/>
    </row>
    <row r="867" spans="5:12">
      <c r="E867" s="33"/>
      <c r="F867" s="34"/>
      <c r="G867" s="249"/>
      <c r="J867" s="245"/>
      <c r="K867" s="34"/>
      <c r="L867" s="34"/>
    </row>
    <row r="868" spans="5:12">
      <c r="E868" s="33"/>
      <c r="F868" s="34"/>
      <c r="G868" s="249"/>
      <c r="J868" s="245"/>
      <c r="K868" s="34"/>
      <c r="L868" s="34"/>
    </row>
    <row r="869" spans="5:12">
      <c r="E869" s="33"/>
      <c r="F869" s="34"/>
      <c r="G869" s="249"/>
      <c r="J869" s="245"/>
      <c r="K869" s="34"/>
      <c r="L869" s="34"/>
    </row>
    <row r="870" spans="5:12">
      <c r="E870" s="33"/>
      <c r="F870" s="34"/>
      <c r="G870" s="249"/>
      <c r="J870" s="245"/>
      <c r="K870" s="34"/>
      <c r="L870" s="34"/>
    </row>
    <row r="871" spans="5:12">
      <c r="E871" s="33"/>
      <c r="F871" s="34"/>
      <c r="G871" s="249"/>
      <c r="J871" s="245"/>
      <c r="K871" s="34"/>
      <c r="L871" s="34"/>
    </row>
    <row r="872" spans="5:12">
      <c r="E872" s="33"/>
      <c r="F872" s="34"/>
      <c r="G872" s="249"/>
      <c r="J872" s="245"/>
      <c r="K872" s="34"/>
      <c r="L872" s="34"/>
    </row>
    <row r="873" spans="5:12">
      <c r="E873" s="33"/>
      <c r="F873" s="34"/>
      <c r="G873" s="249"/>
      <c r="J873" s="245"/>
      <c r="K873" s="34"/>
      <c r="L873" s="34"/>
    </row>
    <row r="874" spans="5:12">
      <c r="E874" s="33"/>
      <c r="F874" s="34"/>
      <c r="G874" s="249"/>
      <c r="J874" s="245"/>
      <c r="K874" s="34"/>
      <c r="L874" s="34"/>
    </row>
    <row r="875" spans="5:12">
      <c r="E875" s="33"/>
      <c r="F875" s="34"/>
      <c r="G875" s="249"/>
      <c r="J875" s="245"/>
      <c r="K875" s="34"/>
      <c r="L875" s="34"/>
    </row>
    <row r="876" spans="5:12">
      <c r="E876" s="33"/>
      <c r="F876" s="34"/>
      <c r="G876" s="249"/>
      <c r="J876" s="245"/>
      <c r="K876" s="34"/>
      <c r="L876" s="34"/>
    </row>
    <row r="877" spans="5:12">
      <c r="E877" s="33"/>
      <c r="F877" s="34"/>
      <c r="G877" s="249"/>
      <c r="J877" s="245"/>
      <c r="K877" s="34"/>
      <c r="L877" s="34"/>
    </row>
    <row r="878" spans="5:12">
      <c r="E878" s="33"/>
      <c r="F878" s="34"/>
      <c r="G878" s="249"/>
      <c r="J878" s="245"/>
      <c r="K878" s="34"/>
      <c r="L878" s="34"/>
    </row>
    <row r="879" spans="5:12">
      <c r="E879" s="33"/>
      <c r="F879" s="34"/>
      <c r="G879" s="249"/>
      <c r="J879" s="245"/>
      <c r="K879" s="34"/>
      <c r="L879" s="34"/>
    </row>
    <row r="880" spans="5:12">
      <c r="E880" s="33"/>
      <c r="F880" s="34"/>
      <c r="G880" s="249"/>
      <c r="J880" s="245"/>
      <c r="K880" s="34"/>
      <c r="L880" s="34"/>
    </row>
    <row r="881" spans="5:12">
      <c r="E881" s="33"/>
      <c r="F881" s="34"/>
      <c r="G881" s="249"/>
      <c r="J881" s="245"/>
      <c r="K881" s="34"/>
      <c r="L881" s="34"/>
    </row>
    <row r="882" spans="5:12">
      <c r="E882" s="33"/>
      <c r="F882" s="34"/>
      <c r="G882" s="249"/>
      <c r="J882" s="245"/>
      <c r="K882" s="34"/>
      <c r="L882" s="34"/>
    </row>
    <row r="883" spans="5:12">
      <c r="E883" s="33"/>
      <c r="F883" s="34"/>
      <c r="G883" s="249"/>
      <c r="J883" s="245"/>
      <c r="K883" s="34"/>
      <c r="L883" s="34"/>
    </row>
    <row r="884" spans="5:12">
      <c r="E884" s="33"/>
      <c r="F884" s="34"/>
      <c r="G884" s="249"/>
      <c r="J884" s="245"/>
      <c r="K884" s="34"/>
      <c r="L884" s="34"/>
    </row>
    <row r="885" spans="5:12">
      <c r="E885" s="33"/>
      <c r="F885" s="34"/>
      <c r="G885" s="249"/>
      <c r="J885" s="245"/>
      <c r="K885" s="34"/>
      <c r="L885" s="34"/>
    </row>
    <row r="886" spans="5:12">
      <c r="E886" s="33"/>
      <c r="F886" s="34"/>
      <c r="G886" s="249"/>
      <c r="J886" s="245"/>
      <c r="K886" s="34"/>
      <c r="L886" s="34"/>
    </row>
    <row r="887" spans="5:12">
      <c r="E887" s="33"/>
      <c r="F887" s="34"/>
      <c r="G887" s="249"/>
      <c r="J887" s="245"/>
      <c r="K887" s="34"/>
      <c r="L887" s="34"/>
    </row>
    <row r="888" spans="5:12">
      <c r="E888" s="33"/>
      <c r="F888" s="34"/>
      <c r="G888" s="249"/>
      <c r="J888" s="245"/>
      <c r="K888" s="34"/>
      <c r="L888" s="34"/>
    </row>
    <row r="889" spans="5:12">
      <c r="E889" s="33"/>
      <c r="F889" s="34"/>
      <c r="G889" s="249"/>
      <c r="J889" s="245"/>
      <c r="K889" s="34"/>
      <c r="L889" s="34"/>
    </row>
    <row r="890" spans="5:12">
      <c r="E890" s="33"/>
      <c r="F890" s="34"/>
      <c r="G890" s="249"/>
      <c r="J890" s="245"/>
      <c r="K890" s="34"/>
      <c r="L890" s="34"/>
    </row>
    <row r="891" spans="5:12">
      <c r="E891" s="33"/>
      <c r="F891" s="34"/>
      <c r="G891" s="249"/>
      <c r="J891" s="245"/>
      <c r="K891" s="34"/>
      <c r="L891" s="34"/>
    </row>
    <row r="892" spans="5:12">
      <c r="E892" s="33"/>
      <c r="F892" s="34"/>
      <c r="G892" s="249"/>
      <c r="J892" s="245"/>
      <c r="K892" s="34"/>
      <c r="L892" s="34"/>
    </row>
    <row r="893" spans="5:12">
      <c r="E893" s="33"/>
      <c r="F893" s="34"/>
      <c r="G893" s="249"/>
      <c r="J893" s="245"/>
      <c r="K893" s="34"/>
      <c r="L893" s="34"/>
    </row>
    <row r="894" spans="5:12">
      <c r="E894" s="33"/>
      <c r="F894" s="34"/>
      <c r="G894" s="249"/>
      <c r="J894" s="245"/>
      <c r="K894" s="34"/>
      <c r="L894" s="34"/>
    </row>
    <row r="895" spans="5:12">
      <c r="E895" s="33"/>
      <c r="F895" s="34"/>
      <c r="G895" s="249"/>
      <c r="J895" s="245"/>
      <c r="K895" s="34"/>
      <c r="L895" s="34"/>
    </row>
    <row r="896" spans="5:12">
      <c r="E896" s="33"/>
      <c r="F896" s="34"/>
      <c r="G896" s="249"/>
      <c r="J896" s="245"/>
      <c r="K896" s="34"/>
      <c r="L896" s="34"/>
    </row>
    <row r="897" spans="5:12">
      <c r="E897" s="33"/>
      <c r="F897" s="34"/>
      <c r="G897" s="249"/>
      <c r="J897" s="245"/>
      <c r="K897" s="34"/>
      <c r="L897" s="34"/>
    </row>
    <row r="898" spans="5:12">
      <c r="E898" s="33"/>
      <c r="F898" s="34"/>
      <c r="G898" s="249"/>
      <c r="J898" s="245"/>
      <c r="K898" s="34"/>
      <c r="L898" s="34"/>
    </row>
    <row r="899" spans="5:12">
      <c r="E899" s="33"/>
      <c r="F899" s="34"/>
      <c r="G899" s="249"/>
      <c r="J899" s="245"/>
      <c r="K899" s="34"/>
      <c r="L899" s="34"/>
    </row>
    <row r="900" spans="5:12">
      <c r="E900" s="33"/>
      <c r="F900" s="34"/>
      <c r="G900" s="249"/>
      <c r="J900" s="245"/>
      <c r="K900" s="34"/>
      <c r="L900" s="34"/>
    </row>
    <row r="901" spans="5:12">
      <c r="E901" s="33"/>
      <c r="F901" s="34"/>
      <c r="G901" s="249"/>
      <c r="J901" s="245"/>
      <c r="K901" s="34"/>
      <c r="L901" s="34"/>
    </row>
    <row r="902" spans="5:12">
      <c r="E902" s="33"/>
      <c r="F902" s="34"/>
      <c r="G902" s="249"/>
      <c r="J902" s="245"/>
      <c r="K902" s="34"/>
      <c r="L902" s="34"/>
    </row>
    <row r="903" spans="5:12">
      <c r="E903" s="33"/>
      <c r="F903" s="34"/>
      <c r="G903" s="249"/>
      <c r="J903" s="245"/>
      <c r="K903" s="34"/>
      <c r="L903" s="34"/>
    </row>
    <row r="904" spans="5:12">
      <c r="E904" s="33"/>
      <c r="F904" s="34"/>
      <c r="G904" s="249"/>
      <c r="J904" s="245"/>
      <c r="K904" s="34"/>
      <c r="L904" s="34"/>
    </row>
    <row r="905" spans="5:12">
      <c r="E905" s="33"/>
      <c r="F905" s="34"/>
      <c r="G905" s="249"/>
      <c r="J905" s="245"/>
      <c r="K905" s="34"/>
      <c r="L905" s="34"/>
    </row>
    <row r="906" spans="5:12">
      <c r="E906" s="33"/>
      <c r="F906" s="34"/>
      <c r="G906" s="249"/>
      <c r="J906" s="245"/>
      <c r="K906" s="34"/>
      <c r="L906" s="34"/>
    </row>
    <row r="907" spans="5:12">
      <c r="E907" s="33"/>
      <c r="F907" s="34"/>
      <c r="G907" s="249"/>
      <c r="J907" s="245"/>
      <c r="K907" s="34"/>
      <c r="L907" s="34"/>
    </row>
    <row r="908" spans="5:12">
      <c r="E908" s="33"/>
      <c r="F908" s="34"/>
      <c r="G908" s="249"/>
      <c r="J908" s="245"/>
      <c r="K908" s="34"/>
      <c r="L908" s="34"/>
    </row>
    <row r="909" spans="5:12">
      <c r="E909" s="33"/>
      <c r="F909" s="34"/>
      <c r="G909" s="249"/>
      <c r="J909" s="245"/>
      <c r="K909" s="34"/>
      <c r="L909" s="34"/>
    </row>
    <row r="910" spans="5:12">
      <c r="E910" s="33"/>
      <c r="F910" s="34"/>
      <c r="G910" s="249"/>
      <c r="J910" s="245"/>
      <c r="K910" s="34"/>
      <c r="L910" s="34"/>
    </row>
    <row r="911" spans="5:12">
      <c r="E911" s="33"/>
      <c r="F911" s="34"/>
      <c r="G911" s="249"/>
      <c r="J911" s="245"/>
      <c r="K911" s="34"/>
      <c r="L911" s="34"/>
    </row>
    <row r="912" spans="5:12">
      <c r="E912" s="33"/>
      <c r="F912" s="34"/>
      <c r="G912" s="249"/>
      <c r="J912" s="245"/>
      <c r="K912" s="34"/>
      <c r="L912" s="34"/>
    </row>
    <row r="913" spans="5:12">
      <c r="E913" s="33"/>
      <c r="F913" s="34"/>
      <c r="G913" s="249"/>
      <c r="J913" s="245"/>
      <c r="K913" s="34"/>
      <c r="L913" s="34"/>
    </row>
    <row r="914" spans="5:12">
      <c r="E914" s="33"/>
      <c r="F914" s="34"/>
      <c r="G914" s="249"/>
      <c r="J914" s="245"/>
      <c r="K914" s="34"/>
      <c r="L914" s="34"/>
    </row>
    <row r="915" spans="5:12">
      <c r="E915" s="33"/>
      <c r="F915" s="34"/>
      <c r="G915" s="249"/>
      <c r="J915" s="245"/>
      <c r="K915" s="34"/>
      <c r="L915" s="34"/>
    </row>
    <row r="916" spans="5:12">
      <c r="E916" s="33"/>
      <c r="F916" s="34"/>
      <c r="G916" s="249"/>
      <c r="J916" s="245"/>
      <c r="K916" s="34"/>
      <c r="L916" s="34"/>
    </row>
    <row r="917" spans="5:12">
      <c r="E917" s="33"/>
      <c r="F917" s="34"/>
      <c r="G917" s="249"/>
      <c r="J917" s="245"/>
      <c r="K917" s="34"/>
      <c r="L917" s="34"/>
    </row>
    <row r="918" spans="5:12">
      <c r="E918" s="33"/>
      <c r="F918" s="34"/>
      <c r="G918" s="249"/>
      <c r="J918" s="245"/>
      <c r="K918" s="34"/>
      <c r="L918" s="34"/>
    </row>
    <row r="919" spans="5:12">
      <c r="E919" s="33"/>
      <c r="F919" s="34"/>
      <c r="G919" s="249"/>
      <c r="J919" s="245"/>
      <c r="K919" s="34"/>
      <c r="L919" s="34"/>
    </row>
    <row r="920" spans="5:12">
      <c r="E920" s="33"/>
      <c r="F920" s="34"/>
      <c r="G920" s="249"/>
      <c r="J920" s="245"/>
      <c r="K920" s="34"/>
      <c r="L920" s="34"/>
    </row>
    <row r="921" spans="5:12">
      <c r="E921" s="33"/>
      <c r="F921" s="34"/>
      <c r="G921" s="249"/>
      <c r="J921" s="245"/>
      <c r="K921" s="34"/>
      <c r="L921" s="34"/>
    </row>
    <row r="922" spans="5:12">
      <c r="E922" s="33"/>
      <c r="F922" s="34"/>
      <c r="G922" s="249"/>
      <c r="J922" s="245"/>
      <c r="K922" s="34"/>
      <c r="L922" s="34"/>
    </row>
    <row r="923" spans="5:12">
      <c r="E923" s="33"/>
      <c r="F923" s="34"/>
      <c r="G923" s="249"/>
      <c r="J923" s="245"/>
      <c r="K923" s="34"/>
      <c r="L923" s="34"/>
    </row>
    <row r="924" spans="5:12">
      <c r="E924" s="33"/>
      <c r="F924" s="34"/>
      <c r="G924" s="249"/>
      <c r="J924" s="245"/>
      <c r="K924" s="34"/>
      <c r="L924" s="34"/>
    </row>
    <row r="925" spans="5:12">
      <c r="E925" s="33"/>
      <c r="F925" s="34"/>
      <c r="G925" s="249"/>
      <c r="J925" s="245"/>
      <c r="K925" s="34"/>
      <c r="L925" s="34"/>
    </row>
    <row r="926" spans="5:12">
      <c r="E926" s="33"/>
      <c r="F926" s="34"/>
      <c r="G926" s="249"/>
      <c r="J926" s="245"/>
      <c r="K926" s="34"/>
      <c r="L926" s="34"/>
    </row>
    <row r="927" spans="5:12">
      <c r="E927" s="33"/>
      <c r="F927" s="34"/>
      <c r="G927" s="249"/>
      <c r="J927" s="245"/>
      <c r="K927" s="34"/>
      <c r="L927" s="34"/>
    </row>
    <row r="928" spans="5:12">
      <c r="E928" s="33"/>
      <c r="F928" s="34"/>
      <c r="G928" s="249"/>
      <c r="J928" s="245"/>
      <c r="K928" s="34"/>
      <c r="L928" s="34"/>
    </row>
    <row r="929" spans="5:12">
      <c r="E929" s="33"/>
      <c r="F929" s="34"/>
      <c r="G929" s="249"/>
      <c r="J929" s="245"/>
      <c r="K929" s="34"/>
      <c r="L929" s="34"/>
    </row>
    <row r="930" spans="5:12">
      <c r="E930" s="33"/>
      <c r="F930" s="34"/>
      <c r="G930" s="249"/>
      <c r="J930" s="245"/>
      <c r="K930" s="34"/>
      <c r="L930" s="34"/>
    </row>
    <row r="931" spans="5:12">
      <c r="E931" s="33"/>
      <c r="F931" s="34"/>
      <c r="G931" s="249"/>
      <c r="J931" s="245"/>
      <c r="K931" s="34"/>
      <c r="L931" s="34"/>
    </row>
    <row r="932" spans="5:12">
      <c r="E932" s="33"/>
      <c r="F932" s="34"/>
      <c r="G932" s="249"/>
      <c r="J932" s="245"/>
      <c r="K932" s="34"/>
      <c r="L932" s="34"/>
    </row>
    <row r="933" spans="5:12">
      <c r="E933" s="33"/>
      <c r="F933" s="34"/>
      <c r="G933" s="249"/>
      <c r="J933" s="245"/>
      <c r="K933" s="34"/>
      <c r="L933" s="34"/>
    </row>
    <row r="934" spans="5:12">
      <c r="E934" s="33"/>
      <c r="F934" s="34"/>
      <c r="G934" s="249"/>
      <c r="J934" s="245"/>
      <c r="K934" s="34"/>
      <c r="L934" s="34"/>
    </row>
    <row r="935" spans="5:12">
      <c r="E935" s="33"/>
      <c r="F935" s="34"/>
      <c r="G935" s="249"/>
      <c r="J935" s="245"/>
      <c r="K935" s="34"/>
      <c r="L935" s="34"/>
    </row>
    <row r="936" spans="5:12">
      <c r="E936" s="33"/>
      <c r="F936" s="34"/>
      <c r="G936" s="249"/>
      <c r="J936" s="245"/>
      <c r="K936" s="34"/>
      <c r="L936" s="34"/>
    </row>
    <row r="937" spans="5:12">
      <c r="E937" s="33"/>
      <c r="F937" s="34"/>
      <c r="G937" s="249"/>
      <c r="J937" s="245"/>
      <c r="K937" s="34"/>
      <c r="L937" s="34"/>
    </row>
    <row r="938" spans="5:12">
      <c r="E938" s="33"/>
      <c r="F938" s="34"/>
      <c r="G938" s="249"/>
      <c r="J938" s="245"/>
      <c r="K938" s="34"/>
      <c r="L938" s="34"/>
    </row>
    <row r="939" spans="5:12">
      <c r="E939" s="33"/>
      <c r="F939" s="34"/>
      <c r="G939" s="249"/>
      <c r="J939" s="245"/>
      <c r="K939" s="34"/>
      <c r="L939" s="34"/>
    </row>
    <row r="940" spans="5:12">
      <c r="E940" s="33"/>
      <c r="F940" s="34"/>
      <c r="G940" s="249"/>
      <c r="J940" s="245"/>
      <c r="K940" s="34"/>
      <c r="L940" s="34"/>
    </row>
    <row r="941" spans="5:12">
      <c r="E941" s="33"/>
      <c r="F941" s="34"/>
      <c r="G941" s="249"/>
      <c r="J941" s="245"/>
      <c r="K941" s="34"/>
      <c r="L941" s="34"/>
    </row>
    <row r="942" spans="5:12">
      <c r="E942" s="33"/>
      <c r="F942" s="34"/>
      <c r="G942" s="249"/>
      <c r="J942" s="245"/>
      <c r="K942" s="34"/>
      <c r="L942" s="34"/>
    </row>
    <row r="943" spans="5:12">
      <c r="E943" s="33"/>
      <c r="F943" s="34"/>
      <c r="G943" s="249"/>
      <c r="J943" s="245"/>
      <c r="K943" s="34"/>
      <c r="L943" s="34"/>
    </row>
    <row r="944" spans="5:12">
      <c r="E944" s="33"/>
      <c r="F944" s="34"/>
      <c r="G944" s="249"/>
      <c r="J944" s="245"/>
      <c r="K944" s="34"/>
      <c r="L944" s="34"/>
    </row>
    <row r="945" spans="5:12">
      <c r="E945" s="33"/>
      <c r="F945" s="34"/>
      <c r="G945" s="249"/>
      <c r="J945" s="245"/>
      <c r="K945" s="34"/>
      <c r="L945" s="34"/>
    </row>
    <row r="946" spans="5:12">
      <c r="E946" s="33"/>
      <c r="F946" s="34"/>
      <c r="G946" s="249"/>
      <c r="J946" s="245"/>
      <c r="K946" s="34"/>
      <c r="L946" s="34"/>
    </row>
    <row r="947" spans="5:12">
      <c r="E947" s="33"/>
      <c r="F947" s="34"/>
      <c r="G947" s="249"/>
      <c r="J947" s="245"/>
      <c r="K947" s="34"/>
      <c r="L947" s="34"/>
    </row>
    <row r="948" spans="5:12">
      <c r="E948" s="33"/>
      <c r="F948" s="34"/>
      <c r="G948" s="249"/>
      <c r="J948" s="245"/>
      <c r="K948" s="34"/>
      <c r="L948" s="34"/>
    </row>
    <row r="949" spans="5:12">
      <c r="E949" s="33"/>
      <c r="F949" s="34"/>
      <c r="G949" s="249"/>
      <c r="J949" s="245"/>
      <c r="K949" s="34"/>
      <c r="L949" s="34"/>
    </row>
    <row r="950" spans="5:12">
      <c r="E950" s="33"/>
      <c r="F950" s="34"/>
      <c r="G950" s="249"/>
      <c r="J950" s="245"/>
      <c r="K950" s="34"/>
      <c r="L950" s="34"/>
    </row>
    <row r="951" spans="5:12">
      <c r="E951" s="33"/>
      <c r="F951" s="34"/>
      <c r="G951" s="249"/>
      <c r="J951" s="245"/>
      <c r="K951" s="34"/>
      <c r="L951" s="34"/>
    </row>
    <row r="952" spans="5:12">
      <c r="E952" s="33"/>
      <c r="F952" s="34"/>
      <c r="G952" s="249"/>
      <c r="J952" s="245"/>
      <c r="K952" s="34"/>
      <c r="L952" s="34"/>
    </row>
    <row r="953" spans="5:12">
      <c r="E953" s="33"/>
      <c r="F953" s="34"/>
      <c r="G953" s="249"/>
      <c r="J953" s="245"/>
      <c r="K953" s="34"/>
      <c r="L953" s="34"/>
    </row>
    <row r="954" spans="5:12">
      <c r="E954" s="33"/>
      <c r="F954" s="34"/>
      <c r="G954" s="249"/>
      <c r="J954" s="245"/>
      <c r="K954" s="34"/>
      <c r="L954" s="34"/>
    </row>
    <row r="955" spans="5:12">
      <c r="E955" s="33"/>
      <c r="F955" s="34"/>
      <c r="G955" s="249"/>
      <c r="J955" s="245"/>
      <c r="K955" s="34"/>
      <c r="L955" s="34"/>
    </row>
    <row r="956" spans="5:12">
      <c r="E956" s="33"/>
      <c r="F956" s="34"/>
      <c r="G956" s="249"/>
      <c r="J956" s="245"/>
      <c r="K956" s="34"/>
      <c r="L956" s="34"/>
    </row>
    <row r="957" spans="5:12">
      <c r="E957" s="33"/>
      <c r="F957" s="34"/>
      <c r="G957" s="249"/>
      <c r="J957" s="245"/>
      <c r="K957" s="34"/>
      <c r="L957" s="34"/>
    </row>
    <row r="958" spans="5:12">
      <c r="E958" s="33"/>
      <c r="F958" s="34"/>
      <c r="G958" s="249"/>
      <c r="J958" s="245"/>
      <c r="K958" s="34"/>
      <c r="L958" s="34"/>
    </row>
    <row r="959" spans="5:12">
      <c r="E959" s="33"/>
      <c r="F959" s="34"/>
      <c r="G959" s="249"/>
      <c r="J959" s="245"/>
      <c r="K959" s="34"/>
      <c r="L959" s="34"/>
    </row>
    <row r="960" spans="5:12">
      <c r="E960" s="33"/>
      <c r="F960" s="34"/>
      <c r="G960" s="249"/>
      <c r="J960" s="245"/>
      <c r="K960" s="34"/>
      <c r="L960" s="34"/>
    </row>
    <row r="961" spans="5:12">
      <c r="E961" s="33"/>
      <c r="F961" s="34"/>
      <c r="G961" s="249"/>
      <c r="J961" s="245"/>
      <c r="K961" s="34"/>
      <c r="L961" s="34"/>
    </row>
    <row r="962" spans="5:12">
      <c r="E962" s="33"/>
      <c r="F962" s="34"/>
      <c r="G962" s="249"/>
      <c r="J962" s="245"/>
      <c r="K962" s="34"/>
      <c r="L962" s="34"/>
    </row>
    <row r="963" spans="5:12">
      <c r="E963" s="33"/>
      <c r="F963" s="34"/>
      <c r="G963" s="249"/>
      <c r="J963" s="245"/>
      <c r="K963" s="34"/>
      <c r="L963" s="34"/>
    </row>
    <row r="964" spans="5:12">
      <c r="E964" s="33"/>
      <c r="F964" s="34"/>
      <c r="G964" s="249"/>
      <c r="J964" s="245"/>
      <c r="K964" s="34"/>
      <c r="L964" s="34"/>
    </row>
    <row r="965" spans="5:12">
      <c r="E965" s="33"/>
      <c r="F965" s="34"/>
      <c r="G965" s="249"/>
      <c r="J965" s="245"/>
      <c r="K965" s="34"/>
      <c r="L965" s="34"/>
    </row>
    <row r="966" spans="5:12">
      <c r="E966" s="33"/>
      <c r="F966" s="34"/>
      <c r="G966" s="249"/>
      <c r="J966" s="245"/>
      <c r="K966" s="34"/>
      <c r="L966" s="34"/>
    </row>
    <row r="967" spans="5:12">
      <c r="E967" s="33"/>
      <c r="F967" s="34"/>
      <c r="G967" s="249"/>
      <c r="J967" s="245"/>
      <c r="K967" s="34"/>
      <c r="L967" s="34"/>
    </row>
    <row r="968" spans="5:12">
      <c r="E968" s="33"/>
      <c r="F968" s="34"/>
      <c r="G968" s="249"/>
      <c r="J968" s="245"/>
      <c r="K968" s="34"/>
      <c r="L968" s="34"/>
    </row>
    <row r="969" spans="5:12">
      <c r="E969" s="33"/>
      <c r="F969" s="34"/>
      <c r="G969" s="249"/>
      <c r="J969" s="245"/>
      <c r="K969" s="34"/>
      <c r="L969" s="34"/>
    </row>
    <row r="970" spans="5:12">
      <c r="E970" s="33"/>
      <c r="F970" s="34"/>
      <c r="G970" s="249"/>
      <c r="J970" s="245"/>
      <c r="K970" s="34"/>
      <c r="L970" s="34"/>
    </row>
    <row r="971" spans="5:12">
      <c r="E971" s="33"/>
      <c r="F971" s="34"/>
      <c r="G971" s="249"/>
      <c r="J971" s="245"/>
      <c r="K971" s="34"/>
      <c r="L971" s="34"/>
    </row>
    <row r="972" spans="5:12">
      <c r="E972" s="33"/>
      <c r="F972" s="34"/>
      <c r="G972" s="249"/>
      <c r="J972" s="245"/>
      <c r="K972" s="34"/>
      <c r="L972" s="34"/>
    </row>
    <row r="973" spans="5:12">
      <c r="E973" s="33"/>
      <c r="F973" s="34"/>
      <c r="G973" s="249"/>
      <c r="J973" s="245"/>
      <c r="K973" s="34"/>
      <c r="L973" s="34"/>
    </row>
    <row r="974" spans="5:12">
      <c r="E974" s="33"/>
      <c r="F974" s="34"/>
      <c r="G974" s="249"/>
      <c r="J974" s="245"/>
      <c r="K974" s="34"/>
      <c r="L974" s="34"/>
    </row>
    <row r="975" spans="5:12">
      <c r="E975" s="33"/>
      <c r="F975" s="34"/>
      <c r="G975" s="249"/>
      <c r="J975" s="245"/>
      <c r="K975" s="34"/>
      <c r="L975" s="34"/>
    </row>
    <row r="976" spans="5:12">
      <c r="E976" s="33"/>
      <c r="F976" s="34"/>
      <c r="G976" s="249"/>
      <c r="J976" s="245"/>
      <c r="K976" s="34"/>
      <c r="L976" s="34"/>
    </row>
    <row r="977" spans="5:12">
      <c r="E977" s="33"/>
      <c r="F977" s="34"/>
      <c r="G977" s="249"/>
      <c r="J977" s="245"/>
      <c r="K977" s="34"/>
      <c r="L977" s="34"/>
    </row>
    <row r="978" spans="5:12">
      <c r="E978" s="33"/>
      <c r="F978" s="34"/>
      <c r="G978" s="249"/>
      <c r="J978" s="245"/>
      <c r="K978" s="34"/>
      <c r="L978" s="34"/>
    </row>
    <row r="979" spans="5:12">
      <c r="E979" s="33"/>
      <c r="F979" s="34"/>
      <c r="G979" s="249"/>
      <c r="J979" s="245"/>
      <c r="K979" s="34"/>
      <c r="L979" s="34"/>
    </row>
    <row r="980" spans="5:12">
      <c r="E980" s="33"/>
      <c r="F980" s="34"/>
      <c r="G980" s="249"/>
      <c r="J980" s="245"/>
      <c r="K980" s="34"/>
      <c r="L980" s="34"/>
    </row>
    <row r="981" spans="5:12">
      <c r="E981" s="33"/>
      <c r="F981" s="34"/>
      <c r="G981" s="249"/>
      <c r="J981" s="245"/>
      <c r="K981" s="34"/>
      <c r="L981" s="34"/>
    </row>
    <row r="982" spans="5:12">
      <c r="E982" s="33"/>
      <c r="F982" s="34"/>
      <c r="G982" s="249"/>
      <c r="J982" s="245"/>
      <c r="K982" s="34"/>
      <c r="L982" s="34"/>
    </row>
    <row r="983" spans="5:12">
      <c r="E983" s="33"/>
      <c r="F983" s="34"/>
      <c r="G983" s="249"/>
      <c r="J983" s="245"/>
      <c r="K983" s="34"/>
      <c r="L983" s="34"/>
    </row>
    <row r="984" spans="5:12">
      <c r="E984" s="33"/>
      <c r="F984" s="34"/>
      <c r="G984" s="249"/>
      <c r="J984" s="245"/>
      <c r="K984" s="34"/>
      <c r="L984" s="34"/>
    </row>
    <row r="985" spans="5:12">
      <c r="E985" s="33"/>
      <c r="F985" s="34"/>
      <c r="G985" s="249"/>
      <c r="J985" s="245"/>
      <c r="K985" s="34"/>
      <c r="L985" s="34"/>
    </row>
    <row r="986" spans="5:12">
      <c r="E986" s="33"/>
      <c r="F986" s="34"/>
      <c r="G986" s="249"/>
      <c r="J986" s="245"/>
      <c r="K986" s="34"/>
      <c r="L986" s="34"/>
    </row>
    <row r="987" spans="5:12">
      <c r="E987" s="33"/>
      <c r="F987" s="34"/>
      <c r="G987" s="249"/>
      <c r="J987" s="245"/>
      <c r="K987" s="34"/>
      <c r="L987" s="34"/>
    </row>
    <row r="988" spans="5:12">
      <c r="E988" s="33"/>
      <c r="F988" s="34"/>
      <c r="G988" s="249"/>
      <c r="J988" s="245"/>
      <c r="K988" s="34"/>
      <c r="L988" s="34"/>
    </row>
    <row r="989" spans="5:12">
      <c r="E989" s="33"/>
      <c r="F989" s="34"/>
      <c r="G989" s="249"/>
      <c r="J989" s="245"/>
      <c r="K989" s="34"/>
      <c r="L989" s="34"/>
    </row>
    <row r="990" spans="5:12">
      <c r="E990" s="33"/>
      <c r="F990" s="34"/>
      <c r="G990" s="249"/>
      <c r="J990" s="245"/>
      <c r="K990" s="34"/>
      <c r="L990" s="34"/>
    </row>
    <row r="991" spans="5:12">
      <c r="E991" s="33"/>
      <c r="F991" s="34"/>
      <c r="G991" s="249"/>
      <c r="J991" s="245"/>
      <c r="K991" s="34"/>
      <c r="L991" s="34"/>
    </row>
    <row r="992" spans="5:12">
      <c r="E992" s="33"/>
      <c r="F992" s="34"/>
      <c r="G992" s="249"/>
      <c r="J992" s="245"/>
      <c r="K992" s="34"/>
      <c r="L992" s="34"/>
    </row>
    <row r="993" spans="5:12">
      <c r="E993" s="33"/>
      <c r="F993" s="34"/>
      <c r="G993" s="249"/>
      <c r="J993" s="245"/>
      <c r="K993" s="34"/>
      <c r="L993" s="34"/>
    </row>
    <row r="994" spans="5:12">
      <c r="E994" s="33"/>
      <c r="F994" s="34"/>
      <c r="G994" s="249"/>
      <c r="J994" s="245"/>
      <c r="K994" s="34"/>
      <c r="L994" s="34"/>
    </row>
    <row r="995" spans="5:12">
      <c r="E995" s="33"/>
      <c r="F995" s="34"/>
      <c r="G995" s="249"/>
      <c r="J995" s="245"/>
      <c r="K995" s="34"/>
      <c r="L995" s="34"/>
    </row>
    <row r="996" spans="5:12">
      <c r="E996" s="33"/>
      <c r="F996" s="34"/>
      <c r="G996" s="249"/>
      <c r="J996" s="245"/>
      <c r="K996" s="34"/>
      <c r="L996" s="34"/>
    </row>
    <row r="997" spans="5:12">
      <c r="E997" s="33"/>
      <c r="F997" s="34"/>
      <c r="G997" s="249"/>
      <c r="J997" s="245"/>
      <c r="K997" s="34"/>
      <c r="L997" s="34"/>
    </row>
    <row r="998" spans="5:12">
      <c r="E998" s="33"/>
      <c r="F998" s="34"/>
      <c r="G998" s="249"/>
      <c r="J998" s="245"/>
      <c r="K998" s="34"/>
      <c r="L998" s="34"/>
    </row>
    <row r="999" spans="5:12">
      <c r="E999" s="33"/>
      <c r="F999" s="34"/>
      <c r="G999" s="249"/>
      <c r="J999" s="245"/>
      <c r="K999" s="34"/>
      <c r="L999" s="34"/>
    </row>
    <row r="1000" spans="5:12">
      <c r="E1000" s="33"/>
      <c r="F1000" s="34"/>
      <c r="G1000" s="249"/>
      <c r="J1000" s="245"/>
      <c r="K1000" s="34"/>
      <c r="L1000" s="34"/>
    </row>
  </sheetData>
  <phoneticPr fontId="4" type="noConversion"/>
  <conditionalFormatting sqref="D1:D2 F1:M2 G3:M9 E5 D8 G10:I10 K10:M10 G11:M12 G13:I13 K13:M13 G14:M15 G16:I16 K16:M16 G17:M18 G19:I19 K19:M19 G20:M21 G22:I22 K22:M22 G23:M24 G25:I25 K25:M25">
    <cfRule type="cellIs" dxfId="135" priority="6" operator="equal">
      <formula>0</formula>
    </cfRule>
  </conditionalFormatting>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M724"/>
  <sheetViews>
    <sheetView zoomScale="70" zoomScaleNormal="70" workbookViewId="0">
      <pane ySplit="1" topLeftCell="A2" activePane="bottomLeft" state="frozen"/>
      <selection activeCell="XEK27" sqref="XEK27:XEL27"/>
      <selection pane="bottomLeft" activeCell="F696" sqref="F696"/>
    </sheetView>
  </sheetViews>
  <sheetFormatPr baseColWidth="10" defaultColWidth="10.83203125" defaultRowHeight="16"/>
  <cols>
    <col min="1" max="1" width="12" style="7" bestFit="1" customWidth="1"/>
    <col min="2" max="2" width="9" style="7" bestFit="1" customWidth="1"/>
    <col min="3" max="3" width="11.6640625" style="9" bestFit="1" customWidth="1"/>
    <col min="4" max="4" width="30.1640625" style="189" customWidth="1"/>
    <col min="5" max="5" width="39.1640625" style="9" customWidth="1"/>
    <col min="6" max="6" width="24.33203125" style="9" bestFit="1" customWidth="1"/>
    <col min="7" max="7" width="34" style="191" bestFit="1" customWidth="1"/>
    <col min="8" max="8" width="30.5" style="88" hidden="1" customWidth="1"/>
    <col min="9" max="9" width="27.1640625" style="96" bestFit="1" customWidth="1"/>
    <col min="10" max="10" width="28.1640625" style="53" bestFit="1" customWidth="1"/>
    <col min="11" max="11" width="31.1640625" style="53" bestFit="1" customWidth="1"/>
    <col min="12" max="12" width="32.6640625" style="9" bestFit="1" customWidth="1"/>
    <col min="13" max="13" width="255.6640625" style="12" bestFit="1" customWidth="1"/>
    <col min="14" max="16384" width="10.83203125" style="9"/>
  </cols>
  <sheetData>
    <row r="1" spans="1:13" s="37" customFormat="1" ht="18" customHeight="1">
      <c r="A1" s="70" t="s">
        <v>76</v>
      </c>
      <c r="B1" s="70" t="s">
        <v>77</v>
      </c>
      <c r="C1" s="70" t="s">
        <v>0</v>
      </c>
      <c r="D1" s="35" t="s">
        <v>209</v>
      </c>
      <c r="E1" s="70" t="s">
        <v>210</v>
      </c>
      <c r="F1" s="35" t="s">
        <v>211</v>
      </c>
      <c r="G1" s="190" t="s">
        <v>78</v>
      </c>
      <c r="H1" s="124" t="s">
        <v>79</v>
      </c>
      <c r="I1" s="93" t="s">
        <v>351</v>
      </c>
      <c r="J1" s="4" t="s">
        <v>83</v>
      </c>
      <c r="K1" s="4" t="s">
        <v>84</v>
      </c>
      <c r="L1" s="35" t="s">
        <v>319</v>
      </c>
      <c r="M1" s="74" t="s">
        <v>74</v>
      </c>
    </row>
    <row r="2" spans="1:13" s="161" customFormat="1" ht="18" customHeight="1">
      <c r="A2" s="7" t="s">
        <v>95</v>
      </c>
      <c r="B2" s="7">
        <v>2010</v>
      </c>
      <c r="C2" s="9" t="s">
        <v>14</v>
      </c>
      <c r="D2" s="147"/>
      <c r="E2" s="189" t="s">
        <v>352</v>
      </c>
      <c r="F2" s="9"/>
      <c r="G2" s="191">
        <v>1361764</v>
      </c>
      <c r="H2" s="88"/>
      <c r="I2" s="94"/>
      <c r="J2" s="9"/>
      <c r="K2" s="9"/>
      <c r="L2" s="9"/>
      <c r="M2" s="200" t="s">
        <v>110</v>
      </c>
    </row>
    <row r="3" spans="1:13" s="161" customFormat="1" ht="18" customHeight="1">
      <c r="A3" s="7" t="s">
        <v>95</v>
      </c>
      <c r="B3" s="7">
        <v>2010</v>
      </c>
      <c r="C3" s="9" t="s">
        <v>14</v>
      </c>
      <c r="D3" s="147"/>
      <c r="E3" s="189" t="s">
        <v>353</v>
      </c>
      <c r="F3" s="9"/>
      <c r="G3" s="191">
        <v>734924</v>
      </c>
      <c r="H3" s="88"/>
      <c r="I3" s="94"/>
      <c r="J3" s="9"/>
      <c r="K3" s="9"/>
      <c r="L3" s="9"/>
      <c r="M3" s="200" t="s">
        <v>110</v>
      </c>
    </row>
    <row r="4" spans="1:13" s="161" customFormat="1" ht="18" customHeight="1">
      <c r="A4" s="7" t="s">
        <v>95</v>
      </c>
      <c r="B4" s="7">
        <v>2010</v>
      </c>
      <c r="C4" s="9" t="s">
        <v>14</v>
      </c>
      <c r="D4" s="147" t="s">
        <v>354</v>
      </c>
      <c r="E4" s="189" t="s">
        <v>355</v>
      </c>
      <c r="F4" s="9"/>
      <c r="G4" s="191">
        <v>667361</v>
      </c>
      <c r="H4" s="88"/>
      <c r="I4" s="94"/>
      <c r="J4" s="9"/>
      <c r="K4" s="9"/>
      <c r="L4" s="9"/>
      <c r="M4" s="200" t="s">
        <v>110</v>
      </c>
    </row>
    <row r="5" spans="1:13" s="161" customFormat="1" ht="18" customHeight="1">
      <c r="A5" s="7" t="s">
        <v>95</v>
      </c>
      <c r="B5" s="7">
        <v>2010</v>
      </c>
      <c r="C5" s="9" t="s">
        <v>14</v>
      </c>
      <c r="D5" s="147" t="s">
        <v>353</v>
      </c>
      <c r="E5" s="189" t="s">
        <v>356</v>
      </c>
      <c r="F5" s="9"/>
      <c r="G5" s="191">
        <v>376049</v>
      </c>
      <c r="H5" s="88"/>
      <c r="I5" s="94"/>
      <c r="J5" s="9"/>
      <c r="K5" s="9"/>
      <c r="L5" s="9"/>
      <c r="M5" s="200" t="s">
        <v>110</v>
      </c>
    </row>
    <row r="6" spans="1:13" s="161" customFormat="1" ht="18" customHeight="1">
      <c r="A6" s="7" t="s">
        <v>95</v>
      </c>
      <c r="B6" s="7">
        <v>2010</v>
      </c>
      <c r="C6" s="9" t="s">
        <v>14</v>
      </c>
      <c r="D6" s="147"/>
      <c r="E6" s="189" t="s">
        <v>357</v>
      </c>
      <c r="F6" s="9"/>
      <c r="G6" s="191">
        <v>241072</v>
      </c>
      <c r="H6" s="88"/>
      <c r="I6" s="94"/>
      <c r="J6" s="9"/>
      <c r="K6" s="9"/>
      <c r="L6" s="9"/>
      <c r="M6" s="200" t="s">
        <v>110</v>
      </c>
    </row>
    <row r="7" spans="1:13" s="161" customFormat="1" ht="18" customHeight="1">
      <c r="A7" s="7" t="s">
        <v>95</v>
      </c>
      <c r="B7" s="7">
        <v>2010</v>
      </c>
      <c r="C7" s="9" t="s">
        <v>14</v>
      </c>
      <c r="D7" s="147"/>
      <c r="E7" s="189" t="s">
        <v>358</v>
      </c>
      <c r="F7" s="9"/>
      <c r="G7" s="191">
        <v>114178</v>
      </c>
      <c r="H7" s="88"/>
      <c r="I7" s="94"/>
      <c r="J7" s="9"/>
      <c r="K7" s="9"/>
      <c r="L7" s="9"/>
      <c r="M7" s="200" t="s">
        <v>110</v>
      </c>
    </row>
    <row r="8" spans="1:13" ht="34">
      <c r="A8" s="7" t="s">
        <v>95</v>
      </c>
      <c r="B8" s="7">
        <v>2011</v>
      </c>
      <c r="C8" s="9" t="s">
        <v>14</v>
      </c>
      <c r="D8" s="147"/>
      <c r="E8" s="189" t="s">
        <v>352</v>
      </c>
      <c r="G8" s="191">
        <v>1415693</v>
      </c>
      <c r="I8" s="199"/>
      <c r="M8" s="12" t="s">
        <v>111</v>
      </c>
    </row>
    <row r="9" spans="1:13" ht="34">
      <c r="A9" s="7" t="s">
        <v>95</v>
      </c>
      <c r="B9" s="7">
        <v>2011</v>
      </c>
      <c r="C9" s="9" t="s">
        <v>14</v>
      </c>
      <c r="D9" s="147"/>
      <c r="E9" s="189" t="s">
        <v>353</v>
      </c>
      <c r="G9" s="191">
        <v>867213</v>
      </c>
      <c r="I9" s="199"/>
      <c r="M9" s="12" t="s">
        <v>111</v>
      </c>
    </row>
    <row r="10" spans="1:13" ht="34">
      <c r="A10" s="7" t="s">
        <v>95</v>
      </c>
      <c r="B10" s="7">
        <v>2011</v>
      </c>
      <c r="C10" s="9" t="s">
        <v>14</v>
      </c>
      <c r="D10" s="147" t="s">
        <v>354</v>
      </c>
      <c r="E10" s="189" t="s">
        <v>355</v>
      </c>
      <c r="G10" s="191">
        <v>702758</v>
      </c>
      <c r="I10" s="199"/>
      <c r="M10" s="12" t="s">
        <v>111</v>
      </c>
    </row>
    <row r="11" spans="1:13" ht="34">
      <c r="A11" s="7" t="s">
        <v>95</v>
      </c>
      <c r="B11" s="7">
        <v>2011</v>
      </c>
      <c r="C11" s="9" t="s">
        <v>14</v>
      </c>
      <c r="D11" s="147" t="s">
        <v>353</v>
      </c>
      <c r="E11" s="189" t="s">
        <v>356</v>
      </c>
      <c r="G11" s="191">
        <v>391199</v>
      </c>
      <c r="I11" s="199"/>
      <c r="M11" s="12" t="s">
        <v>111</v>
      </c>
    </row>
    <row r="12" spans="1:13" ht="34">
      <c r="A12" s="7" t="s">
        <v>95</v>
      </c>
      <c r="B12" s="7">
        <v>2011</v>
      </c>
      <c r="C12" s="9" t="s">
        <v>14</v>
      </c>
      <c r="D12" s="147"/>
      <c r="E12" s="189" t="s">
        <v>357</v>
      </c>
      <c r="G12" s="191">
        <v>241304</v>
      </c>
      <c r="I12" s="199"/>
      <c r="M12" s="12" t="s">
        <v>111</v>
      </c>
    </row>
    <row r="13" spans="1:13" ht="34">
      <c r="A13" s="7" t="s">
        <v>95</v>
      </c>
      <c r="B13" s="7">
        <v>2011</v>
      </c>
      <c r="C13" s="9" t="s">
        <v>14</v>
      </c>
      <c r="D13" s="147"/>
      <c r="E13" s="189" t="s">
        <v>358</v>
      </c>
      <c r="G13" s="191">
        <v>125499</v>
      </c>
      <c r="I13" s="199"/>
      <c r="M13" s="12" t="s">
        <v>111</v>
      </c>
    </row>
    <row r="14" spans="1:13" ht="34">
      <c r="A14" s="7" t="s">
        <v>95</v>
      </c>
      <c r="B14" s="7">
        <v>2012</v>
      </c>
      <c r="C14" s="9" t="s">
        <v>14</v>
      </c>
      <c r="D14" s="147"/>
      <c r="E14" s="189" t="s">
        <v>352</v>
      </c>
      <c r="G14" s="191">
        <v>1504014</v>
      </c>
      <c r="I14" s="199"/>
      <c r="M14" s="12" t="s">
        <v>112</v>
      </c>
    </row>
    <row r="15" spans="1:13" ht="34">
      <c r="A15" s="7" t="s">
        <v>95</v>
      </c>
      <c r="B15" s="7">
        <v>2012</v>
      </c>
      <c r="C15" s="9" t="s">
        <v>14</v>
      </c>
      <c r="D15" s="147"/>
      <c r="E15" s="189" t="s">
        <v>353</v>
      </c>
      <c r="G15" s="191">
        <v>783627</v>
      </c>
      <c r="I15" s="199"/>
      <c r="M15" s="12" t="s">
        <v>112</v>
      </c>
    </row>
    <row r="16" spans="1:13" ht="34">
      <c r="A16" s="7" t="s">
        <v>95</v>
      </c>
      <c r="B16" s="7">
        <v>2012</v>
      </c>
      <c r="C16" s="9" t="s">
        <v>14</v>
      </c>
      <c r="D16" s="147" t="s">
        <v>354</v>
      </c>
      <c r="E16" s="189" t="s">
        <v>355</v>
      </c>
      <c r="G16" s="191">
        <v>735728</v>
      </c>
      <c r="I16" s="199"/>
      <c r="M16" s="12" t="s">
        <v>112</v>
      </c>
    </row>
    <row r="17" spans="1:13" ht="34">
      <c r="A17" s="7" t="s">
        <v>95</v>
      </c>
      <c r="B17" s="7">
        <v>2012</v>
      </c>
      <c r="C17" s="9" t="s">
        <v>14</v>
      </c>
      <c r="D17" s="147" t="s">
        <v>353</v>
      </c>
      <c r="E17" s="189" t="s">
        <v>356</v>
      </c>
      <c r="G17" s="191">
        <v>352635</v>
      </c>
      <c r="I17" s="199"/>
      <c r="M17" s="12" t="s">
        <v>112</v>
      </c>
    </row>
    <row r="18" spans="1:13" ht="34">
      <c r="A18" s="7" t="s">
        <v>95</v>
      </c>
      <c r="B18" s="7">
        <v>2012</v>
      </c>
      <c r="C18" s="9" t="s">
        <v>14</v>
      </c>
      <c r="D18" s="147"/>
      <c r="E18" s="189" t="s">
        <v>357</v>
      </c>
      <c r="G18" s="191">
        <v>229823</v>
      </c>
      <c r="I18" s="199"/>
      <c r="M18" s="12" t="s">
        <v>112</v>
      </c>
    </row>
    <row r="19" spans="1:13" ht="34">
      <c r="A19" s="7" t="s">
        <v>95</v>
      </c>
      <c r="B19" s="7">
        <v>2012</v>
      </c>
      <c r="C19" s="9" t="s">
        <v>14</v>
      </c>
      <c r="D19" s="147"/>
      <c r="E19" s="189" t="s">
        <v>358</v>
      </c>
      <c r="G19" s="191">
        <v>153387</v>
      </c>
      <c r="I19" s="199"/>
      <c r="M19" s="12" t="s">
        <v>112</v>
      </c>
    </row>
    <row r="20" spans="1:13" ht="34">
      <c r="A20" s="7" t="s">
        <v>95</v>
      </c>
      <c r="B20" s="7">
        <v>2013</v>
      </c>
      <c r="C20" s="9" t="s">
        <v>14</v>
      </c>
      <c r="D20" s="147"/>
      <c r="E20" s="189" t="s">
        <v>352</v>
      </c>
      <c r="G20" s="191">
        <v>1485536</v>
      </c>
      <c r="I20" s="199"/>
      <c r="M20" s="12" t="s">
        <v>113</v>
      </c>
    </row>
    <row r="21" spans="1:13" ht="34">
      <c r="A21" s="7" t="s">
        <v>95</v>
      </c>
      <c r="B21" s="7">
        <v>2013</v>
      </c>
      <c r="C21" s="9" t="s">
        <v>14</v>
      </c>
      <c r="D21" s="147"/>
      <c r="E21" s="189" t="s">
        <v>353</v>
      </c>
      <c r="G21" s="191">
        <v>805110</v>
      </c>
      <c r="I21" s="199"/>
      <c r="M21" s="12" t="s">
        <v>113</v>
      </c>
    </row>
    <row r="22" spans="1:13" ht="34">
      <c r="A22" s="7" t="s">
        <v>95</v>
      </c>
      <c r="B22" s="7">
        <v>2013</v>
      </c>
      <c r="C22" s="9" t="s">
        <v>14</v>
      </c>
      <c r="D22" s="147" t="s">
        <v>354</v>
      </c>
      <c r="E22" s="189" t="s">
        <v>355</v>
      </c>
      <c r="G22" s="191">
        <v>690086</v>
      </c>
      <c r="I22" s="199"/>
      <c r="M22" s="12" t="s">
        <v>113</v>
      </c>
    </row>
    <row r="23" spans="1:13" ht="34">
      <c r="A23" s="7" t="s">
        <v>95</v>
      </c>
      <c r="B23" s="7">
        <v>2013</v>
      </c>
      <c r="C23" s="9" t="s">
        <v>14</v>
      </c>
      <c r="D23" s="147" t="s">
        <v>353</v>
      </c>
      <c r="E23" s="189" t="s">
        <v>356</v>
      </c>
      <c r="G23" s="191">
        <v>326489</v>
      </c>
      <c r="I23" s="199"/>
      <c r="M23" s="12" t="s">
        <v>113</v>
      </c>
    </row>
    <row r="24" spans="1:13" ht="34">
      <c r="A24" s="7" t="s">
        <v>95</v>
      </c>
      <c r="B24" s="7">
        <v>2013</v>
      </c>
      <c r="C24" s="9" t="s">
        <v>14</v>
      </c>
      <c r="D24" s="147"/>
      <c r="E24" s="189" t="s">
        <v>357</v>
      </c>
      <c r="G24" s="191">
        <v>215953</v>
      </c>
      <c r="I24" s="199"/>
      <c r="M24" s="12" t="s">
        <v>113</v>
      </c>
    </row>
    <row r="25" spans="1:13" ht="34">
      <c r="A25" s="7" t="s">
        <v>95</v>
      </c>
      <c r="B25" s="7">
        <v>2013</v>
      </c>
      <c r="C25" s="9" t="s">
        <v>14</v>
      </c>
      <c r="D25" s="147"/>
      <c r="E25" s="189" t="s">
        <v>358</v>
      </c>
      <c r="G25" s="191">
        <v>163196</v>
      </c>
      <c r="I25" s="199"/>
      <c r="M25" s="12" t="s">
        <v>113</v>
      </c>
    </row>
    <row r="26" spans="1:13" ht="34">
      <c r="A26" s="7" t="s">
        <v>95</v>
      </c>
      <c r="B26" s="7">
        <v>2014</v>
      </c>
      <c r="C26" s="9" t="s">
        <v>14</v>
      </c>
      <c r="D26" s="147"/>
      <c r="E26" s="189" t="s">
        <v>352</v>
      </c>
      <c r="G26" s="191">
        <v>1483316</v>
      </c>
      <c r="I26" s="199"/>
      <c r="M26" s="12" t="s">
        <v>114</v>
      </c>
    </row>
    <row r="27" spans="1:13" ht="34">
      <c r="A27" s="7" t="s">
        <v>95</v>
      </c>
      <c r="B27" s="7">
        <v>2014</v>
      </c>
      <c r="C27" s="9" t="s">
        <v>14</v>
      </c>
      <c r="D27" s="147"/>
      <c r="E27" s="189" t="s">
        <v>353</v>
      </c>
      <c r="G27" s="191">
        <v>796553</v>
      </c>
      <c r="I27" s="199"/>
      <c r="M27" s="12" t="s">
        <v>114</v>
      </c>
    </row>
    <row r="28" spans="1:13" ht="34">
      <c r="A28" s="7" t="s">
        <v>95</v>
      </c>
      <c r="B28" s="7">
        <v>2014</v>
      </c>
      <c r="C28" s="9" t="s">
        <v>14</v>
      </c>
      <c r="D28" s="147" t="s">
        <v>354</v>
      </c>
      <c r="E28" s="189" t="s">
        <v>355</v>
      </c>
      <c r="G28" s="191">
        <v>777487</v>
      </c>
      <c r="I28" s="199"/>
      <c r="M28" s="12" t="s">
        <v>114</v>
      </c>
    </row>
    <row r="29" spans="1:13" ht="34">
      <c r="A29" s="7" t="s">
        <v>95</v>
      </c>
      <c r="B29" s="7">
        <v>2014</v>
      </c>
      <c r="C29" s="9" t="s">
        <v>14</v>
      </c>
      <c r="D29" s="147" t="s">
        <v>353</v>
      </c>
      <c r="E29" s="189" t="s">
        <v>356</v>
      </c>
      <c r="G29" s="191">
        <v>330797</v>
      </c>
      <c r="I29" s="199"/>
      <c r="M29" s="12" t="s">
        <v>114</v>
      </c>
    </row>
    <row r="30" spans="1:13" ht="34">
      <c r="A30" s="7" t="s">
        <v>95</v>
      </c>
      <c r="B30" s="7">
        <v>2014</v>
      </c>
      <c r="C30" s="9" t="s">
        <v>14</v>
      </c>
      <c r="D30" s="147"/>
      <c r="E30" s="189" t="s">
        <v>357</v>
      </c>
      <c r="G30" s="191">
        <v>210005</v>
      </c>
      <c r="I30" s="199"/>
      <c r="M30" s="12" t="s">
        <v>114</v>
      </c>
    </row>
    <row r="31" spans="1:13" ht="34">
      <c r="A31" s="7" t="s">
        <v>95</v>
      </c>
      <c r="B31" s="7">
        <v>2014</v>
      </c>
      <c r="C31" s="9" t="s">
        <v>14</v>
      </c>
      <c r="D31" s="147"/>
      <c r="E31" s="189" t="s">
        <v>358</v>
      </c>
      <c r="G31" s="191">
        <v>169919</v>
      </c>
      <c r="I31" s="199"/>
      <c r="M31" s="12" t="s">
        <v>114</v>
      </c>
    </row>
    <row r="32" spans="1:13" ht="34">
      <c r="A32" s="7" t="s">
        <v>95</v>
      </c>
      <c r="B32" s="7">
        <v>2015</v>
      </c>
      <c r="C32" s="9" t="s">
        <v>14</v>
      </c>
      <c r="D32" s="147"/>
      <c r="E32" s="189" t="s">
        <v>352</v>
      </c>
      <c r="G32" s="191">
        <v>1532388</v>
      </c>
      <c r="I32" s="199"/>
      <c r="M32" s="12" t="s">
        <v>115</v>
      </c>
    </row>
    <row r="33" spans="1:13" ht="34">
      <c r="A33" s="7" t="s">
        <v>95</v>
      </c>
      <c r="B33" s="7">
        <v>2015</v>
      </c>
      <c r="C33" s="9" t="s">
        <v>14</v>
      </c>
      <c r="D33" s="147"/>
      <c r="E33" s="189" t="s">
        <v>353</v>
      </c>
      <c r="G33" s="191">
        <v>843425</v>
      </c>
      <c r="I33" s="199"/>
      <c r="M33" s="12" t="s">
        <v>115</v>
      </c>
    </row>
    <row r="34" spans="1:13" ht="34">
      <c r="A34" s="7" t="s">
        <v>95</v>
      </c>
      <c r="B34" s="7">
        <v>2015</v>
      </c>
      <c r="C34" s="9" t="s">
        <v>14</v>
      </c>
      <c r="D34" s="147" t="s">
        <v>354</v>
      </c>
      <c r="E34" s="189" t="s">
        <v>355</v>
      </c>
      <c r="G34" s="191">
        <v>751739</v>
      </c>
      <c r="I34" s="199"/>
      <c r="M34" s="12" t="s">
        <v>115</v>
      </c>
    </row>
    <row r="35" spans="1:13" ht="34">
      <c r="A35" s="7" t="s">
        <v>95</v>
      </c>
      <c r="B35" s="7">
        <v>2015</v>
      </c>
      <c r="C35" s="9" t="s">
        <v>14</v>
      </c>
      <c r="D35" s="147" t="s">
        <v>353</v>
      </c>
      <c r="E35" s="189" t="s">
        <v>356</v>
      </c>
      <c r="G35" s="191">
        <v>339163</v>
      </c>
      <c r="I35" s="199"/>
      <c r="M35" s="12" t="s">
        <v>115</v>
      </c>
    </row>
    <row r="36" spans="1:13" ht="34">
      <c r="A36" s="7" t="s">
        <v>95</v>
      </c>
      <c r="B36" s="7">
        <v>2015</v>
      </c>
      <c r="C36" s="9" t="s">
        <v>14</v>
      </c>
      <c r="D36" s="147"/>
      <c r="E36" s="189" t="s">
        <v>357</v>
      </c>
      <c r="G36" s="191">
        <v>219485</v>
      </c>
      <c r="I36" s="199"/>
      <c r="M36" s="12" t="s">
        <v>115</v>
      </c>
    </row>
    <row r="37" spans="1:13" ht="34">
      <c r="A37" s="7" t="s">
        <v>95</v>
      </c>
      <c r="B37" s="7">
        <v>2015</v>
      </c>
      <c r="C37" s="9" t="s">
        <v>14</v>
      </c>
      <c r="D37" s="147"/>
      <c r="E37" s="189" t="s">
        <v>358</v>
      </c>
      <c r="G37" s="191">
        <v>171380</v>
      </c>
      <c r="I37" s="199"/>
      <c r="M37" s="12" t="s">
        <v>115</v>
      </c>
    </row>
    <row r="38" spans="1:13" ht="34">
      <c r="A38" s="7" t="s">
        <v>95</v>
      </c>
      <c r="B38" s="7">
        <v>2016</v>
      </c>
      <c r="C38" s="9" t="s">
        <v>14</v>
      </c>
      <c r="D38" s="147"/>
      <c r="E38" s="189" t="s">
        <v>352</v>
      </c>
      <c r="G38" s="191">
        <v>1471354</v>
      </c>
      <c r="I38" s="199"/>
      <c r="M38" s="12" t="s">
        <v>116</v>
      </c>
    </row>
    <row r="39" spans="1:13" ht="34">
      <c r="A39" s="7" t="s">
        <v>95</v>
      </c>
      <c r="B39" s="7">
        <v>2016</v>
      </c>
      <c r="C39" s="9" t="s">
        <v>14</v>
      </c>
      <c r="D39" s="147"/>
      <c r="E39" s="189" t="s">
        <v>353</v>
      </c>
      <c r="G39" s="191">
        <v>829434</v>
      </c>
      <c r="I39" s="199"/>
      <c r="M39" s="12" t="s">
        <v>116</v>
      </c>
    </row>
    <row r="40" spans="1:13" ht="34">
      <c r="A40" s="7" t="s">
        <v>95</v>
      </c>
      <c r="B40" s="7">
        <v>2016</v>
      </c>
      <c r="C40" s="9" t="s">
        <v>14</v>
      </c>
      <c r="D40" s="147" t="s">
        <v>354</v>
      </c>
      <c r="E40" s="189" t="s">
        <v>355</v>
      </c>
      <c r="G40" s="191">
        <v>777476</v>
      </c>
      <c r="I40" s="199"/>
      <c r="M40" s="12" t="s">
        <v>116</v>
      </c>
    </row>
    <row r="41" spans="1:13" ht="34">
      <c r="A41" s="7" t="s">
        <v>95</v>
      </c>
      <c r="B41" s="7">
        <v>2016</v>
      </c>
      <c r="C41" s="9" t="s">
        <v>14</v>
      </c>
      <c r="D41" s="147" t="s">
        <v>353</v>
      </c>
      <c r="E41" s="189" t="s">
        <v>356</v>
      </c>
      <c r="G41" s="191">
        <v>299827</v>
      </c>
      <c r="I41" s="199"/>
      <c r="M41" s="12" t="s">
        <v>116</v>
      </c>
    </row>
    <row r="42" spans="1:13" ht="34">
      <c r="A42" s="7" t="s">
        <v>95</v>
      </c>
      <c r="B42" s="7">
        <v>2016</v>
      </c>
      <c r="C42" s="9" t="s">
        <v>14</v>
      </c>
      <c r="D42" s="147"/>
      <c r="E42" s="189" t="s">
        <v>357</v>
      </c>
      <c r="G42" s="191">
        <v>197181</v>
      </c>
      <c r="I42" s="199"/>
      <c r="M42" s="12" t="s">
        <v>116</v>
      </c>
    </row>
    <row r="43" spans="1:13" ht="34">
      <c r="A43" s="7" t="s">
        <v>95</v>
      </c>
      <c r="B43" s="7">
        <v>2016</v>
      </c>
      <c r="C43" s="9" t="s">
        <v>14</v>
      </c>
      <c r="D43" s="147"/>
      <c r="E43" s="189" t="s">
        <v>358</v>
      </c>
      <c r="G43" s="191">
        <v>167304</v>
      </c>
      <c r="I43" s="199"/>
      <c r="M43" s="12" t="s">
        <v>116</v>
      </c>
    </row>
    <row r="44" spans="1:13" ht="34">
      <c r="A44" s="7" t="s">
        <v>95</v>
      </c>
      <c r="B44" s="7">
        <v>2017</v>
      </c>
      <c r="C44" s="9" t="s">
        <v>14</v>
      </c>
      <c r="D44" s="147"/>
      <c r="E44" s="189" t="s">
        <v>352</v>
      </c>
      <c r="G44" s="191">
        <v>1416331</v>
      </c>
      <c r="I44" s="199"/>
      <c r="M44" s="12" t="s">
        <v>117</v>
      </c>
    </row>
    <row r="45" spans="1:13" ht="34">
      <c r="A45" s="7" t="s">
        <v>95</v>
      </c>
      <c r="B45" s="7">
        <v>2017</v>
      </c>
      <c r="C45" s="9" t="s">
        <v>14</v>
      </c>
      <c r="D45" s="147" t="s">
        <v>354</v>
      </c>
      <c r="E45" s="189" t="s">
        <v>355</v>
      </c>
      <c r="G45" s="191">
        <v>716265</v>
      </c>
      <c r="I45" s="199"/>
      <c r="M45" s="12" t="s">
        <v>117</v>
      </c>
    </row>
    <row r="46" spans="1:13" ht="34">
      <c r="A46" s="7" t="s">
        <v>95</v>
      </c>
      <c r="B46" s="7">
        <v>2017</v>
      </c>
      <c r="C46" s="9" t="s">
        <v>14</v>
      </c>
      <c r="D46" s="147"/>
      <c r="E46" s="189" t="s">
        <v>353</v>
      </c>
      <c r="G46" s="191">
        <v>665517</v>
      </c>
      <c r="I46" s="199"/>
      <c r="M46" s="12" t="s">
        <v>117</v>
      </c>
    </row>
    <row r="47" spans="1:13" ht="34">
      <c r="A47" s="7" t="s">
        <v>95</v>
      </c>
      <c r="B47" s="7">
        <v>2017</v>
      </c>
      <c r="C47" s="9" t="s">
        <v>14</v>
      </c>
      <c r="D47" s="147" t="s">
        <v>353</v>
      </c>
      <c r="E47" s="189" t="s">
        <v>359</v>
      </c>
      <c r="G47" s="191">
        <v>256057</v>
      </c>
      <c r="I47" s="199"/>
      <c r="M47" s="12" t="s">
        <v>117</v>
      </c>
    </row>
    <row r="48" spans="1:13" ht="34">
      <c r="A48" s="7" t="s">
        <v>95</v>
      </c>
      <c r="B48" s="7">
        <v>2017</v>
      </c>
      <c r="C48" s="9" t="s">
        <v>14</v>
      </c>
      <c r="D48" s="147"/>
      <c r="E48" s="189" t="s">
        <v>357</v>
      </c>
      <c r="G48" s="191">
        <v>208187</v>
      </c>
      <c r="I48" s="199"/>
      <c r="M48" s="12" t="s">
        <v>117</v>
      </c>
    </row>
    <row r="49" spans="1:13" ht="34">
      <c r="A49" s="7" t="s">
        <v>95</v>
      </c>
      <c r="B49" s="7">
        <v>2017</v>
      </c>
      <c r="C49" s="9" t="s">
        <v>14</v>
      </c>
      <c r="D49" s="147"/>
      <c r="E49" s="189" t="s">
        <v>358</v>
      </c>
      <c r="G49" s="191">
        <v>163593</v>
      </c>
      <c r="I49" s="199"/>
      <c r="M49" s="12" t="s">
        <v>117</v>
      </c>
    </row>
    <row r="50" spans="1:13" ht="51">
      <c r="A50" s="7" t="s">
        <v>95</v>
      </c>
      <c r="B50" s="7">
        <v>2018</v>
      </c>
      <c r="C50" s="9" t="s">
        <v>14</v>
      </c>
      <c r="D50" s="147"/>
      <c r="E50" s="189" t="s">
        <v>352</v>
      </c>
      <c r="G50" s="191">
        <v>1419900</v>
      </c>
      <c r="I50" s="199"/>
      <c r="M50" s="12" t="s">
        <v>306</v>
      </c>
    </row>
    <row r="51" spans="1:13" ht="51">
      <c r="A51" s="7" t="s">
        <v>95</v>
      </c>
      <c r="B51" s="7">
        <v>2018</v>
      </c>
      <c r="C51" s="9" t="s">
        <v>14</v>
      </c>
      <c r="D51" s="147" t="s">
        <v>354</v>
      </c>
      <c r="E51" s="189" t="s">
        <v>355</v>
      </c>
      <c r="G51" s="191">
        <v>847300</v>
      </c>
      <c r="I51" s="199"/>
      <c r="M51" s="12" t="s">
        <v>306</v>
      </c>
    </row>
    <row r="52" spans="1:13" ht="51">
      <c r="A52" s="7" t="s">
        <v>95</v>
      </c>
      <c r="B52" s="7">
        <v>2018</v>
      </c>
      <c r="C52" s="9" t="s">
        <v>14</v>
      </c>
      <c r="D52" s="147"/>
      <c r="E52" s="189" t="s">
        <v>353</v>
      </c>
      <c r="G52" s="191">
        <v>675300</v>
      </c>
      <c r="I52" s="199"/>
      <c r="M52" s="12" t="s">
        <v>306</v>
      </c>
    </row>
    <row r="53" spans="1:13" ht="51">
      <c r="A53" s="7" t="s">
        <v>95</v>
      </c>
      <c r="B53" s="7">
        <v>2018</v>
      </c>
      <c r="C53" s="9" t="s">
        <v>14</v>
      </c>
      <c r="D53" s="147" t="s">
        <v>353</v>
      </c>
      <c r="E53" s="189" t="s">
        <v>356</v>
      </c>
      <c r="G53" s="191">
        <v>234900</v>
      </c>
      <c r="I53" s="199"/>
      <c r="M53" s="12" t="s">
        <v>306</v>
      </c>
    </row>
    <row r="54" spans="1:13" ht="51">
      <c r="A54" s="7" t="s">
        <v>95</v>
      </c>
      <c r="B54" s="7">
        <v>2018</v>
      </c>
      <c r="C54" s="9" t="s">
        <v>14</v>
      </c>
      <c r="D54" s="147"/>
      <c r="E54" s="189" t="s">
        <v>357</v>
      </c>
      <c r="G54" s="191">
        <v>232280</v>
      </c>
      <c r="I54" s="199"/>
      <c r="M54" s="12" t="s">
        <v>306</v>
      </c>
    </row>
    <row r="55" spans="1:13" ht="51">
      <c r="A55" s="7" t="s">
        <v>95</v>
      </c>
      <c r="B55" s="7">
        <v>2018</v>
      </c>
      <c r="C55" s="9" t="s">
        <v>14</v>
      </c>
      <c r="D55" s="147"/>
      <c r="E55" s="189" t="s">
        <v>358</v>
      </c>
      <c r="G55" s="191">
        <v>165600</v>
      </c>
      <c r="I55" s="199"/>
      <c r="J55" s="9"/>
      <c r="K55" s="9"/>
      <c r="M55" s="12" t="s">
        <v>306</v>
      </c>
    </row>
    <row r="56" spans="1:13" ht="51">
      <c r="A56" s="7" t="s">
        <v>95</v>
      </c>
      <c r="B56" s="380">
        <v>2019</v>
      </c>
      <c r="C56" s="372" t="s">
        <v>14</v>
      </c>
      <c r="D56" s="381"/>
      <c r="E56" s="382" t="s">
        <v>352</v>
      </c>
      <c r="F56" s="372"/>
      <c r="G56" s="383">
        <v>1345600</v>
      </c>
      <c r="I56" s="199">
        <f>BroadcastTV[[#This Row],[Total Revenue (Millions KRW₩)]]/('Total Revenue (Millions)'!D$63)*100</f>
        <v>38.262056414922654</v>
      </c>
      <c r="J56" s="9"/>
      <c r="K56" s="9"/>
      <c r="M56" s="12" t="s">
        <v>306</v>
      </c>
    </row>
    <row r="57" spans="1:13" ht="51">
      <c r="A57" s="7" t="s">
        <v>95</v>
      </c>
      <c r="B57" s="380">
        <v>2019</v>
      </c>
      <c r="C57" s="372" t="s">
        <v>14</v>
      </c>
      <c r="D57" s="381" t="s">
        <v>354</v>
      </c>
      <c r="E57" s="382" t="s">
        <v>355</v>
      </c>
      <c r="F57" s="372"/>
      <c r="G57" s="383">
        <v>707600</v>
      </c>
      <c r="I57" s="199">
        <f>BroadcastTV[[#This Row],[Total Revenue (Millions KRW₩)]]/('Total Revenue (Millions)'!D$63)*100</f>
        <v>20.120564149226571</v>
      </c>
      <c r="J57" s="9"/>
      <c r="K57" s="9"/>
      <c r="M57" s="12" t="s">
        <v>306</v>
      </c>
    </row>
    <row r="58" spans="1:13" ht="51">
      <c r="A58" s="7" t="s">
        <v>95</v>
      </c>
      <c r="B58" s="380">
        <v>2019</v>
      </c>
      <c r="C58" s="372" t="s">
        <v>14</v>
      </c>
      <c r="D58" s="381"/>
      <c r="E58" s="382" t="s">
        <v>353</v>
      </c>
      <c r="F58" s="372"/>
      <c r="G58" s="383">
        <v>644600</v>
      </c>
      <c r="I58" s="199">
        <f>BroadcastTV[[#This Row],[Total Revenue (Millions KRW₩)]]/('Total Revenue (Millions)'!D$63)*100</f>
        <v>18.329162875341222</v>
      </c>
      <c r="J58" s="9"/>
      <c r="K58" s="9"/>
      <c r="M58" s="12" t="s">
        <v>306</v>
      </c>
    </row>
    <row r="59" spans="1:13" ht="51">
      <c r="A59" s="7" t="s">
        <v>95</v>
      </c>
      <c r="B59" s="380">
        <v>2019</v>
      </c>
      <c r="C59" s="372" t="s">
        <v>14</v>
      </c>
      <c r="D59" s="381"/>
      <c r="E59" s="382" t="s">
        <v>357</v>
      </c>
      <c r="F59" s="372"/>
      <c r="G59" s="383">
        <v>235215</v>
      </c>
      <c r="I59" s="199">
        <f>BroadcastTV[[#This Row],[Total Revenue (Millions KRW₩)]]/('Total Revenue (Millions)'!D$63)*100</f>
        <v>6.6883246132848049</v>
      </c>
      <c r="J59" s="9"/>
      <c r="K59" s="9"/>
      <c r="M59" s="12" t="s">
        <v>306</v>
      </c>
    </row>
    <row r="60" spans="1:13" ht="51">
      <c r="A60" s="7" t="s">
        <v>95</v>
      </c>
      <c r="B60" s="380">
        <v>2019</v>
      </c>
      <c r="C60" s="372" t="s">
        <v>14</v>
      </c>
      <c r="D60" s="381" t="s">
        <v>353</v>
      </c>
      <c r="E60" s="382" t="s">
        <v>356</v>
      </c>
      <c r="F60" s="372"/>
      <c r="G60" s="383">
        <v>229900</v>
      </c>
      <c r="I60" s="199">
        <f>BroadcastTV[[#This Row],[Total Revenue (Millions KRW₩)]]/('Total Revenue (Millions)'!D$63)*100</f>
        <v>6.5371929026387621</v>
      </c>
      <c r="J60" s="9"/>
      <c r="K60" s="9"/>
      <c r="M60" s="12" t="s">
        <v>306</v>
      </c>
    </row>
    <row r="61" spans="1:13" ht="51">
      <c r="A61" s="7" t="s">
        <v>95</v>
      </c>
      <c r="B61" s="380">
        <v>2019</v>
      </c>
      <c r="C61" s="372" t="s">
        <v>14</v>
      </c>
      <c r="D61" s="381"/>
      <c r="E61" s="382" t="s">
        <v>358</v>
      </c>
      <c r="F61" s="372"/>
      <c r="G61" s="383">
        <v>160600</v>
      </c>
      <c r="I61" s="199">
        <f>BroadcastTV[[#This Row],[Total Revenue (Millions KRW₩)]]/('Total Revenue (Millions)'!D$63)*100</f>
        <v>4.5666515013648779</v>
      </c>
      <c r="J61" s="9"/>
      <c r="K61" s="9"/>
      <c r="M61" s="12" t="s">
        <v>306</v>
      </c>
    </row>
    <row r="62" spans="1:13" ht="51">
      <c r="A62" s="7" t="s">
        <v>95</v>
      </c>
      <c r="B62" s="353">
        <v>2020</v>
      </c>
      <c r="C62" s="354" t="s">
        <v>14</v>
      </c>
      <c r="D62" s="377"/>
      <c r="E62" s="378" t="s">
        <v>352</v>
      </c>
      <c r="F62" s="354"/>
      <c r="G62" s="379">
        <v>1352200</v>
      </c>
      <c r="I62" s="199">
        <f>BroadcastTV[[#This Row],[Total Revenue (Millions KRW₩)]]/('Total Revenue (Millions)'!D$64)*100</f>
        <v>37.913921211271557</v>
      </c>
      <c r="J62" s="9"/>
      <c r="K62" s="9"/>
      <c r="M62" s="12" t="s">
        <v>306</v>
      </c>
    </row>
    <row r="63" spans="1:13" ht="51">
      <c r="A63" s="7" t="s">
        <v>95</v>
      </c>
      <c r="B63" s="353">
        <v>2020</v>
      </c>
      <c r="C63" s="354" t="s">
        <v>14</v>
      </c>
      <c r="D63" s="377" t="s">
        <v>354</v>
      </c>
      <c r="E63" s="378" t="s">
        <v>355</v>
      </c>
      <c r="F63" s="354"/>
      <c r="G63" s="379">
        <v>705500</v>
      </c>
      <c r="I63" s="199">
        <f>BroadcastTV[[#This Row],[Total Revenue (Millions KRW₩)]]/('Total Revenue (Millions)'!D$64)*100</f>
        <v>19.781298191504277</v>
      </c>
      <c r="J63" s="9"/>
      <c r="K63" s="9"/>
      <c r="M63" s="12" t="s">
        <v>306</v>
      </c>
    </row>
    <row r="64" spans="1:13" ht="51">
      <c r="A64" s="7" t="s">
        <v>95</v>
      </c>
      <c r="B64" s="353">
        <v>2020</v>
      </c>
      <c r="C64" s="354" t="s">
        <v>14</v>
      </c>
      <c r="D64" s="377"/>
      <c r="E64" s="378" t="s">
        <v>353</v>
      </c>
      <c r="F64" s="354"/>
      <c r="G64" s="379">
        <v>697900</v>
      </c>
      <c r="I64" s="199">
        <f>BroadcastTV[[#This Row],[Total Revenue (Millions KRW₩)]]/('Total Revenue (Millions)'!D$64)*100</f>
        <v>19.568204121687931</v>
      </c>
      <c r="J64" s="9"/>
      <c r="K64" s="9"/>
      <c r="M64" s="12" t="s">
        <v>306</v>
      </c>
    </row>
    <row r="65" spans="1:13" ht="51">
      <c r="A65" s="7" t="s">
        <v>95</v>
      </c>
      <c r="B65" s="353">
        <v>2020</v>
      </c>
      <c r="C65" s="354" t="s">
        <v>14</v>
      </c>
      <c r="D65" s="377"/>
      <c r="E65" s="378" t="s">
        <v>358</v>
      </c>
      <c r="F65" s="354"/>
      <c r="G65" s="379">
        <v>213700</v>
      </c>
      <c r="I65" s="199">
        <f>BroadcastTV[[#This Row],[Total Revenue (Millions KRW₩)]]/('Total Revenue (Millions)'!D$64)*100</f>
        <v>5.9918687789149025</v>
      </c>
      <c r="J65" s="9"/>
      <c r="K65" s="9"/>
      <c r="M65" s="12" t="s">
        <v>306</v>
      </c>
    </row>
    <row r="66" spans="1:13" ht="51">
      <c r="A66" s="7" t="s">
        <v>95</v>
      </c>
      <c r="B66" s="353">
        <v>2020</v>
      </c>
      <c r="C66" s="354" t="s">
        <v>14</v>
      </c>
      <c r="D66" s="377"/>
      <c r="E66" s="378" t="s">
        <v>357</v>
      </c>
      <c r="F66" s="354"/>
      <c r="G66" s="379">
        <v>209976</v>
      </c>
      <c r="I66" s="199">
        <f>BroadcastTV[[#This Row],[Total Revenue (Millions KRW₩)]]/('Total Revenue (Millions)'!D$64)*100</f>
        <v>5.8874526847048925</v>
      </c>
      <c r="J66" s="9"/>
      <c r="K66" s="9"/>
      <c r="M66" s="12" t="s">
        <v>306</v>
      </c>
    </row>
    <row r="67" spans="1:13" ht="51">
      <c r="A67" s="7" t="s">
        <v>95</v>
      </c>
      <c r="B67" s="353">
        <v>2020</v>
      </c>
      <c r="C67" s="354" t="s">
        <v>14</v>
      </c>
      <c r="D67" s="377" t="s">
        <v>353</v>
      </c>
      <c r="E67" s="378" t="s">
        <v>356</v>
      </c>
      <c r="F67" s="354"/>
      <c r="G67" s="379">
        <v>206700</v>
      </c>
      <c r="I67" s="199">
        <f>BroadcastTV[[#This Row],[Total Revenue (Millions KRW₩)]]/('Total Revenue (Millions)'!D$64)*100</f>
        <v>5.795597925136688</v>
      </c>
      <c r="J67" s="9"/>
      <c r="K67" s="9"/>
      <c r="M67" s="12" t="s">
        <v>306</v>
      </c>
    </row>
    <row r="68" spans="1:13" ht="51">
      <c r="A68" s="7" t="s">
        <v>95</v>
      </c>
      <c r="B68" s="140">
        <v>2021</v>
      </c>
      <c r="C68" s="264" t="s">
        <v>14</v>
      </c>
      <c r="D68" s="374"/>
      <c r="E68" s="375" t="s">
        <v>352</v>
      </c>
      <c r="F68" s="264"/>
      <c r="G68" s="376">
        <v>1447051</v>
      </c>
      <c r="I68" s="199">
        <f>BroadcastTV[[#This Row],[Total Revenue (Millions KRW₩)]]/('Total Revenue (Millions)'!D$65)*100</f>
        <v>36.282910473882737</v>
      </c>
      <c r="J68" s="9"/>
      <c r="K68" s="9"/>
      <c r="M68" s="12" t="s">
        <v>310</v>
      </c>
    </row>
    <row r="69" spans="1:13" ht="51">
      <c r="A69" s="7" t="s">
        <v>95</v>
      </c>
      <c r="B69" s="140">
        <v>2021</v>
      </c>
      <c r="C69" s="264" t="s">
        <v>14</v>
      </c>
      <c r="D69" s="374" t="s">
        <v>354</v>
      </c>
      <c r="E69" s="375" t="s">
        <v>355</v>
      </c>
      <c r="F69" s="264"/>
      <c r="G69" s="376">
        <v>858143</v>
      </c>
      <c r="I69" s="199">
        <f>BroadcastTV[[#This Row],[Total Revenue (Millions KRW₩)]]/('Total Revenue (Millions)'!D$65)*100</f>
        <v>21.516812913151753</v>
      </c>
      <c r="J69" s="9"/>
      <c r="K69" s="9"/>
      <c r="M69" s="12" t="s">
        <v>310</v>
      </c>
    </row>
    <row r="70" spans="1:13" ht="51">
      <c r="A70" s="7" t="s">
        <v>95</v>
      </c>
      <c r="B70" s="140">
        <v>2021</v>
      </c>
      <c r="C70" s="264" t="s">
        <v>14</v>
      </c>
      <c r="D70" s="374"/>
      <c r="E70" s="375" t="s">
        <v>353</v>
      </c>
      <c r="F70" s="264"/>
      <c r="G70" s="376">
        <v>779724</v>
      </c>
      <c r="I70" s="199">
        <f>BroadcastTV[[#This Row],[Total Revenue (Millions KRW₩)]]/('Total Revenue (Millions)'!D$65)*100</f>
        <v>19.55055909317484</v>
      </c>
      <c r="J70" s="9"/>
      <c r="K70" s="9"/>
      <c r="M70" s="12" t="s">
        <v>310</v>
      </c>
    </row>
    <row r="71" spans="1:13" ht="51">
      <c r="A71" s="7" t="s">
        <v>95</v>
      </c>
      <c r="B71" s="140">
        <v>2021</v>
      </c>
      <c r="C71" s="264" t="s">
        <v>14</v>
      </c>
      <c r="D71" s="374"/>
      <c r="E71" s="375" t="s">
        <v>358</v>
      </c>
      <c r="F71" s="264"/>
      <c r="G71" s="376">
        <v>250273</v>
      </c>
      <c r="I71" s="199">
        <f>BroadcastTV[[#This Row],[Total Revenue (Millions KRW₩)]]/('Total Revenue (Millions)'!D$65)*100</f>
        <v>6.2752680126892928</v>
      </c>
      <c r="J71" s="9"/>
      <c r="K71" s="9"/>
      <c r="M71" s="12" t="s">
        <v>310</v>
      </c>
    </row>
    <row r="72" spans="1:13" ht="51">
      <c r="A72" s="7" t="s">
        <v>95</v>
      </c>
      <c r="B72" s="140">
        <v>2021</v>
      </c>
      <c r="C72" s="264" t="s">
        <v>14</v>
      </c>
      <c r="D72" s="374"/>
      <c r="E72" s="375" t="s">
        <v>357</v>
      </c>
      <c r="F72" s="264"/>
      <c r="G72" s="376">
        <v>246455</v>
      </c>
      <c r="I72" s="199">
        <f>BroadcastTV[[#This Row],[Total Revenue (Millions KRW₩)]]/('Total Revenue (Millions)'!D$65)*100</f>
        <v>6.1795366582385629</v>
      </c>
      <c r="J72" s="9"/>
      <c r="K72" s="9"/>
      <c r="M72" s="12" t="s">
        <v>310</v>
      </c>
    </row>
    <row r="73" spans="1:13" ht="51">
      <c r="A73" s="7" t="s">
        <v>95</v>
      </c>
      <c r="B73" s="140">
        <v>2021</v>
      </c>
      <c r="C73" s="264" t="s">
        <v>14</v>
      </c>
      <c r="D73" s="374" t="s">
        <v>353</v>
      </c>
      <c r="E73" s="375" t="s">
        <v>356</v>
      </c>
      <c r="F73" s="264"/>
      <c r="G73" s="376">
        <v>226952</v>
      </c>
      <c r="I73" s="199">
        <f>BroadcastTV[[#This Row],[Total Revenue (Millions KRW₩)]]/('Total Revenue (Millions)'!D$65)*100</f>
        <v>5.6905244513625544</v>
      </c>
      <c r="J73" s="9"/>
      <c r="K73" s="9"/>
      <c r="M73" s="12" t="s">
        <v>310</v>
      </c>
    </row>
    <row r="74" spans="1:13">
      <c r="D74" s="147"/>
      <c r="E74" s="189"/>
      <c r="I74"/>
      <c r="J74"/>
      <c r="K74"/>
      <c r="L74"/>
    </row>
    <row r="75" spans="1:13">
      <c r="I75"/>
      <c r="J75"/>
      <c r="K75"/>
      <c r="L75"/>
    </row>
    <row r="76" spans="1:13">
      <c r="I76"/>
      <c r="J76"/>
      <c r="K76"/>
      <c r="L76"/>
    </row>
    <row r="77" spans="1:13">
      <c r="I77"/>
      <c r="J77"/>
      <c r="K77"/>
      <c r="L77"/>
    </row>
    <row r="78" spans="1:13">
      <c r="I78"/>
      <c r="J78"/>
      <c r="K78"/>
      <c r="L78"/>
    </row>
    <row r="79" spans="1:13">
      <c r="I79"/>
      <c r="J79"/>
      <c r="K79"/>
      <c r="L79"/>
    </row>
    <row r="80" spans="1:13">
      <c r="I80"/>
      <c r="J80"/>
      <c r="K80"/>
      <c r="L80"/>
    </row>
    <row r="81" spans="5:12">
      <c r="I81"/>
      <c r="J81"/>
      <c r="K81"/>
      <c r="L81"/>
    </row>
    <row r="82" spans="5:12">
      <c r="E82" s="19"/>
      <c r="F82" s="19"/>
      <c r="H82" s="187"/>
      <c r="I82"/>
      <c r="J82"/>
      <c r="K82"/>
      <c r="L82"/>
    </row>
    <row r="83" spans="5:12">
      <c r="E83" s="19"/>
      <c r="F83" s="19"/>
      <c r="H83" s="187"/>
      <c r="I83"/>
      <c r="J83"/>
      <c r="K83"/>
      <c r="L83"/>
    </row>
    <row r="84" spans="5:12">
      <c r="E84" s="19"/>
      <c r="F84" s="19"/>
      <c r="H84" s="187"/>
      <c r="I84"/>
      <c r="J84"/>
      <c r="K84"/>
      <c r="L84"/>
    </row>
    <row r="85" spans="5:12">
      <c r="E85" s="19"/>
      <c r="F85" s="19"/>
      <c r="H85" s="187"/>
      <c r="I85"/>
      <c r="J85"/>
      <c r="K85"/>
      <c r="L85"/>
    </row>
    <row r="86" spans="5:12">
      <c r="E86" s="19"/>
      <c r="F86" s="19"/>
      <c r="H86" s="187"/>
      <c r="I86"/>
      <c r="J86"/>
      <c r="K86"/>
      <c r="L86"/>
    </row>
    <row r="87" spans="5:12">
      <c r="E87" s="19"/>
      <c r="F87" s="19"/>
      <c r="H87" s="187"/>
      <c r="I87"/>
      <c r="J87"/>
      <c r="K87"/>
      <c r="L87"/>
    </row>
    <row r="88" spans="5:12">
      <c r="E88" s="19"/>
      <c r="F88" s="19"/>
      <c r="H88" s="187"/>
      <c r="I88"/>
      <c r="J88"/>
      <c r="K88"/>
      <c r="L88"/>
    </row>
    <row r="89" spans="5:12">
      <c r="E89" s="19"/>
      <c r="F89" s="19"/>
      <c r="H89" s="187"/>
      <c r="I89"/>
      <c r="J89"/>
      <c r="K89"/>
      <c r="L89"/>
    </row>
    <row r="90" spans="5:12">
      <c r="E90" s="19"/>
      <c r="F90" s="19"/>
      <c r="H90" s="187"/>
      <c r="I90"/>
      <c r="J90"/>
      <c r="K90"/>
      <c r="L90"/>
    </row>
    <row r="91" spans="5:12">
      <c r="E91" s="19"/>
      <c r="F91" s="19"/>
      <c r="H91" s="187"/>
      <c r="I91"/>
      <c r="J91"/>
      <c r="K91"/>
      <c r="L91"/>
    </row>
    <row r="92" spans="5:12">
      <c r="E92" s="19"/>
      <c r="F92" s="19"/>
      <c r="H92" s="187"/>
      <c r="I92"/>
      <c r="J92"/>
      <c r="K92"/>
      <c r="L92"/>
    </row>
    <row r="93" spans="5:12">
      <c r="E93" s="19"/>
      <c r="F93" s="19"/>
      <c r="H93" s="187"/>
      <c r="I93"/>
      <c r="J93"/>
      <c r="K93"/>
      <c r="L93"/>
    </row>
    <row r="94" spans="5:12">
      <c r="E94" s="19"/>
      <c r="F94" s="19"/>
      <c r="H94" s="187"/>
      <c r="I94"/>
      <c r="J94"/>
      <c r="K94"/>
      <c r="L94"/>
    </row>
    <row r="95" spans="5:12">
      <c r="E95" s="19"/>
      <c r="F95" s="19"/>
      <c r="H95" s="187"/>
      <c r="I95"/>
      <c r="J95"/>
      <c r="K95"/>
      <c r="L95"/>
    </row>
    <row r="96" spans="5:12">
      <c r="E96" s="19"/>
      <c r="F96" s="19"/>
      <c r="H96" s="187"/>
      <c r="I96"/>
      <c r="J96"/>
      <c r="K96"/>
      <c r="L96"/>
    </row>
    <row r="97" spans="5:12">
      <c r="E97" s="19"/>
      <c r="F97" s="19"/>
      <c r="H97" s="187"/>
      <c r="I97"/>
      <c r="J97"/>
      <c r="K97"/>
      <c r="L97"/>
    </row>
    <row r="98" spans="5:12">
      <c r="E98" s="19"/>
      <c r="F98" s="19"/>
      <c r="H98" s="187"/>
      <c r="I98"/>
      <c r="J98"/>
      <c r="K98"/>
      <c r="L98"/>
    </row>
    <row r="99" spans="5:12">
      <c r="E99" s="19"/>
      <c r="F99" s="19"/>
      <c r="H99" s="187"/>
      <c r="I99"/>
      <c r="J99"/>
      <c r="K99"/>
      <c r="L99"/>
    </row>
    <row r="100" spans="5:12">
      <c r="E100" s="19"/>
      <c r="F100" s="19"/>
      <c r="H100" s="187"/>
      <c r="I100"/>
      <c r="J100"/>
      <c r="K100"/>
      <c r="L100"/>
    </row>
    <row r="101" spans="5:12">
      <c r="E101" s="19"/>
      <c r="F101" s="19"/>
      <c r="H101" s="187"/>
      <c r="I101"/>
      <c r="J101"/>
      <c r="K101"/>
      <c r="L101"/>
    </row>
    <row r="102" spans="5:12">
      <c r="E102" s="19"/>
      <c r="F102" s="19"/>
      <c r="H102" s="187"/>
      <c r="I102"/>
      <c r="J102"/>
      <c r="K102"/>
      <c r="L102"/>
    </row>
    <row r="103" spans="5:12">
      <c r="E103" s="19"/>
      <c r="F103" s="19"/>
      <c r="H103" s="187"/>
      <c r="I103"/>
      <c r="J103"/>
      <c r="K103"/>
      <c r="L103"/>
    </row>
    <row r="104" spans="5:12">
      <c r="E104" s="19"/>
      <c r="F104" s="19"/>
      <c r="H104" s="187"/>
      <c r="I104"/>
      <c r="J104"/>
      <c r="K104"/>
      <c r="L104"/>
    </row>
    <row r="105" spans="5:12">
      <c r="E105" s="19"/>
      <c r="F105" s="19"/>
      <c r="H105" s="187"/>
      <c r="I105"/>
      <c r="J105"/>
      <c r="K105"/>
      <c r="L105"/>
    </row>
    <row r="106" spans="5:12">
      <c r="E106" s="19"/>
      <c r="F106" s="19"/>
      <c r="H106" s="187"/>
      <c r="I106"/>
      <c r="J106"/>
      <c r="K106"/>
      <c r="L106"/>
    </row>
    <row r="107" spans="5:12">
      <c r="E107" s="19"/>
      <c r="F107" s="19"/>
      <c r="H107" s="187"/>
      <c r="I107"/>
      <c r="J107"/>
      <c r="K107"/>
      <c r="L107"/>
    </row>
    <row r="108" spans="5:12">
      <c r="E108" s="19"/>
      <c r="F108" s="19"/>
      <c r="H108" s="187"/>
      <c r="I108"/>
      <c r="J108"/>
      <c r="K108"/>
      <c r="L108"/>
    </row>
    <row r="109" spans="5:12">
      <c r="E109" s="19"/>
      <c r="F109" s="19"/>
      <c r="H109" s="187"/>
      <c r="I109"/>
      <c r="J109"/>
      <c r="K109"/>
      <c r="L109"/>
    </row>
    <row r="110" spans="5:12">
      <c r="E110" s="19"/>
      <c r="F110" s="19"/>
      <c r="H110" s="187"/>
      <c r="I110"/>
      <c r="J110"/>
      <c r="K110"/>
      <c r="L110"/>
    </row>
    <row r="111" spans="5:12">
      <c r="E111" s="19"/>
      <c r="F111" s="19"/>
      <c r="H111" s="187"/>
      <c r="I111"/>
      <c r="J111"/>
      <c r="K111"/>
      <c r="L111"/>
    </row>
    <row r="112" spans="5:12">
      <c r="E112" s="19"/>
      <c r="F112" s="19"/>
      <c r="H112" s="187"/>
      <c r="I112"/>
      <c r="J112"/>
      <c r="K112"/>
      <c r="L112"/>
    </row>
    <row r="113" spans="5:12">
      <c r="E113" s="19"/>
      <c r="F113" s="19"/>
      <c r="H113" s="187"/>
      <c r="I113"/>
      <c r="J113"/>
      <c r="K113"/>
      <c r="L113"/>
    </row>
    <row r="114" spans="5:12">
      <c r="E114" s="19"/>
      <c r="F114" s="19"/>
      <c r="H114" s="187"/>
      <c r="I114"/>
      <c r="J114"/>
      <c r="K114"/>
      <c r="L114"/>
    </row>
    <row r="115" spans="5:12">
      <c r="E115" s="19"/>
      <c r="F115" s="19"/>
      <c r="H115" s="187"/>
      <c r="I115"/>
      <c r="J115"/>
      <c r="K115"/>
      <c r="L115"/>
    </row>
    <row r="116" spans="5:12">
      <c r="E116" s="19"/>
      <c r="F116" s="19"/>
      <c r="H116" s="187"/>
      <c r="I116"/>
      <c r="J116"/>
      <c r="K116"/>
      <c r="L116"/>
    </row>
    <row r="117" spans="5:12">
      <c r="E117" s="19"/>
      <c r="F117" s="19"/>
      <c r="H117" s="187"/>
      <c r="I117"/>
      <c r="J117"/>
      <c r="K117"/>
      <c r="L117"/>
    </row>
    <row r="118" spans="5:12">
      <c r="E118" s="19"/>
      <c r="F118" s="19"/>
      <c r="H118" s="187"/>
      <c r="I118"/>
      <c r="J118"/>
      <c r="K118"/>
      <c r="L118"/>
    </row>
    <row r="119" spans="5:12">
      <c r="E119" s="19"/>
      <c r="F119" s="19"/>
      <c r="H119" s="187"/>
      <c r="I119"/>
      <c r="J119"/>
      <c r="K119"/>
      <c r="L119"/>
    </row>
    <row r="120" spans="5:12">
      <c r="E120" s="19"/>
      <c r="F120" s="19"/>
      <c r="H120" s="187"/>
      <c r="I120"/>
      <c r="J120"/>
      <c r="K120"/>
      <c r="L120"/>
    </row>
    <row r="121" spans="5:12">
      <c r="E121" s="19"/>
      <c r="F121" s="19"/>
      <c r="H121" s="187"/>
      <c r="I121"/>
      <c r="J121"/>
      <c r="K121"/>
      <c r="L121"/>
    </row>
    <row r="122" spans="5:12">
      <c r="E122" s="19"/>
      <c r="F122" s="19"/>
      <c r="H122" s="187"/>
      <c r="I122"/>
      <c r="J122"/>
      <c r="K122"/>
      <c r="L122"/>
    </row>
    <row r="123" spans="5:12">
      <c r="E123" s="19"/>
      <c r="F123" s="19"/>
      <c r="H123" s="187"/>
      <c r="I123"/>
      <c r="J123"/>
      <c r="K123"/>
      <c r="L123"/>
    </row>
    <row r="124" spans="5:12">
      <c r="E124" s="19"/>
      <c r="F124" s="19"/>
      <c r="H124" s="187"/>
      <c r="I124"/>
      <c r="J124"/>
      <c r="K124"/>
      <c r="L124"/>
    </row>
    <row r="125" spans="5:12">
      <c r="E125" s="19"/>
      <c r="F125" s="19"/>
      <c r="H125" s="187"/>
      <c r="I125"/>
      <c r="J125"/>
      <c r="K125"/>
      <c r="L125"/>
    </row>
    <row r="126" spans="5:12">
      <c r="E126" s="19"/>
      <c r="F126" s="19"/>
      <c r="H126" s="187"/>
      <c r="I126"/>
      <c r="J126"/>
      <c r="K126"/>
      <c r="L126"/>
    </row>
    <row r="127" spans="5:12">
      <c r="E127" s="19"/>
      <c r="F127" s="19"/>
      <c r="H127" s="187"/>
      <c r="I127"/>
      <c r="J127"/>
      <c r="K127"/>
      <c r="L127"/>
    </row>
    <row r="128" spans="5:12">
      <c r="E128" s="19"/>
      <c r="F128" s="19"/>
      <c r="H128" s="187"/>
      <c r="I128"/>
      <c r="J128"/>
      <c r="K128"/>
      <c r="L128"/>
    </row>
    <row r="129" spans="5:12">
      <c r="E129" s="19"/>
      <c r="F129" s="19"/>
      <c r="H129" s="187"/>
      <c r="I129"/>
      <c r="J129"/>
      <c r="K129"/>
      <c r="L129"/>
    </row>
    <row r="130" spans="5:12">
      <c r="E130" s="19"/>
      <c r="F130" s="19"/>
      <c r="H130" s="187"/>
      <c r="I130"/>
      <c r="J130"/>
      <c r="K130"/>
      <c r="L130"/>
    </row>
    <row r="131" spans="5:12">
      <c r="E131" s="19"/>
      <c r="F131" s="19"/>
      <c r="H131" s="187"/>
      <c r="I131"/>
      <c r="J131"/>
      <c r="K131"/>
      <c r="L131"/>
    </row>
    <row r="132" spans="5:12">
      <c r="E132" s="19"/>
      <c r="F132" s="19"/>
      <c r="H132" s="187"/>
      <c r="I132"/>
      <c r="J132"/>
      <c r="K132"/>
      <c r="L132"/>
    </row>
    <row r="133" spans="5:12">
      <c r="E133" s="19"/>
      <c r="F133" s="19"/>
      <c r="H133" s="187"/>
      <c r="I133"/>
      <c r="J133"/>
      <c r="K133"/>
      <c r="L133"/>
    </row>
    <row r="134" spans="5:12">
      <c r="E134" s="19"/>
      <c r="F134" s="19"/>
      <c r="H134" s="187"/>
      <c r="I134"/>
      <c r="J134"/>
      <c r="K134"/>
      <c r="L134"/>
    </row>
    <row r="135" spans="5:12">
      <c r="E135" s="19"/>
      <c r="F135" s="19"/>
      <c r="H135" s="187"/>
      <c r="I135"/>
      <c r="J135"/>
      <c r="K135"/>
      <c r="L135"/>
    </row>
    <row r="136" spans="5:12">
      <c r="E136" s="19"/>
      <c r="F136" s="19"/>
      <c r="H136" s="187"/>
      <c r="I136"/>
      <c r="J136"/>
      <c r="K136"/>
      <c r="L136"/>
    </row>
    <row r="137" spans="5:12">
      <c r="E137" s="19"/>
      <c r="F137" s="19"/>
      <c r="H137" s="187"/>
      <c r="I137"/>
      <c r="J137"/>
      <c r="K137"/>
      <c r="L137"/>
    </row>
    <row r="138" spans="5:12">
      <c r="E138" s="19"/>
      <c r="F138" s="19"/>
      <c r="H138" s="187"/>
      <c r="I138"/>
      <c r="J138"/>
      <c r="K138"/>
      <c r="L138"/>
    </row>
    <row r="139" spans="5:12">
      <c r="E139" s="19"/>
      <c r="F139" s="19"/>
      <c r="H139" s="187"/>
      <c r="I139"/>
      <c r="J139"/>
      <c r="K139"/>
      <c r="L139"/>
    </row>
    <row r="140" spans="5:12">
      <c r="E140" s="19"/>
      <c r="F140" s="19"/>
      <c r="H140" s="187"/>
      <c r="I140"/>
      <c r="J140"/>
      <c r="K140"/>
      <c r="L140"/>
    </row>
    <row r="141" spans="5:12">
      <c r="E141" s="19"/>
      <c r="F141" s="19"/>
      <c r="H141" s="187"/>
      <c r="I141"/>
      <c r="J141"/>
      <c r="K141"/>
      <c r="L141"/>
    </row>
    <row r="142" spans="5:12">
      <c r="E142" s="19"/>
      <c r="F142" s="19"/>
      <c r="H142" s="187"/>
      <c r="I142"/>
      <c r="J142"/>
      <c r="K142"/>
      <c r="L142"/>
    </row>
    <row r="143" spans="5:12">
      <c r="E143" s="19"/>
      <c r="F143" s="19"/>
      <c r="H143" s="187"/>
      <c r="I143"/>
      <c r="J143"/>
      <c r="K143"/>
      <c r="L143"/>
    </row>
    <row r="144" spans="5:12">
      <c r="E144" s="19"/>
      <c r="F144" s="19"/>
      <c r="H144" s="187"/>
      <c r="I144"/>
      <c r="J144"/>
      <c r="K144"/>
      <c r="L144"/>
    </row>
    <row r="145" spans="5:12">
      <c r="E145" s="19"/>
      <c r="F145" s="19"/>
      <c r="H145" s="187"/>
      <c r="I145"/>
      <c r="J145"/>
      <c r="K145"/>
      <c r="L145"/>
    </row>
    <row r="146" spans="5:12">
      <c r="E146" s="19"/>
      <c r="F146" s="19"/>
      <c r="H146" s="187"/>
      <c r="I146"/>
      <c r="J146"/>
      <c r="K146"/>
      <c r="L146"/>
    </row>
    <row r="147" spans="5:12">
      <c r="E147" s="19"/>
      <c r="F147" s="19"/>
      <c r="H147" s="187"/>
      <c r="I147"/>
      <c r="J147"/>
      <c r="K147"/>
      <c r="L147"/>
    </row>
    <row r="148" spans="5:12">
      <c r="E148" s="19"/>
      <c r="F148" s="19"/>
      <c r="H148" s="187"/>
      <c r="I148"/>
      <c r="J148"/>
      <c r="K148"/>
      <c r="L148"/>
    </row>
    <row r="149" spans="5:12">
      <c r="E149" s="19"/>
      <c r="F149" s="19"/>
      <c r="H149" s="187"/>
      <c r="I149"/>
      <c r="J149"/>
      <c r="K149"/>
      <c r="L149"/>
    </row>
    <row r="150" spans="5:12">
      <c r="E150" s="19"/>
      <c r="F150" s="19"/>
      <c r="H150" s="187"/>
      <c r="I150"/>
      <c r="J150"/>
      <c r="K150"/>
      <c r="L150"/>
    </row>
    <row r="151" spans="5:12">
      <c r="E151" s="19"/>
      <c r="F151" s="19"/>
      <c r="H151" s="187"/>
      <c r="I151"/>
      <c r="J151"/>
      <c r="K151"/>
      <c r="L151"/>
    </row>
    <row r="152" spans="5:12">
      <c r="E152" s="19"/>
      <c r="F152" s="19"/>
      <c r="H152" s="187"/>
      <c r="I152"/>
      <c r="J152"/>
      <c r="K152"/>
      <c r="L152"/>
    </row>
    <row r="153" spans="5:12">
      <c r="E153" s="19"/>
      <c r="F153" s="19"/>
      <c r="H153" s="187"/>
      <c r="I153"/>
      <c r="J153"/>
      <c r="K153"/>
      <c r="L153"/>
    </row>
    <row r="154" spans="5:12">
      <c r="E154" s="19"/>
      <c r="F154" s="19"/>
      <c r="H154" s="187"/>
      <c r="I154"/>
      <c r="J154"/>
      <c r="K154"/>
      <c r="L154"/>
    </row>
    <row r="155" spans="5:12">
      <c r="E155" s="19"/>
      <c r="F155" s="19"/>
      <c r="H155" s="187"/>
      <c r="I155"/>
      <c r="J155"/>
      <c r="K155"/>
      <c r="L155"/>
    </row>
    <row r="156" spans="5:12">
      <c r="E156" s="19"/>
      <c r="F156" s="19"/>
      <c r="H156" s="187"/>
      <c r="I156"/>
      <c r="J156"/>
      <c r="K156"/>
      <c r="L156"/>
    </row>
    <row r="157" spans="5:12">
      <c r="E157" s="19"/>
      <c r="F157" s="19"/>
      <c r="H157" s="187"/>
      <c r="I157"/>
      <c r="J157"/>
      <c r="K157"/>
      <c r="L157"/>
    </row>
    <row r="158" spans="5:12">
      <c r="E158" s="19"/>
      <c r="F158" s="19"/>
      <c r="H158" s="187"/>
      <c r="I158"/>
      <c r="J158"/>
      <c r="K158"/>
      <c r="L158"/>
    </row>
    <row r="159" spans="5:12">
      <c r="E159" s="19"/>
      <c r="F159" s="19"/>
      <c r="H159" s="187"/>
      <c r="I159"/>
      <c r="J159"/>
      <c r="K159"/>
      <c r="L159"/>
    </row>
    <row r="160" spans="5:12">
      <c r="E160" s="19"/>
      <c r="F160" s="19"/>
      <c r="H160" s="187"/>
      <c r="I160"/>
      <c r="J160"/>
      <c r="K160"/>
      <c r="L160"/>
    </row>
    <row r="161" spans="5:12">
      <c r="E161" s="19"/>
      <c r="F161" s="19"/>
      <c r="H161" s="187"/>
      <c r="I161"/>
      <c r="J161"/>
      <c r="K161"/>
      <c r="L161"/>
    </row>
    <row r="162" spans="5:12">
      <c r="E162" s="19"/>
      <c r="F162" s="19"/>
      <c r="H162" s="187"/>
      <c r="I162"/>
      <c r="J162"/>
      <c r="K162"/>
      <c r="L162"/>
    </row>
    <row r="163" spans="5:12">
      <c r="F163" s="19"/>
      <c r="I163"/>
      <c r="J163"/>
      <c r="K163"/>
      <c r="L163"/>
    </row>
    <row r="164" spans="5:12">
      <c r="F164" s="19"/>
      <c r="I164"/>
      <c r="J164"/>
      <c r="K164"/>
      <c r="L164"/>
    </row>
    <row r="165" spans="5:12">
      <c r="F165" s="19"/>
      <c r="I165"/>
      <c r="J165"/>
      <c r="K165"/>
      <c r="L165"/>
    </row>
    <row r="166" spans="5:12">
      <c r="F166" s="19"/>
      <c r="I166"/>
      <c r="J166"/>
      <c r="K166"/>
      <c r="L166"/>
    </row>
    <row r="167" spans="5:12">
      <c r="F167" s="19"/>
      <c r="I167"/>
      <c r="J167"/>
      <c r="K167"/>
      <c r="L167"/>
    </row>
    <row r="168" spans="5:12">
      <c r="F168" s="19"/>
      <c r="I168"/>
      <c r="J168"/>
      <c r="K168"/>
      <c r="L168"/>
    </row>
    <row r="169" spans="5:12">
      <c r="F169" s="19"/>
      <c r="I169"/>
      <c r="J169"/>
      <c r="K169"/>
      <c r="L169"/>
    </row>
    <row r="170" spans="5:12">
      <c r="F170" s="19"/>
      <c r="I170"/>
      <c r="J170"/>
      <c r="K170"/>
      <c r="L170"/>
    </row>
    <row r="171" spans="5:12">
      <c r="F171" s="19"/>
      <c r="I171"/>
      <c r="J171"/>
      <c r="K171"/>
      <c r="L171"/>
    </row>
    <row r="172" spans="5:12">
      <c r="F172" s="19"/>
      <c r="I172"/>
      <c r="J172"/>
      <c r="K172"/>
      <c r="L172"/>
    </row>
    <row r="173" spans="5:12">
      <c r="F173" s="19"/>
      <c r="I173"/>
      <c r="J173"/>
      <c r="K173"/>
      <c r="L173"/>
    </row>
    <row r="174" spans="5:12">
      <c r="F174" s="19"/>
      <c r="I174"/>
      <c r="J174"/>
      <c r="K174"/>
      <c r="L174"/>
    </row>
    <row r="175" spans="5:12">
      <c r="F175" s="19"/>
      <c r="I175"/>
      <c r="J175"/>
      <c r="K175"/>
      <c r="L175"/>
    </row>
    <row r="176" spans="5:12">
      <c r="F176" s="19"/>
      <c r="I176"/>
      <c r="J176"/>
      <c r="K176"/>
      <c r="L176"/>
    </row>
    <row r="177" spans="6:12">
      <c r="F177" s="19"/>
      <c r="I177"/>
      <c r="J177"/>
      <c r="K177"/>
      <c r="L177"/>
    </row>
    <row r="178" spans="6:12">
      <c r="F178" s="19"/>
      <c r="I178"/>
      <c r="J178"/>
      <c r="K178"/>
      <c r="L178"/>
    </row>
    <row r="179" spans="6:12">
      <c r="F179" s="19"/>
      <c r="I179"/>
      <c r="J179"/>
      <c r="K179"/>
      <c r="L179"/>
    </row>
    <row r="180" spans="6:12">
      <c r="F180" s="19"/>
      <c r="I180"/>
      <c r="J180"/>
      <c r="K180"/>
      <c r="L180"/>
    </row>
    <row r="181" spans="6:12">
      <c r="F181" s="19"/>
      <c r="I181"/>
      <c r="J181"/>
      <c r="K181"/>
      <c r="L181"/>
    </row>
    <row r="182" spans="6:12">
      <c r="F182" s="19"/>
      <c r="I182"/>
      <c r="J182"/>
      <c r="K182"/>
      <c r="L182"/>
    </row>
    <row r="183" spans="6:12">
      <c r="F183" s="19"/>
      <c r="I183"/>
      <c r="J183"/>
      <c r="K183"/>
      <c r="L183"/>
    </row>
    <row r="184" spans="6:12">
      <c r="F184" s="19"/>
      <c r="I184"/>
      <c r="J184"/>
      <c r="K184"/>
      <c r="L184"/>
    </row>
    <row r="185" spans="6:12">
      <c r="F185" s="19"/>
      <c r="I185"/>
      <c r="J185"/>
      <c r="K185"/>
      <c r="L185"/>
    </row>
    <row r="186" spans="6:12">
      <c r="F186" s="19"/>
      <c r="I186"/>
      <c r="J186"/>
      <c r="K186"/>
      <c r="L186"/>
    </row>
    <row r="187" spans="6:12">
      <c r="F187" s="19"/>
      <c r="I187"/>
      <c r="J187"/>
      <c r="K187"/>
      <c r="L187"/>
    </row>
    <row r="188" spans="6:12">
      <c r="F188" s="19"/>
      <c r="I188"/>
      <c r="J188"/>
      <c r="K188"/>
      <c r="L188"/>
    </row>
    <row r="189" spans="6:12">
      <c r="F189" s="19"/>
      <c r="I189"/>
      <c r="J189"/>
      <c r="K189"/>
      <c r="L189"/>
    </row>
    <row r="190" spans="6:12">
      <c r="F190" s="19"/>
      <c r="I190"/>
      <c r="J190"/>
      <c r="K190"/>
      <c r="L190"/>
    </row>
    <row r="191" spans="6:12">
      <c r="F191" s="19"/>
      <c r="I191"/>
      <c r="J191"/>
      <c r="K191"/>
      <c r="L191"/>
    </row>
    <row r="192" spans="6:12">
      <c r="F192" s="19"/>
      <c r="I192"/>
      <c r="J192"/>
      <c r="K192"/>
      <c r="L192"/>
    </row>
    <row r="193" spans="6:12">
      <c r="F193" s="19"/>
      <c r="I193"/>
      <c r="J193"/>
      <c r="K193"/>
      <c r="L193"/>
    </row>
    <row r="194" spans="6:12">
      <c r="F194" s="19"/>
      <c r="I194"/>
      <c r="J194"/>
      <c r="K194"/>
      <c r="L194"/>
    </row>
    <row r="195" spans="6:12">
      <c r="F195" s="19"/>
      <c r="I195"/>
      <c r="J195"/>
      <c r="K195"/>
      <c r="L195"/>
    </row>
    <row r="196" spans="6:12">
      <c r="F196" s="19"/>
      <c r="I196"/>
      <c r="J196"/>
      <c r="K196"/>
      <c r="L196"/>
    </row>
    <row r="197" spans="6:12">
      <c r="F197" s="19"/>
      <c r="I197"/>
      <c r="J197"/>
      <c r="K197"/>
      <c r="L197"/>
    </row>
    <row r="198" spans="6:12">
      <c r="F198" s="19"/>
      <c r="I198"/>
      <c r="J198"/>
      <c r="K198"/>
      <c r="L198"/>
    </row>
    <row r="199" spans="6:12">
      <c r="F199" s="19"/>
      <c r="I199"/>
      <c r="J199"/>
      <c r="K199"/>
      <c r="L199"/>
    </row>
    <row r="200" spans="6:12">
      <c r="F200" s="19"/>
      <c r="I200"/>
      <c r="J200"/>
      <c r="K200"/>
      <c r="L200"/>
    </row>
    <row r="201" spans="6:12">
      <c r="F201" s="19"/>
      <c r="I201"/>
      <c r="J201"/>
      <c r="K201"/>
      <c r="L201"/>
    </row>
    <row r="202" spans="6:12">
      <c r="F202" s="19"/>
      <c r="I202"/>
      <c r="J202"/>
      <c r="K202"/>
      <c r="L202"/>
    </row>
    <row r="203" spans="6:12">
      <c r="F203" s="19"/>
      <c r="I203"/>
      <c r="J203"/>
      <c r="K203"/>
      <c r="L203"/>
    </row>
    <row r="204" spans="6:12">
      <c r="F204" s="19"/>
      <c r="I204"/>
      <c r="J204"/>
      <c r="K204"/>
      <c r="L204"/>
    </row>
    <row r="205" spans="6:12">
      <c r="F205" s="19"/>
      <c r="I205"/>
      <c r="J205"/>
      <c r="K205"/>
      <c r="L205"/>
    </row>
    <row r="206" spans="6:12">
      <c r="F206" s="19"/>
      <c r="I206"/>
      <c r="J206"/>
      <c r="K206"/>
      <c r="L206"/>
    </row>
    <row r="207" spans="6:12">
      <c r="F207" s="19"/>
      <c r="I207"/>
      <c r="J207"/>
      <c r="K207"/>
      <c r="L207"/>
    </row>
    <row r="208" spans="6:12">
      <c r="F208" s="19"/>
      <c r="I208"/>
      <c r="J208"/>
      <c r="K208"/>
      <c r="L208"/>
    </row>
    <row r="209" spans="6:12">
      <c r="F209" s="19"/>
      <c r="I209"/>
      <c r="J209"/>
      <c r="K209"/>
      <c r="L209"/>
    </row>
    <row r="210" spans="6:12">
      <c r="F210" s="19"/>
      <c r="I210"/>
      <c r="J210"/>
      <c r="K210"/>
      <c r="L210"/>
    </row>
    <row r="211" spans="6:12">
      <c r="F211" s="19"/>
      <c r="I211"/>
      <c r="J211"/>
      <c r="K211"/>
      <c r="L211"/>
    </row>
    <row r="212" spans="6:12">
      <c r="F212" s="19"/>
      <c r="I212"/>
      <c r="J212"/>
      <c r="K212"/>
      <c r="L212"/>
    </row>
    <row r="213" spans="6:12">
      <c r="F213" s="19"/>
      <c r="I213"/>
      <c r="J213"/>
      <c r="K213"/>
      <c r="L213"/>
    </row>
    <row r="214" spans="6:12">
      <c r="F214" s="19"/>
      <c r="I214"/>
      <c r="J214"/>
      <c r="K214"/>
      <c r="L214"/>
    </row>
    <row r="215" spans="6:12">
      <c r="F215" s="19"/>
      <c r="I215"/>
      <c r="J215"/>
      <c r="K215"/>
      <c r="L215"/>
    </row>
    <row r="216" spans="6:12">
      <c r="F216" s="19"/>
      <c r="I216"/>
      <c r="J216"/>
      <c r="K216"/>
      <c r="L216"/>
    </row>
    <row r="217" spans="6:12">
      <c r="I217"/>
      <c r="J217"/>
      <c r="K217"/>
      <c r="L217"/>
    </row>
    <row r="218" spans="6:12">
      <c r="I218"/>
      <c r="J218"/>
      <c r="K218"/>
      <c r="L218"/>
    </row>
    <row r="219" spans="6:12">
      <c r="I219"/>
      <c r="J219"/>
      <c r="K219"/>
      <c r="L219"/>
    </row>
    <row r="220" spans="6:12">
      <c r="I220"/>
      <c r="J220"/>
      <c r="K220"/>
      <c r="L220"/>
    </row>
    <row r="221" spans="6:12">
      <c r="I221"/>
      <c r="J221"/>
      <c r="K221"/>
      <c r="L221"/>
    </row>
    <row r="222" spans="6:12">
      <c r="I222"/>
      <c r="J222"/>
      <c r="K222"/>
      <c r="L222"/>
    </row>
    <row r="223" spans="6:12">
      <c r="I223"/>
      <c r="J223"/>
      <c r="K223"/>
      <c r="L223"/>
    </row>
    <row r="224" spans="6:12">
      <c r="I224"/>
      <c r="J224"/>
      <c r="K224"/>
      <c r="L224"/>
    </row>
    <row r="225" spans="9:12">
      <c r="I225"/>
      <c r="J225"/>
      <c r="K225"/>
      <c r="L225"/>
    </row>
    <row r="226" spans="9:12">
      <c r="I226"/>
      <c r="J226"/>
      <c r="K226"/>
      <c r="L226"/>
    </row>
    <row r="227" spans="9:12">
      <c r="I227"/>
      <c r="J227"/>
      <c r="K227"/>
      <c r="L227"/>
    </row>
    <row r="228" spans="9:12">
      <c r="I228"/>
      <c r="J228"/>
      <c r="K228"/>
      <c r="L228"/>
    </row>
    <row r="229" spans="9:12">
      <c r="I229"/>
      <c r="J229"/>
      <c r="K229"/>
      <c r="L229"/>
    </row>
    <row r="230" spans="9:12">
      <c r="I230"/>
      <c r="J230"/>
      <c r="K230"/>
      <c r="L230"/>
    </row>
    <row r="231" spans="9:12">
      <c r="I231"/>
      <c r="J231"/>
      <c r="K231"/>
      <c r="L231"/>
    </row>
    <row r="232" spans="9:12">
      <c r="I232"/>
      <c r="J232"/>
      <c r="K232"/>
      <c r="L232"/>
    </row>
    <row r="233" spans="9:12">
      <c r="I233"/>
      <c r="J233"/>
      <c r="K233"/>
      <c r="L233"/>
    </row>
    <row r="234" spans="9:12">
      <c r="I234"/>
      <c r="J234"/>
      <c r="K234"/>
      <c r="L234"/>
    </row>
    <row r="235" spans="9:12">
      <c r="I235"/>
      <c r="J235"/>
      <c r="K235"/>
      <c r="L235"/>
    </row>
    <row r="236" spans="9:12">
      <c r="I236"/>
      <c r="J236"/>
      <c r="K236"/>
      <c r="L236"/>
    </row>
    <row r="237" spans="9:12">
      <c r="I237"/>
      <c r="J237"/>
      <c r="K237"/>
      <c r="L237"/>
    </row>
    <row r="238" spans="9:12">
      <c r="I238"/>
      <c r="J238"/>
      <c r="K238"/>
      <c r="L238"/>
    </row>
    <row r="239" spans="9:12">
      <c r="I239"/>
      <c r="J239"/>
      <c r="K239"/>
      <c r="L239"/>
    </row>
    <row r="240" spans="9:12">
      <c r="I240"/>
      <c r="J240"/>
      <c r="K240"/>
      <c r="L240"/>
    </row>
    <row r="241" spans="9:12">
      <c r="I241"/>
      <c r="J241"/>
      <c r="K241"/>
      <c r="L241"/>
    </row>
    <row r="242" spans="9:12">
      <c r="I242"/>
      <c r="J242"/>
      <c r="K242"/>
      <c r="L242"/>
    </row>
    <row r="243" spans="9:12">
      <c r="I243"/>
      <c r="J243"/>
      <c r="K243"/>
      <c r="L243"/>
    </row>
    <row r="244" spans="9:12">
      <c r="I244"/>
      <c r="J244"/>
      <c r="K244"/>
      <c r="L244"/>
    </row>
    <row r="245" spans="9:12">
      <c r="I245"/>
      <c r="J245"/>
      <c r="K245"/>
      <c r="L245"/>
    </row>
    <row r="246" spans="9:12">
      <c r="I246"/>
      <c r="J246"/>
      <c r="K246"/>
      <c r="L246"/>
    </row>
    <row r="247" spans="9:12">
      <c r="I247"/>
      <c r="J247"/>
      <c r="K247"/>
      <c r="L247"/>
    </row>
    <row r="248" spans="9:12">
      <c r="I248"/>
      <c r="J248"/>
      <c r="K248"/>
      <c r="L248"/>
    </row>
    <row r="249" spans="9:12">
      <c r="I249"/>
      <c r="J249"/>
      <c r="K249"/>
      <c r="L249"/>
    </row>
    <row r="250" spans="9:12">
      <c r="I250"/>
      <c r="J250"/>
      <c r="K250"/>
      <c r="L250"/>
    </row>
    <row r="251" spans="9:12">
      <c r="I251"/>
      <c r="J251"/>
      <c r="K251"/>
      <c r="L251"/>
    </row>
    <row r="252" spans="9:12">
      <c r="I252"/>
      <c r="J252"/>
      <c r="K252"/>
      <c r="L252"/>
    </row>
    <row r="253" spans="9:12">
      <c r="I253"/>
      <c r="J253"/>
      <c r="K253"/>
      <c r="L253"/>
    </row>
    <row r="254" spans="9:12">
      <c r="I254"/>
      <c r="J254"/>
      <c r="K254"/>
      <c r="L254"/>
    </row>
    <row r="255" spans="9:12">
      <c r="I255"/>
      <c r="J255"/>
      <c r="K255"/>
      <c r="L255"/>
    </row>
    <row r="256" spans="9:12">
      <c r="I256"/>
      <c r="J256"/>
      <c r="K256"/>
      <c r="L256"/>
    </row>
    <row r="257" spans="9:12">
      <c r="I257"/>
      <c r="J257"/>
      <c r="K257"/>
      <c r="L257"/>
    </row>
    <row r="258" spans="9:12">
      <c r="I258"/>
      <c r="J258"/>
      <c r="K258"/>
      <c r="L258"/>
    </row>
    <row r="259" spans="9:12">
      <c r="I259"/>
      <c r="J259"/>
      <c r="K259"/>
      <c r="L259"/>
    </row>
    <row r="260" spans="9:12">
      <c r="I260"/>
      <c r="J260"/>
      <c r="K260"/>
      <c r="L260"/>
    </row>
    <row r="261" spans="9:12">
      <c r="I261"/>
      <c r="J261"/>
      <c r="K261"/>
      <c r="L261"/>
    </row>
    <row r="262" spans="9:12">
      <c r="I262"/>
      <c r="J262"/>
      <c r="K262"/>
      <c r="L262"/>
    </row>
    <row r="263" spans="9:12">
      <c r="I263"/>
      <c r="J263"/>
      <c r="K263"/>
      <c r="L263"/>
    </row>
    <row r="264" spans="9:12">
      <c r="I264"/>
      <c r="J264"/>
      <c r="K264"/>
      <c r="L264"/>
    </row>
    <row r="265" spans="9:12">
      <c r="I265"/>
      <c r="J265"/>
      <c r="K265"/>
      <c r="L265"/>
    </row>
    <row r="266" spans="9:12">
      <c r="I266"/>
      <c r="J266"/>
      <c r="K266"/>
      <c r="L266"/>
    </row>
    <row r="267" spans="9:12">
      <c r="I267"/>
      <c r="J267"/>
      <c r="K267"/>
      <c r="L267"/>
    </row>
    <row r="268" spans="9:12">
      <c r="I268"/>
      <c r="J268"/>
      <c r="K268"/>
      <c r="L268"/>
    </row>
    <row r="269" spans="9:12">
      <c r="I269"/>
      <c r="J269"/>
      <c r="K269"/>
      <c r="L269"/>
    </row>
    <row r="270" spans="9:12">
      <c r="I270"/>
      <c r="J270"/>
      <c r="K270"/>
      <c r="L270"/>
    </row>
    <row r="271" spans="9:12">
      <c r="I271"/>
      <c r="J271"/>
      <c r="K271"/>
      <c r="L271"/>
    </row>
    <row r="272" spans="9:12">
      <c r="I272"/>
      <c r="J272"/>
      <c r="K272"/>
      <c r="L272"/>
    </row>
    <row r="273" spans="9:12">
      <c r="I273"/>
      <c r="J273"/>
      <c r="K273"/>
      <c r="L273"/>
    </row>
    <row r="274" spans="9:12">
      <c r="I274"/>
      <c r="J274"/>
      <c r="K274"/>
      <c r="L274"/>
    </row>
    <row r="275" spans="9:12">
      <c r="I275"/>
      <c r="J275"/>
      <c r="K275"/>
      <c r="L275"/>
    </row>
    <row r="276" spans="9:12">
      <c r="I276"/>
      <c r="J276"/>
      <c r="K276"/>
      <c r="L276"/>
    </row>
    <row r="277" spans="9:12">
      <c r="I277"/>
      <c r="J277"/>
      <c r="K277"/>
      <c r="L277"/>
    </row>
    <row r="278" spans="9:12">
      <c r="I278"/>
      <c r="J278"/>
      <c r="K278"/>
      <c r="L278"/>
    </row>
    <row r="279" spans="9:12">
      <c r="I279"/>
      <c r="J279"/>
      <c r="K279"/>
      <c r="L279"/>
    </row>
    <row r="280" spans="9:12">
      <c r="I280"/>
      <c r="J280"/>
      <c r="K280"/>
      <c r="L280"/>
    </row>
    <row r="281" spans="9:12">
      <c r="I281"/>
      <c r="J281"/>
      <c r="K281"/>
      <c r="L281"/>
    </row>
    <row r="282" spans="9:12">
      <c r="I282"/>
      <c r="J282"/>
      <c r="K282"/>
      <c r="L282"/>
    </row>
    <row r="283" spans="9:12">
      <c r="I283"/>
      <c r="J283"/>
      <c r="K283"/>
      <c r="L283"/>
    </row>
    <row r="284" spans="9:12">
      <c r="I284"/>
      <c r="J284"/>
      <c r="K284"/>
      <c r="L284"/>
    </row>
    <row r="285" spans="9:12">
      <c r="I285"/>
      <c r="J285"/>
      <c r="K285"/>
      <c r="L285"/>
    </row>
    <row r="286" spans="9:12">
      <c r="I286"/>
      <c r="J286"/>
      <c r="K286"/>
      <c r="L286"/>
    </row>
    <row r="287" spans="9:12">
      <c r="I287"/>
      <c r="J287"/>
      <c r="K287"/>
      <c r="L287"/>
    </row>
    <row r="288" spans="9:12">
      <c r="I288"/>
      <c r="J288"/>
      <c r="K288"/>
      <c r="L288"/>
    </row>
    <row r="289" spans="9:12">
      <c r="I289"/>
      <c r="J289"/>
      <c r="K289"/>
      <c r="L289"/>
    </row>
    <row r="290" spans="9:12">
      <c r="I290"/>
      <c r="J290"/>
      <c r="K290"/>
      <c r="L290"/>
    </row>
    <row r="291" spans="9:12">
      <c r="I291"/>
      <c r="J291"/>
      <c r="K291"/>
      <c r="L291"/>
    </row>
    <row r="292" spans="9:12">
      <c r="I292"/>
      <c r="J292"/>
      <c r="K292"/>
      <c r="L292"/>
    </row>
    <row r="293" spans="9:12">
      <c r="I293"/>
      <c r="J293"/>
      <c r="K293"/>
      <c r="L293"/>
    </row>
    <row r="294" spans="9:12">
      <c r="I294"/>
      <c r="J294"/>
      <c r="K294"/>
      <c r="L294"/>
    </row>
    <row r="295" spans="9:12">
      <c r="I295"/>
      <c r="J295"/>
      <c r="K295"/>
      <c r="L295"/>
    </row>
    <row r="296" spans="9:12">
      <c r="I296"/>
      <c r="J296"/>
      <c r="K296"/>
      <c r="L296"/>
    </row>
    <row r="297" spans="9:12">
      <c r="I297"/>
      <c r="J297"/>
      <c r="K297"/>
      <c r="L297"/>
    </row>
    <row r="298" spans="9:12">
      <c r="I298"/>
      <c r="J298"/>
      <c r="K298"/>
      <c r="L298"/>
    </row>
    <row r="299" spans="9:12">
      <c r="I299"/>
      <c r="J299"/>
      <c r="K299"/>
      <c r="L299"/>
    </row>
    <row r="300" spans="9:12">
      <c r="I300"/>
      <c r="J300"/>
      <c r="K300"/>
      <c r="L300"/>
    </row>
    <row r="301" spans="9:12">
      <c r="I301"/>
      <c r="J301"/>
      <c r="K301"/>
      <c r="L301"/>
    </row>
    <row r="302" spans="9:12">
      <c r="I302"/>
      <c r="J302"/>
      <c r="K302"/>
      <c r="L302"/>
    </row>
    <row r="303" spans="9:12">
      <c r="I303"/>
      <c r="J303"/>
      <c r="K303"/>
      <c r="L303"/>
    </row>
    <row r="304" spans="9:12">
      <c r="I304"/>
      <c r="J304"/>
      <c r="K304"/>
      <c r="L304"/>
    </row>
    <row r="305" spans="9:12">
      <c r="I305"/>
      <c r="J305"/>
      <c r="K305"/>
      <c r="L305"/>
    </row>
    <row r="306" spans="9:12">
      <c r="I306"/>
      <c r="J306"/>
      <c r="K306"/>
      <c r="L306"/>
    </row>
    <row r="307" spans="9:12">
      <c r="I307"/>
      <c r="J307"/>
      <c r="K307"/>
      <c r="L307"/>
    </row>
    <row r="308" spans="9:12">
      <c r="I308"/>
      <c r="J308"/>
      <c r="K308"/>
      <c r="L308"/>
    </row>
    <row r="309" spans="9:12">
      <c r="I309"/>
      <c r="J309"/>
      <c r="K309"/>
      <c r="L309"/>
    </row>
    <row r="310" spans="9:12">
      <c r="I310"/>
      <c r="J310"/>
      <c r="K310"/>
      <c r="L310"/>
    </row>
    <row r="311" spans="9:12">
      <c r="I311"/>
      <c r="J311"/>
      <c r="K311"/>
      <c r="L311"/>
    </row>
    <row r="312" spans="9:12">
      <c r="I312"/>
      <c r="J312"/>
      <c r="K312"/>
      <c r="L312"/>
    </row>
    <row r="313" spans="9:12">
      <c r="I313"/>
      <c r="J313"/>
      <c r="K313"/>
      <c r="L313"/>
    </row>
    <row r="314" spans="9:12">
      <c r="I314"/>
      <c r="J314"/>
      <c r="K314"/>
      <c r="L314"/>
    </row>
    <row r="315" spans="9:12">
      <c r="I315"/>
      <c r="J315"/>
      <c r="K315"/>
      <c r="L315"/>
    </row>
    <row r="316" spans="9:12">
      <c r="I316"/>
      <c r="J316"/>
      <c r="K316"/>
      <c r="L316"/>
    </row>
    <row r="317" spans="9:12">
      <c r="I317"/>
      <c r="J317"/>
      <c r="K317"/>
      <c r="L317"/>
    </row>
    <row r="318" spans="9:12">
      <c r="I318"/>
      <c r="J318"/>
      <c r="K318"/>
      <c r="L318"/>
    </row>
    <row r="319" spans="9:12">
      <c r="I319"/>
      <c r="J319"/>
      <c r="K319"/>
      <c r="L319"/>
    </row>
    <row r="320" spans="9:12">
      <c r="I320"/>
      <c r="J320"/>
      <c r="K320"/>
      <c r="L320"/>
    </row>
    <row r="321" spans="9:12">
      <c r="I321"/>
      <c r="J321"/>
      <c r="K321"/>
      <c r="L321"/>
    </row>
    <row r="322" spans="9:12">
      <c r="I322"/>
      <c r="J322"/>
      <c r="K322"/>
      <c r="L322"/>
    </row>
    <row r="323" spans="9:12">
      <c r="I323"/>
      <c r="J323"/>
      <c r="K323"/>
      <c r="L323"/>
    </row>
    <row r="324" spans="9:12">
      <c r="I324"/>
      <c r="J324"/>
      <c r="K324"/>
      <c r="L324"/>
    </row>
    <row r="325" spans="9:12">
      <c r="I325"/>
      <c r="J325"/>
      <c r="K325"/>
      <c r="L325"/>
    </row>
    <row r="326" spans="9:12">
      <c r="I326"/>
      <c r="J326"/>
      <c r="K326"/>
      <c r="L326"/>
    </row>
    <row r="327" spans="9:12">
      <c r="I327"/>
      <c r="J327"/>
      <c r="K327"/>
      <c r="L327"/>
    </row>
    <row r="328" spans="9:12">
      <c r="I328"/>
      <c r="J328"/>
      <c r="K328"/>
      <c r="L328"/>
    </row>
    <row r="329" spans="9:12">
      <c r="I329"/>
      <c r="J329"/>
      <c r="K329"/>
      <c r="L329"/>
    </row>
    <row r="330" spans="9:12">
      <c r="I330"/>
      <c r="J330"/>
      <c r="K330"/>
      <c r="L330"/>
    </row>
    <row r="331" spans="9:12">
      <c r="I331"/>
      <c r="J331"/>
      <c r="K331"/>
      <c r="L331"/>
    </row>
    <row r="332" spans="9:12">
      <c r="I332"/>
      <c r="J332"/>
      <c r="K332"/>
      <c r="L332"/>
    </row>
    <row r="333" spans="9:12">
      <c r="I333"/>
      <c r="J333"/>
      <c r="K333"/>
      <c r="L333"/>
    </row>
    <row r="334" spans="9:12">
      <c r="I334"/>
      <c r="J334"/>
      <c r="K334"/>
      <c r="L334"/>
    </row>
    <row r="335" spans="9:12">
      <c r="I335"/>
      <c r="J335"/>
      <c r="K335"/>
      <c r="L335"/>
    </row>
    <row r="336" spans="9:12">
      <c r="I336"/>
      <c r="J336"/>
      <c r="K336"/>
      <c r="L336"/>
    </row>
    <row r="337" spans="9:12">
      <c r="I337"/>
      <c r="J337"/>
      <c r="K337"/>
      <c r="L337"/>
    </row>
    <row r="338" spans="9:12">
      <c r="I338"/>
      <c r="J338"/>
      <c r="K338"/>
      <c r="L338"/>
    </row>
    <row r="339" spans="9:12">
      <c r="I339"/>
      <c r="J339"/>
      <c r="K339"/>
      <c r="L339"/>
    </row>
    <row r="340" spans="9:12">
      <c r="I340"/>
      <c r="J340"/>
      <c r="K340"/>
      <c r="L340"/>
    </row>
    <row r="341" spans="9:12">
      <c r="I341"/>
      <c r="J341"/>
      <c r="K341"/>
      <c r="L341"/>
    </row>
    <row r="342" spans="9:12">
      <c r="I342"/>
      <c r="J342"/>
      <c r="K342"/>
      <c r="L342"/>
    </row>
    <row r="343" spans="9:12">
      <c r="I343"/>
      <c r="J343"/>
      <c r="K343"/>
      <c r="L343"/>
    </row>
    <row r="344" spans="9:12">
      <c r="I344"/>
      <c r="J344"/>
      <c r="K344"/>
      <c r="L344"/>
    </row>
    <row r="345" spans="9:12">
      <c r="I345"/>
      <c r="J345"/>
      <c r="K345"/>
      <c r="L345"/>
    </row>
    <row r="346" spans="9:12">
      <c r="I346"/>
      <c r="J346"/>
      <c r="K346"/>
      <c r="L346"/>
    </row>
    <row r="347" spans="9:12">
      <c r="I347"/>
      <c r="J347"/>
      <c r="K347"/>
      <c r="L347"/>
    </row>
    <row r="348" spans="9:12">
      <c r="I348"/>
      <c r="J348"/>
      <c r="K348"/>
      <c r="L348"/>
    </row>
    <row r="349" spans="9:12">
      <c r="I349"/>
      <c r="J349"/>
      <c r="K349"/>
      <c r="L349"/>
    </row>
    <row r="350" spans="9:12">
      <c r="I350"/>
      <c r="J350"/>
      <c r="K350"/>
      <c r="L350"/>
    </row>
    <row r="351" spans="9:12">
      <c r="I351"/>
      <c r="J351"/>
      <c r="K351"/>
      <c r="L351"/>
    </row>
    <row r="352" spans="9:12">
      <c r="I352"/>
      <c r="J352"/>
      <c r="K352"/>
      <c r="L352"/>
    </row>
    <row r="353" spans="9:12">
      <c r="I353"/>
      <c r="J353"/>
      <c r="K353"/>
      <c r="L353"/>
    </row>
    <row r="354" spans="9:12">
      <c r="I354"/>
      <c r="J354"/>
      <c r="K354"/>
      <c r="L354"/>
    </row>
    <row r="355" spans="9:12">
      <c r="I355"/>
      <c r="J355"/>
      <c r="K355"/>
      <c r="L355"/>
    </row>
    <row r="356" spans="9:12">
      <c r="I356"/>
      <c r="J356"/>
      <c r="K356"/>
      <c r="L356"/>
    </row>
    <row r="357" spans="9:12">
      <c r="I357"/>
      <c r="J357"/>
      <c r="K357"/>
      <c r="L357"/>
    </row>
    <row r="358" spans="9:12">
      <c r="I358"/>
      <c r="J358"/>
      <c r="K358"/>
      <c r="L358"/>
    </row>
    <row r="359" spans="9:12">
      <c r="I359"/>
      <c r="J359"/>
      <c r="K359"/>
      <c r="L359"/>
    </row>
    <row r="360" spans="9:12">
      <c r="I360"/>
      <c r="J360"/>
      <c r="K360"/>
      <c r="L360"/>
    </row>
    <row r="361" spans="9:12">
      <c r="I361"/>
      <c r="J361"/>
      <c r="K361"/>
      <c r="L361"/>
    </row>
    <row r="362" spans="9:12">
      <c r="I362"/>
      <c r="J362"/>
      <c r="K362"/>
      <c r="L362"/>
    </row>
    <row r="363" spans="9:12">
      <c r="I363"/>
      <c r="J363"/>
      <c r="K363"/>
      <c r="L363"/>
    </row>
    <row r="364" spans="9:12">
      <c r="I364"/>
      <c r="J364"/>
      <c r="K364"/>
      <c r="L364"/>
    </row>
    <row r="365" spans="9:12">
      <c r="I365"/>
      <c r="J365"/>
      <c r="K365"/>
      <c r="L365"/>
    </row>
    <row r="366" spans="9:12">
      <c r="I366"/>
      <c r="J366"/>
      <c r="K366"/>
      <c r="L366"/>
    </row>
    <row r="367" spans="9:12">
      <c r="I367"/>
      <c r="J367"/>
      <c r="K367"/>
      <c r="L367"/>
    </row>
    <row r="368" spans="9:12">
      <c r="I368"/>
      <c r="J368"/>
      <c r="K368"/>
      <c r="L368"/>
    </row>
    <row r="369" spans="9:12">
      <c r="I369"/>
      <c r="J369"/>
      <c r="K369"/>
      <c r="L369"/>
    </row>
    <row r="370" spans="9:12">
      <c r="I370"/>
      <c r="J370"/>
      <c r="K370"/>
      <c r="L370"/>
    </row>
    <row r="371" spans="9:12">
      <c r="I371"/>
      <c r="J371"/>
      <c r="K371"/>
      <c r="L371"/>
    </row>
    <row r="372" spans="9:12">
      <c r="I372"/>
      <c r="J372"/>
      <c r="K372"/>
      <c r="L372"/>
    </row>
    <row r="373" spans="9:12">
      <c r="I373"/>
      <c r="J373"/>
      <c r="K373"/>
      <c r="L373"/>
    </row>
    <row r="374" spans="9:12">
      <c r="I374"/>
      <c r="J374"/>
      <c r="K374"/>
      <c r="L374"/>
    </row>
    <row r="375" spans="9:12">
      <c r="I375"/>
      <c r="J375"/>
      <c r="K375"/>
      <c r="L375"/>
    </row>
    <row r="376" spans="9:12">
      <c r="I376"/>
      <c r="J376"/>
      <c r="K376"/>
      <c r="L376"/>
    </row>
    <row r="377" spans="9:12">
      <c r="I377"/>
      <c r="J377"/>
      <c r="K377"/>
      <c r="L377"/>
    </row>
    <row r="378" spans="9:12">
      <c r="I378"/>
      <c r="J378"/>
      <c r="K378"/>
      <c r="L378"/>
    </row>
    <row r="379" spans="9:12">
      <c r="I379"/>
      <c r="J379"/>
      <c r="K379"/>
      <c r="L379"/>
    </row>
    <row r="380" spans="9:12">
      <c r="I380"/>
      <c r="J380"/>
      <c r="K380"/>
      <c r="L380"/>
    </row>
    <row r="381" spans="9:12">
      <c r="I381"/>
      <c r="J381"/>
      <c r="K381"/>
      <c r="L381"/>
    </row>
    <row r="382" spans="9:12">
      <c r="I382"/>
      <c r="J382"/>
      <c r="K382"/>
      <c r="L382"/>
    </row>
    <row r="383" spans="9:12">
      <c r="I383"/>
      <c r="J383"/>
      <c r="K383"/>
      <c r="L383"/>
    </row>
    <row r="384" spans="9:12">
      <c r="I384"/>
      <c r="J384"/>
      <c r="K384"/>
      <c r="L384"/>
    </row>
    <row r="385" spans="9:12">
      <c r="I385"/>
      <c r="J385"/>
      <c r="K385"/>
      <c r="L385"/>
    </row>
    <row r="386" spans="9:12">
      <c r="I386"/>
      <c r="J386"/>
      <c r="K386"/>
      <c r="L386"/>
    </row>
    <row r="387" spans="9:12">
      <c r="I387"/>
      <c r="J387"/>
      <c r="K387"/>
      <c r="L387"/>
    </row>
    <row r="388" spans="9:12">
      <c r="I388"/>
      <c r="J388"/>
      <c r="K388"/>
      <c r="L388"/>
    </row>
    <row r="389" spans="9:12">
      <c r="I389"/>
      <c r="J389"/>
      <c r="K389"/>
      <c r="L389"/>
    </row>
    <row r="390" spans="9:12">
      <c r="I390"/>
      <c r="J390"/>
      <c r="K390"/>
      <c r="L390"/>
    </row>
    <row r="391" spans="9:12">
      <c r="I391"/>
      <c r="J391"/>
      <c r="K391"/>
      <c r="L391"/>
    </row>
    <row r="392" spans="9:12">
      <c r="I392"/>
      <c r="J392"/>
      <c r="K392"/>
      <c r="L392"/>
    </row>
    <row r="393" spans="9:12">
      <c r="I393"/>
      <c r="J393"/>
      <c r="K393"/>
      <c r="L393"/>
    </row>
    <row r="394" spans="9:12">
      <c r="I394"/>
      <c r="J394"/>
      <c r="K394"/>
      <c r="L394"/>
    </row>
    <row r="395" spans="9:12">
      <c r="I395"/>
      <c r="J395"/>
      <c r="K395"/>
      <c r="L395"/>
    </row>
    <row r="396" spans="9:12">
      <c r="I396"/>
      <c r="J396"/>
      <c r="K396"/>
      <c r="L396"/>
    </row>
    <row r="397" spans="9:12">
      <c r="I397"/>
      <c r="J397"/>
      <c r="K397"/>
      <c r="L397"/>
    </row>
    <row r="398" spans="9:12">
      <c r="I398"/>
      <c r="J398"/>
      <c r="K398"/>
      <c r="L398"/>
    </row>
    <row r="399" spans="9:12">
      <c r="I399"/>
      <c r="J399"/>
      <c r="K399"/>
      <c r="L399"/>
    </row>
    <row r="400" spans="9:12">
      <c r="I400"/>
      <c r="J400"/>
      <c r="K400"/>
      <c r="L400"/>
    </row>
    <row r="401" spans="9:12">
      <c r="I401"/>
      <c r="J401"/>
      <c r="K401"/>
      <c r="L401"/>
    </row>
    <row r="402" spans="9:12">
      <c r="I402"/>
      <c r="J402"/>
      <c r="K402"/>
      <c r="L402"/>
    </row>
    <row r="403" spans="9:12">
      <c r="I403"/>
      <c r="J403"/>
      <c r="K403"/>
      <c r="L403"/>
    </row>
    <row r="404" spans="9:12">
      <c r="I404"/>
      <c r="J404"/>
      <c r="K404"/>
      <c r="L404"/>
    </row>
    <row r="405" spans="9:12">
      <c r="I405"/>
      <c r="J405"/>
      <c r="K405"/>
      <c r="L405"/>
    </row>
    <row r="406" spans="9:12">
      <c r="I406"/>
      <c r="J406"/>
      <c r="K406"/>
      <c r="L406"/>
    </row>
    <row r="407" spans="9:12">
      <c r="I407"/>
      <c r="J407"/>
      <c r="K407"/>
      <c r="L407"/>
    </row>
    <row r="408" spans="9:12">
      <c r="I408"/>
      <c r="J408"/>
      <c r="K408"/>
      <c r="L408"/>
    </row>
    <row r="409" spans="9:12">
      <c r="I409"/>
      <c r="J409"/>
      <c r="K409"/>
      <c r="L409"/>
    </row>
    <row r="410" spans="9:12">
      <c r="I410"/>
      <c r="J410"/>
      <c r="K410"/>
      <c r="L410"/>
    </row>
    <row r="411" spans="9:12">
      <c r="I411"/>
      <c r="J411"/>
      <c r="K411"/>
      <c r="L411"/>
    </row>
    <row r="412" spans="9:12">
      <c r="I412"/>
      <c r="J412"/>
      <c r="K412"/>
      <c r="L412"/>
    </row>
    <row r="413" spans="9:12">
      <c r="I413"/>
      <c r="J413"/>
      <c r="K413"/>
      <c r="L413"/>
    </row>
    <row r="414" spans="9:12">
      <c r="I414"/>
      <c r="J414"/>
      <c r="K414"/>
      <c r="L414"/>
    </row>
    <row r="415" spans="9:12">
      <c r="I415"/>
      <c r="J415"/>
      <c r="K415"/>
      <c r="L415"/>
    </row>
    <row r="416" spans="9:12">
      <c r="I416"/>
      <c r="J416"/>
      <c r="K416"/>
      <c r="L416"/>
    </row>
    <row r="417" spans="9:12">
      <c r="I417"/>
      <c r="J417"/>
      <c r="K417"/>
      <c r="L417"/>
    </row>
    <row r="418" spans="9:12">
      <c r="I418"/>
      <c r="J418"/>
      <c r="K418"/>
      <c r="L418"/>
    </row>
    <row r="419" spans="9:12">
      <c r="I419"/>
      <c r="J419"/>
      <c r="K419"/>
      <c r="L419"/>
    </row>
    <row r="420" spans="9:12">
      <c r="I420"/>
      <c r="J420"/>
      <c r="K420"/>
      <c r="L420"/>
    </row>
    <row r="421" spans="9:12">
      <c r="I421"/>
      <c r="J421"/>
      <c r="K421"/>
      <c r="L421"/>
    </row>
    <row r="422" spans="9:12">
      <c r="I422"/>
      <c r="J422"/>
      <c r="K422"/>
      <c r="L422"/>
    </row>
    <row r="423" spans="9:12">
      <c r="I423"/>
      <c r="J423"/>
      <c r="K423"/>
      <c r="L423"/>
    </row>
    <row r="424" spans="9:12">
      <c r="I424"/>
      <c r="J424"/>
      <c r="K424"/>
      <c r="L424"/>
    </row>
    <row r="425" spans="9:12">
      <c r="I425"/>
      <c r="J425"/>
      <c r="K425"/>
      <c r="L425"/>
    </row>
    <row r="426" spans="9:12">
      <c r="I426"/>
      <c r="J426"/>
      <c r="K426"/>
      <c r="L426"/>
    </row>
    <row r="427" spans="9:12">
      <c r="I427"/>
      <c r="J427"/>
      <c r="K427"/>
      <c r="L427"/>
    </row>
    <row r="428" spans="9:12">
      <c r="I428"/>
      <c r="J428"/>
      <c r="K428"/>
      <c r="L428"/>
    </row>
    <row r="429" spans="9:12">
      <c r="I429"/>
      <c r="J429"/>
      <c r="K429"/>
      <c r="L429"/>
    </row>
    <row r="430" spans="9:12">
      <c r="I430"/>
      <c r="J430"/>
      <c r="K430"/>
      <c r="L430"/>
    </row>
    <row r="431" spans="9:12">
      <c r="I431"/>
      <c r="J431"/>
      <c r="K431"/>
      <c r="L431"/>
    </row>
    <row r="432" spans="9:12">
      <c r="I432"/>
      <c r="J432"/>
      <c r="K432"/>
      <c r="L432"/>
    </row>
    <row r="433" spans="9:12">
      <c r="I433"/>
      <c r="J433"/>
      <c r="K433"/>
      <c r="L433"/>
    </row>
    <row r="434" spans="9:12">
      <c r="I434"/>
      <c r="J434"/>
      <c r="K434"/>
      <c r="L434"/>
    </row>
    <row r="435" spans="9:12">
      <c r="I435"/>
      <c r="J435"/>
      <c r="K435"/>
      <c r="L435"/>
    </row>
    <row r="436" spans="9:12">
      <c r="I436"/>
      <c r="J436"/>
      <c r="K436"/>
      <c r="L436"/>
    </row>
    <row r="437" spans="9:12">
      <c r="I437"/>
      <c r="J437"/>
      <c r="K437"/>
      <c r="L437"/>
    </row>
    <row r="438" spans="9:12">
      <c r="I438"/>
      <c r="J438"/>
      <c r="K438"/>
      <c r="L438"/>
    </row>
    <row r="439" spans="9:12">
      <c r="I439"/>
      <c r="J439"/>
      <c r="K439"/>
      <c r="L439"/>
    </row>
    <row r="440" spans="9:12">
      <c r="I440"/>
      <c r="J440"/>
      <c r="K440"/>
      <c r="L440"/>
    </row>
    <row r="441" spans="9:12">
      <c r="I441"/>
      <c r="J441"/>
      <c r="K441"/>
      <c r="L441"/>
    </row>
    <row r="442" spans="9:12">
      <c r="I442"/>
      <c r="J442"/>
      <c r="K442"/>
      <c r="L442"/>
    </row>
    <row r="443" spans="9:12">
      <c r="I443"/>
      <c r="J443"/>
      <c r="K443"/>
      <c r="L443"/>
    </row>
    <row r="444" spans="9:12">
      <c r="I444"/>
      <c r="J444"/>
      <c r="K444"/>
      <c r="L444"/>
    </row>
    <row r="445" spans="9:12">
      <c r="I445"/>
      <c r="J445"/>
      <c r="K445"/>
      <c r="L445"/>
    </row>
    <row r="446" spans="9:12">
      <c r="I446"/>
      <c r="J446"/>
      <c r="K446"/>
      <c r="L446"/>
    </row>
    <row r="447" spans="9:12">
      <c r="I447"/>
      <c r="J447"/>
      <c r="K447"/>
      <c r="L447"/>
    </row>
    <row r="448" spans="9:12">
      <c r="I448"/>
      <c r="J448"/>
      <c r="K448"/>
      <c r="L448"/>
    </row>
    <row r="449" spans="9:12">
      <c r="I449"/>
      <c r="J449"/>
      <c r="K449"/>
      <c r="L449"/>
    </row>
    <row r="450" spans="9:12">
      <c r="I450"/>
      <c r="J450"/>
      <c r="K450"/>
      <c r="L450"/>
    </row>
    <row r="451" spans="9:12">
      <c r="I451"/>
      <c r="J451"/>
      <c r="K451"/>
      <c r="L451"/>
    </row>
    <row r="452" spans="9:12">
      <c r="I452"/>
      <c r="J452"/>
      <c r="K452"/>
      <c r="L452"/>
    </row>
    <row r="453" spans="9:12">
      <c r="I453"/>
      <c r="J453"/>
      <c r="K453"/>
      <c r="L453"/>
    </row>
    <row r="454" spans="9:12">
      <c r="I454"/>
      <c r="J454"/>
      <c r="K454"/>
      <c r="L454"/>
    </row>
    <row r="455" spans="9:12">
      <c r="I455"/>
      <c r="J455"/>
      <c r="K455"/>
      <c r="L455"/>
    </row>
    <row r="456" spans="9:12">
      <c r="I456"/>
      <c r="J456"/>
      <c r="K456"/>
      <c r="L456"/>
    </row>
    <row r="457" spans="9:12">
      <c r="I457"/>
      <c r="J457"/>
      <c r="K457"/>
      <c r="L457"/>
    </row>
    <row r="458" spans="9:12">
      <c r="I458"/>
      <c r="J458"/>
      <c r="K458"/>
      <c r="L458"/>
    </row>
    <row r="459" spans="9:12">
      <c r="I459"/>
      <c r="J459"/>
      <c r="K459"/>
      <c r="L459"/>
    </row>
    <row r="460" spans="9:12">
      <c r="I460"/>
      <c r="J460"/>
      <c r="K460"/>
      <c r="L460"/>
    </row>
    <row r="461" spans="9:12">
      <c r="I461"/>
      <c r="J461"/>
      <c r="K461"/>
      <c r="L461"/>
    </row>
    <row r="462" spans="9:12">
      <c r="I462"/>
      <c r="J462"/>
      <c r="K462"/>
      <c r="L462"/>
    </row>
    <row r="463" spans="9:12">
      <c r="I463"/>
      <c r="J463"/>
      <c r="K463"/>
      <c r="L463"/>
    </row>
    <row r="464" spans="9:12">
      <c r="I464"/>
      <c r="J464"/>
      <c r="K464"/>
      <c r="L464"/>
    </row>
    <row r="465" spans="9:12">
      <c r="I465"/>
      <c r="J465"/>
      <c r="K465"/>
      <c r="L465"/>
    </row>
    <row r="466" spans="9:12">
      <c r="I466"/>
      <c r="J466"/>
      <c r="K466"/>
      <c r="L466"/>
    </row>
    <row r="467" spans="9:12">
      <c r="I467"/>
      <c r="J467"/>
      <c r="K467"/>
      <c r="L467"/>
    </row>
    <row r="468" spans="9:12">
      <c r="I468"/>
      <c r="J468"/>
      <c r="K468"/>
      <c r="L468"/>
    </row>
    <row r="469" spans="9:12">
      <c r="I469"/>
      <c r="J469"/>
      <c r="K469"/>
      <c r="L469"/>
    </row>
    <row r="470" spans="9:12">
      <c r="I470"/>
      <c r="J470"/>
      <c r="K470"/>
      <c r="L470"/>
    </row>
    <row r="471" spans="9:12">
      <c r="I471"/>
      <c r="J471"/>
      <c r="K471"/>
      <c r="L471"/>
    </row>
    <row r="472" spans="9:12">
      <c r="I472"/>
      <c r="J472"/>
      <c r="K472"/>
      <c r="L472"/>
    </row>
    <row r="473" spans="9:12">
      <c r="I473"/>
      <c r="J473"/>
      <c r="K473"/>
      <c r="L473"/>
    </row>
    <row r="474" spans="9:12">
      <c r="I474"/>
      <c r="J474"/>
      <c r="K474"/>
      <c r="L474"/>
    </row>
    <row r="475" spans="9:12">
      <c r="I475"/>
      <c r="J475"/>
      <c r="K475"/>
      <c r="L475"/>
    </row>
    <row r="476" spans="9:12">
      <c r="I476"/>
      <c r="J476"/>
      <c r="K476"/>
      <c r="L476"/>
    </row>
    <row r="477" spans="9:12">
      <c r="I477"/>
      <c r="J477"/>
      <c r="K477"/>
      <c r="L477"/>
    </row>
    <row r="478" spans="9:12">
      <c r="I478"/>
      <c r="J478"/>
      <c r="K478"/>
      <c r="L478"/>
    </row>
    <row r="479" spans="9:12">
      <c r="I479"/>
      <c r="J479"/>
      <c r="K479"/>
      <c r="L479"/>
    </row>
    <row r="480" spans="9:12">
      <c r="I480"/>
      <c r="J480"/>
      <c r="K480"/>
      <c r="L480"/>
    </row>
    <row r="481" spans="9:12">
      <c r="I481"/>
      <c r="J481"/>
      <c r="K481"/>
      <c r="L481"/>
    </row>
    <row r="482" spans="9:12">
      <c r="I482"/>
      <c r="J482"/>
      <c r="K482"/>
      <c r="L482"/>
    </row>
    <row r="483" spans="9:12">
      <c r="I483"/>
      <c r="J483"/>
      <c r="K483"/>
      <c r="L483"/>
    </row>
    <row r="484" spans="9:12">
      <c r="I484"/>
      <c r="J484"/>
      <c r="K484"/>
      <c r="L484"/>
    </row>
    <row r="485" spans="9:12">
      <c r="I485"/>
      <c r="J485"/>
      <c r="K485"/>
      <c r="L485"/>
    </row>
    <row r="486" spans="9:12">
      <c r="I486"/>
      <c r="J486"/>
      <c r="K486"/>
      <c r="L486"/>
    </row>
    <row r="487" spans="9:12">
      <c r="I487"/>
      <c r="J487"/>
      <c r="K487"/>
      <c r="L487"/>
    </row>
    <row r="488" spans="9:12">
      <c r="I488"/>
      <c r="J488"/>
      <c r="K488"/>
      <c r="L488"/>
    </row>
    <row r="489" spans="9:12">
      <c r="I489"/>
      <c r="J489"/>
      <c r="K489"/>
      <c r="L489"/>
    </row>
    <row r="490" spans="9:12">
      <c r="I490"/>
      <c r="J490"/>
      <c r="K490"/>
      <c r="L490"/>
    </row>
    <row r="491" spans="9:12">
      <c r="I491"/>
      <c r="J491"/>
      <c r="K491"/>
      <c r="L491"/>
    </row>
    <row r="492" spans="9:12">
      <c r="I492"/>
      <c r="J492"/>
      <c r="K492"/>
      <c r="L492"/>
    </row>
    <row r="493" spans="9:12">
      <c r="I493"/>
      <c r="J493"/>
      <c r="K493"/>
      <c r="L493"/>
    </row>
    <row r="494" spans="9:12">
      <c r="I494"/>
      <c r="J494"/>
      <c r="K494"/>
      <c r="L494"/>
    </row>
    <row r="495" spans="9:12">
      <c r="I495"/>
      <c r="J495"/>
      <c r="K495"/>
      <c r="L495"/>
    </row>
    <row r="496" spans="9:12">
      <c r="I496"/>
      <c r="J496"/>
      <c r="K496"/>
      <c r="L496"/>
    </row>
    <row r="497" spans="9:12">
      <c r="I497"/>
      <c r="J497"/>
      <c r="K497"/>
      <c r="L497"/>
    </row>
    <row r="498" spans="9:12">
      <c r="I498"/>
      <c r="J498"/>
      <c r="K498"/>
      <c r="L498"/>
    </row>
    <row r="499" spans="9:12">
      <c r="I499"/>
      <c r="J499"/>
      <c r="K499"/>
      <c r="L499"/>
    </row>
    <row r="500" spans="9:12">
      <c r="I500"/>
      <c r="J500"/>
      <c r="K500"/>
      <c r="L500"/>
    </row>
    <row r="501" spans="9:12">
      <c r="I501"/>
      <c r="J501"/>
      <c r="K501"/>
      <c r="L501"/>
    </row>
    <row r="502" spans="9:12">
      <c r="I502"/>
      <c r="J502"/>
      <c r="K502"/>
      <c r="L502"/>
    </row>
    <row r="503" spans="9:12">
      <c r="I503"/>
      <c r="J503"/>
      <c r="K503"/>
      <c r="L503"/>
    </row>
    <row r="504" spans="9:12">
      <c r="I504"/>
      <c r="J504"/>
      <c r="K504"/>
      <c r="L504"/>
    </row>
    <row r="505" spans="9:12">
      <c r="I505"/>
      <c r="J505"/>
      <c r="K505"/>
      <c r="L505"/>
    </row>
    <row r="506" spans="9:12">
      <c r="I506"/>
      <c r="J506"/>
      <c r="K506"/>
      <c r="L506"/>
    </row>
    <row r="507" spans="9:12">
      <c r="I507"/>
      <c r="J507"/>
      <c r="K507"/>
      <c r="L507"/>
    </row>
    <row r="508" spans="9:12">
      <c r="I508"/>
      <c r="J508"/>
      <c r="K508"/>
      <c r="L508"/>
    </row>
    <row r="509" spans="9:12">
      <c r="I509"/>
      <c r="J509"/>
      <c r="K509"/>
      <c r="L509"/>
    </row>
    <row r="510" spans="9:12">
      <c r="I510"/>
      <c r="J510"/>
      <c r="K510"/>
      <c r="L510"/>
    </row>
    <row r="511" spans="9:12">
      <c r="I511"/>
      <c r="J511"/>
      <c r="K511"/>
      <c r="L511"/>
    </row>
    <row r="512" spans="9:12">
      <c r="I512"/>
      <c r="J512"/>
      <c r="K512"/>
      <c r="L512"/>
    </row>
    <row r="513" spans="9:12">
      <c r="I513"/>
      <c r="J513"/>
      <c r="K513"/>
      <c r="L513"/>
    </row>
    <row r="514" spans="9:12">
      <c r="I514"/>
      <c r="J514"/>
      <c r="K514"/>
      <c r="L514"/>
    </row>
    <row r="515" spans="9:12">
      <c r="I515"/>
      <c r="J515"/>
      <c r="K515"/>
      <c r="L515"/>
    </row>
    <row r="516" spans="9:12">
      <c r="I516"/>
      <c r="J516"/>
      <c r="K516"/>
      <c r="L516"/>
    </row>
    <row r="517" spans="9:12">
      <c r="I517"/>
      <c r="J517"/>
      <c r="K517"/>
      <c r="L517"/>
    </row>
    <row r="518" spans="9:12">
      <c r="I518"/>
      <c r="J518"/>
      <c r="K518"/>
      <c r="L518"/>
    </row>
    <row r="519" spans="9:12">
      <c r="I519"/>
      <c r="J519"/>
      <c r="K519"/>
      <c r="L519"/>
    </row>
    <row r="520" spans="9:12">
      <c r="I520"/>
      <c r="J520"/>
      <c r="K520"/>
      <c r="L520"/>
    </row>
    <row r="521" spans="9:12">
      <c r="I521"/>
      <c r="J521"/>
      <c r="K521"/>
      <c r="L521"/>
    </row>
    <row r="522" spans="9:12">
      <c r="I522"/>
      <c r="J522"/>
      <c r="K522"/>
      <c r="L522"/>
    </row>
    <row r="523" spans="9:12">
      <c r="I523"/>
      <c r="J523"/>
      <c r="K523"/>
      <c r="L523"/>
    </row>
    <row r="524" spans="9:12">
      <c r="I524"/>
      <c r="J524"/>
      <c r="K524"/>
      <c r="L524"/>
    </row>
    <row r="525" spans="9:12">
      <c r="I525"/>
      <c r="J525"/>
      <c r="K525"/>
      <c r="L525"/>
    </row>
    <row r="526" spans="9:12">
      <c r="I526"/>
      <c r="J526"/>
      <c r="K526"/>
      <c r="L526"/>
    </row>
    <row r="527" spans="9:12">
      <c r="I527"/>
      <c r="J527"/>
      <c r="K527"/>
      <c r="L527"/>
    </row>
    <row r="528" spans="9:12">
      <c r="I528"/>
      <c r="J528"/>
      <c r="K528"/>
      <c r="L528"/>
    </row>
    <row r="529" spans="9:12">
      <c r="I529"/>
      <c r="J529"/>
      <c r="K529"/>
      <c r="L529"/>
    </row>
    <row r="530" spans="9:12">
      <c r="I530"/>
      <c r="J530"/>
      <c r="K530"/>
      <c r="L530"/>
    </row>
    <row r="531" spans="9:12">
      <c r="I531"/>
      <c r="J531"/>
      <c r="K531"/>
      <c r="L531"/>
    </row>
    <row r="532" spans="9:12">
      <c r="I532"/>
      <c r="J532"/>
      <c r="K532"/>
      <c r="L532"/>
    </row>
    <row r="533" spans="9:12">
      <c r="I533"/>
      <c r="J533"/>
      <c r="K533"/>
      <c r="L533"/>
    </row>
    <row r="534" spans="9:12">
      <c r="I534"/>
      <c r="J534"/>
      <c r="K534"/>
      <c r="L534"/>
    </row>
    <row r="535" spans="9:12">
      <c r="I535"/>
      <c r="J535"/>
      <c r="K535"/>
      <c r="L535"/>
    </row>
    <row r="536" spans="9:12">
      <c r="I536"/>
      <c r="J536"/>
      <c r="K536"/>
      <c r="L536"/>
    </row>
    <row r="537" spans="9:12">
      <c r="I537"/>
      <c r="J537"/>
      <c r="K537"/>
      <c r="L537"/>
    </row>
    <row r="538" spans="9:12">
      <c r="I538"/>
      <c r="J538"/>
      <c r="K538"/>
      <c r="L538"/>
    </row>
    <row r="539" spans="9:12">
      <c r="I539"/>
      <c r="J539"/>
      <c r="K539"/>
      <c r="L539"/>
    </row>
    <row r="540" spans="9:12">
      <c r="I540"/>
      <c r="J540"/>
      <c r="K540"/>
      <c r="L540"/>
    </row>
    <row r="541" spans="9:12">
      <c r="I541"/>
      <c r="J541"/>
      <c r="K541"/>
      <c r="L541"/>
    </row>
    <row r="542" spans="9:12">
      <c r="I542"/>
      <c r="J542"/>
      <c r="K542"/>
      <c r="L542"/>
    </row>
    <row r="543" spans="9:12">
      <c r="I543"/>
      <c r="J543"/>
      <c r="K543"/>
      <c r="L543"/>
    </row>
    <row r="544" spans="9:12">
      <c r="I544"/>
      <c r="J544"/>
      <c r="K544"/>
      <c r="L544"/>
    </row>
    <row r="545" spans="9:12">
      <c r="I545"/>
      <c r="J545"/>
      <c r="K545"/>
      <c r="L545"/>
    </row>
    <row r="546" spans="9:12">
      <c r="I546"/>
      <c r="J546"/>
      <c r="K546"/>
      <c r="L546"/>
    </row>
    <row r="547" spans="9:12">
      <c r="I547"/>
      <c r="J547"/>
      <c r="K547"/>
      <c r="L547"/>
    </row>
    <row r="548" spans="9:12">
      <c r="I548"/>
      <c r="J548"/>
      <c r="K548"/>
      <c r="L548"/>
    </row>
    <row r="549" spans="9:12">
      <c r="I549"/>
      <c r="J549"/>
      <c r="K549"/>
      <c r="L549"/>
    </row>
    <row r="550" spans="9:12">
      <c r="I550"/>
      <c r="J550"/>
      <c r="K550"/>
      <c r="L550"/>
    </row>
    <row r="551" spans="9:12">
      <c r="I551"/>
      <c r="J551"/>
      <c r="K551"/>
      <c r="L551"/>
    </row>
    <row r="552" spans="9:12">
      <c r="I552"/>
      <c r="J552"/>
      <c r="K552"/>
      <c r="L552"/>
    </row>
    <row r="553" spans="9:12">
      <c r="I553"/>
      <c r="J553"/>
      <c r="K553"/>
      <c r="L553"/>
    </row>
    <row r="554" spans="9:12">
      <c r="I554"/>
      <c r="J554"/>
      <c r="K554"/>
      <c r="L554"/>
    </row>
    <row r="555" spans="9:12">
      <c r="I555"/>
      <c r="J555"/>
      <c r="K555"/>
      <c r="L555"/>
    </row>
    <row r="556" spans="9:12">
      <c r="I556"/>
      <c r="J556"/>
      <c r="K556"/>
      <c r="L556"/>
    </row>
    <row r="557" spans="9:12">
      <c r="I557"/>
      <c r="J557"/>
      <c r="K557"/>
      <c r="L557"/>
    </row>
    <row r="558" spans="9:12">
      <c r="I558"/>
      <c r="J558"/>
      <c r="K558"/>
      <c r="L558"/>
    </row>
    <row r="559" spans="9:12">
      <c r="I559"/>
      <c r="J559"/>
      <c r="K559"/>
      <c r="L559"/>
    </row>
    <row r="560" spans="9:12">
      <c r="I560"/>
      <c r="J560"/>
      <c r="K560"/>
      <c r="L560"/>
    </row>
    <row r="561" spans="9:12">
      <c r="I561"/>
      <c r="J561"/>
      <c r="K561"/>
      <c r="L561"/>
    </row>
    <row r="562" spans="9:12">
      <c r="I562"/>
      <c r="J562"/>
      <c r="K562"/>
      <c r="L562"/>
    </row>
    <row r="563" spans="9:12">
      <c r="I563"/>
      <c r="J563"/>
      <c r="K563"/>
      <c r="L563"/>
    </row>
    <row r="564" spans="9:12">
      <c r="I564"/>
      <c r="J564"/>
      <c r="K564"/>
      <c r="L564"/>
    </row>
    <row r="565" spans="9:12">
      <c r="I565"/>
      <c r="J565"/>
      <c r="K565"/>
      <c r="L565"/>
    </row>
    <row r="566" spans="9:12">
      <c r="I566"/>
      <c r="J566"/>
      <c r="K566"/>
      <c r="L566"/>
    </row>
    <row r="567" spans="9:12">
      <c r="I567"/>
      <c r="J567"/>
      <c r="K567"/>
      <c r="L567"/>
    </row>
    <row r="568" spans="9:12">
      <c r="I568"/>
      <c r="J568"/>
      <c r="K568"/>
      <c r="L568"/>
    </row>
    <row r="569" spans="9:12">
      <c r="I569"/>
      <c r="J569"/>
      <c r="K569"/>
      <c r="L569"/>
    </row>
    <row r="570" spans="9:12">
      <c r="I570"/>
      <c r="J570"/>
      <c r="K570"/>
      <c r="L570"/>
    </row>
    <row r="571" spans="9:12">
      <c r="I571"/>
      <c r="J571"/>
      <c r="K571"/>
      <c r="L571"/>
    </row>
    <row r="572" spans="9:12">
      <c r="I572"/>
      <c r="J572"/>
      <c r="K572"/>
      <c r="L572"/>
    </row>
    <row r="573" spans="9:12">
      <c r="I573"/>
      <c r="J573"/>
      <c r="K573"/>
      <c r="L573"/>
    </row>
    <row r="574" spans="9:12">
      <c r="I574"/>
      <c r="J574"/>
      <c r="K574"/>
      <c r="L574"/>
    </row>
    <row r="575" spans="9:12">
      <c r="I575"/>
      <c r="J575"/>
      <c r="K575"/>
      <c r="L575"/>
    </row>
    <row r="576" spans="9:12">
      <c r="I576"/>
      <c r="J576"/>
      <c r="K576"/>
      <c r="L576"/>
    </row>
    <row r="577" spans="9:12">
      <c r="I577"/>
      <c r="J577"/>
      <c r="K577"/>
      <c r="L577"/>
    </row>
    <row r="578" spans="9:12">
      <c r="I578"/>
      <c r="J578"/>
      <c r="K578"/>
      <c r="L578"/>
    </row>
    <row r="579" spans="9:12">
      <c r="I579"/>
      <c r="J579"/>
      <c r="K579"/>
      <c r="L579"/>
    </row>
    <row r="580" spans="9:12">
      <c r="I580"/>
      <c r="J580"/>
      <c r="K580"/>
      <c r="L580"/>
    </row>
    <row r="581" spans="9:12">
      <c r="I581"/>
      <c r="J581"/>
      <c r="K581"/>
      <c r="L581"/>
    </row>
    <row r="582" spans="9:12">
      <c r="I582"/>
      <c r="J582"/>
      <c r="K582"/>
      <c r="L582"/>
    </row>
    <row r="583" spans="9:12">
      <c r="I583"/>
      <c r="J583"/>
      <c r="K583"/>
      <c r="L583"/>
    </row>
    <row r="584" spans="9:12">
      <c r="I584"/>
      <c r="J584"/>
      <c r="K584"/>
      <c r="L584"/>
    </row>
    <row r="585" spans="9:12">
      <c r="I585"/>
      <c r="J585"/>
      <c r="K585"/>
      <c r="L585"/>
    </row>
    <row r="586" spans="9:12">
      <c r="I586"/>
      <c r="J586"/>
      <c r="K586"/>
      <c r="L586"/>
    </row>
    <row r="587" spans="9:12">
      <c r="I587"/>
      <c r="J587"/>
      <c r="K587"/>
      <c r="L587"/>
    </row>
    <row r="588" spans="9:12">
      <c r="I588"/>
      <c r="J588"/>
      <c r="K588"/>
      <c r="L588"/>
    </row>
    <row r="589" spans="9:12">
      <c r="I589"/>
      <c r="J589"/>
      <c r="K589"/>
      <c r="L589"/>
    </row>
    <row r="590" spans="9:12">
      <c r="I590"/>
      <c r="J590"/>
      <c r="K590"/>
      <c r="L590"/>
    </row>
    <row r="591" spans="9:12">
      <c r="I591"/>
      <c r="J591"/>
      <c r="K591"/>
      <c r="L591"/>
    </row>
    <row r="592" spans="9:12">
      <c r="I592"/>
      <c r="J592"/>
      <c r="K592"/>
      <c r="L592"/>
    </row>
    <row r="593" spans="9:12">
      <c r="I593"/>
      <c r="J593"/>
      <c r="K593"/>
      <c r="L593"/>
    </row>
    <row r="594" spans="9:12">
      <c r="I594"/>
      <c r="J594"/>
      <c r="K594"/>
      <c r="L594"/>
    </row>
    <row r="595" spans="9:12">
      <c r="I595"/>
      <c r="J595"/>
      <c r="K595"/>
      <c r="L595"/>
    </row>
    <row r="596" spans="9:12">
      <c r="I596"/>
      <c r="J596"/>
      <c r="K596"/>
      <c r="L596"/>
    </row>
    <row r="597" spans="9:12">
      <c r="I597"/>
      <c r="J597"/>
      <c r="K597"/>
      <c r="L597"/>
    </row>
    <row r="598" spans="9:12">
      <c r="I598"/>
      <c r="J598"/>
      <c r="K598"/>
      <c r="L598"/>
    </row>
    <row r="599" spans="9:12">
      <c r="I599"/>
      <c r="J599"/>
      <c r="K599"/>
      <c r="L599"/>
    </row>
    <row r="600" spans="9:12">
      <c r="I600"/>
      <c r="J600"/>
      <c r="K600"/>
      <c r="L600"/>
    </row>
    <row r="601" spans="9:12">
      <c r="I601"/>
      <c r="J601"/>
      <c r="K601"/>
      <c r="L601"/>
    </row>
    <row r="602" spans="9:12">
      <c r="I602"/>
      <c r="J602"/>
      <c r="K602"/>
      <c r="L602"/>
    </row>
    <row r="603" spans="9:12">
      <c r="I603"/>
      <c r="J603"/>
      <c r="K603"/>
      <c r="L603"/>
    </row>
    <row r="604" spans="9:12">
      <c r="I604"/>
      <c r="J604"/>
      <c r="K604"/>
      <c r="L604"/>
    </row>
    <row r="605" spans="9:12">
      <c r="I605"/>
      <c r="J605"/>
      <c r="K605"/>
      <c r="L605"/>
    </row>
    <row r="606" spans="9:12">
      <c r="I606"/>
      <c r="J606"/>
      <c r="K606"/>
      <c r="L606"/>
    </row>
    <row r="607" spans="9:12">
      <c r="I607"/>
      <c r="J607"/>
      <c r="K607"/>
      <c r="L607"/>
    </row>
    <row r="608" spans="9:12">
      <c r="I608"/>
      <c r="J608"/>
      <c r="K608"/>
      <c r="L608"/>
    </row>
    <row r="609" spans="9:12">
      <c r="I609"/>
      <c r="J609"/>
      <c r="K609"/>
      <c r="L609"/>
    </row>
    <row r="610" spans="9:12">
      <c r="I610"/>
      <c r="J610"/>
      <c r="K610"/>
      <c r="L610"/>
    </row>
    <row r="611" spans="9:12">
      <c r="I611"/>
      <c r="J611"/>
      <c r="K611"/>
      <c r="L611"/>
    </row>
    <row r="612" spans="9:12">
      <c r="I612"/>
      <c r="J612"/>
      <c r="K612"/>
      <c r="L612"/>
    </row>
    <row r="613" spans="9:12">
      <c r="I613"/>
      <c r="J613"/>
      <c r="K613"/>
      <c r="L613"/>
    </row>
    <row r="614" spans="9:12">
      <c r="I614"/>
      <c r="J614"/>
      <c r="K614"/>
      <c r="L614"/>
    </row>
    <row r="615" spans="9:12">
      <c r="I615"/>
      <c r="J615"/>
      <c r="K615"/>
      <c r="L615"/>
    </row>
    <row r="616" spans="9:12">
      <c r="I616"/>
      <c r="J616"/>
      <c r="K616"/>
      <c r="L616"/>
    </row>
    <row r="617" spans="9:12">
      <c r="I617"/>
      <c r="J617"/>
      <c r="K617"/>
      <c r="L617"/>
    </row>
    <row r="618" spans="9:12">
      <c r="I618"/>
      <c r="J618"/>
      <c r="K618"/>
      <c r="L618"/>
    </row>
    <row r="619" spans="9:12">
      <c r="I619"/>
      <c r="J619"/>
      <c r="K619"/>
      <c r="L619"/>
    </row>
    <row r="620" spans="9:12">
      <c r="I620"/>
      <c r="J620"/>
      <c r="K620"/>
      <c r="L620"/>
    </row>
    <row r="621" spans="9:12">
      <c r="I621"/>
      <c r="J621"/>
      <c r="K621"/>
      <c r="L621"/>
    </row>
    <row r="622" spans="9:12">
      <c r="I622"/>
      <c r="J622"/>
      <c r="K622"/>
      <c r="L622"/>
    </row>
    <row r="623" spans="9:12">
      <c r="I623"/>
      <c r="J623"/>
      <c r="K623"/>
      <c r="L623"/>
    </row>
    <row r="624" spans="9:12">
      <c r="I624"/>
      <c r="J624"/>
      <c r="K624"/>
      <c r="L624"/>
    </row>
    <row r="625" spans="9:12">
      <c r="I625"/>
      <c r="J625"/>
      <c r="K625"/>
      <c r="L625"/>
    </row>
    <row r="626" spans="9:12">
      <c r="I626"/>
      <c r="J626"/>
      <c r="K626"/>
      <c r="L626"/>
    </row>
    <row r="627" spans="9:12">
      <c r="I627"/>
      <c r="J627"/>
      <c r="K627"/>
      <c r="L627"/>
    </row>
    <row r="628" spans="9:12">
      <c r="I628"/>
      <c r="J628"/>
      <c r="K628"/>
      <c r="L628"/>
    </row>
    <row r="629" spans="9:12">
      <c r="I629"/>
      <c r="J629"/>
      <c r="K629"/>
      <c r="L629"/>
    </row>
    <row r="630" spans="9:12">
      <c r="I630"/>
      <c r="J630"/>
      <c r="K630"/>
      <c r="L630"/>
    </row>
    <row r="631" spans="9:12">
      <c r="I631"/>
      <c r="J631"/>
      <c r="K631"/>
      <c r="L631"/>
    </row>
    <row r="632" spans="9:12">
      <c r="I632"/>
      <c r="J632"/>
      <c r="K632"/>
      <c r="L632"/>
    </row>
    <row r="633" spans="9:12">
      <c r="I633"/>
      <c r="J633"/>
      <c r="K633"/>
      <c r="L633"/>
    </row>
    <row r="634" spans="9:12">
      <c r="I634"/>
      <c r="J634"/>
      <c r="K634"/>
      <c r="L634"/>
    </row>
    <row r="635" spans="9:12">
      <c r="I635"/>
      <c r="J635"/>
      <c r="K635"/>
      <c r="L635"/>
    </row>
    <row r="636" spans="9:12">
      <c r="I636"/>
      <c r="J636"/>
      <c r="K636"/>
      <c r="L636"/>
    </row>
    <row r="637" spans="9:12">
      <c r="I637"/>
      <c r="J637"/>
      <c r="K637"/>
      <c r="L637"/>
    </row>
    <row r="638" spans="9:12">
      <c r="I638"/>
      <c r="J638"/>
      <c r="K638"/>
      <c r="L638"/>
    </row>
    <row r="639" spans="9:12">
      <c r="I639"/>
      <c r="J639"/>
      <c r="K639"/>
      <c r="L639"/>
    </row>
    <row r="640" spans="9:12">
      <c r="I640"/>
      <c r="J640"/>
      <c r="K640"/>
      <c r="L640"/>
    </row>
    <row r="641" spans="9:12">
      <c r="I641"/>
      <c r="J641"/>
      <c r="K641"/>
      <c r="L641"/>
    </row>
    <row r="642" spans="9:12">
      <c r="I642"/>
      <c r="J642"/>
      <c r="K642"/>
      <c r="L642"/>
    </row>
    <row r="643" spans="9:12">
      <c r="I643"/>
      <c r="J643"/>
      <c r="K643"/>
      <c r="L643"/>
    </row>
    <row r="644" spans="9:12">
      <c r="I644"/>
      <c r="J644"/>
      <c r="K644"/>
      <c r="L644"/>
    </row>
    <row r="645" spans="9:12">
      <c r="I645"/>
      <c r="J645"/>
      <c r="K645"/>
      <c r="L645"/>
    </row>
    <row r="646" spans="9:12">
      <c r="I646"/>
      <c r="J646"/>
      <c r="K646"/>
      <c r="L646"/>
    </row>
    <row r="647" spans="9:12">
      <c r="I647"/>
      <c r="J647"/>
      <c r="K647"/>
      <c r="L647"/>
    </row>
    <row r="648" spans="9:12">
      <c r="I648"/>
      <c r="J648"/>
      <c r="K648"/>
      <c r="L648"/>
    </row>
    <row r="649" spans="9:12">
      <c r="I649"/>
      <c r="J649"/>
      <c r="K649"/>
      <c r="L649"/>
    </row>
    <row r="650" spans="9:12">
      <c r="I650"/>
      <c r="J650"/>
      <c r="K650"/>
      <c r="L650"/>
    </row>
    <row r="651" spans="9:12">
      <c r="I651"/>
      <c r="J651"/>
      <c r="K651"/>
      <c r="L651"/>
    </row>
    <row r="652" spans="9:12">
      <c r="I652"/>
      <c r="J652"/>
      <c r="K652"/>
      <c r="L652"/>
    </row>
    <row r="653" spans="9:12">
      <c r="I653"/>
      <c r="J653"/>
      <c r="K653"/>
      <c r="L653"/>
    </row>
    <row r="654" spans="9:12">
      <c r="I654"/>
      <c r="J654"/>
      <c r="K654"/>
      <c r="L654"/>
    </row>
    <row r="655" spans="9:12">
      <c r="I655"/>
      <c r="J655"/>
      <c r="K655"/>
      <c r="L655"/>
    </row>
    <row r="656" spans="9:12">
      <c r="I656"/>
      <c r="J656"/>
      <c r="K656"/>
      <c r="L656"/>
    </row>
    <row r="657" spans="9:12">
      <c r="I657"/>
      <c r="J657"/>
      <c r="K657"/>
      <c r="L657"/>
    </row>
    <row r="658" spans="9:12">
      <c r="I658"/>
      <c r="J658"/>
      <c r="K658"/>
      <c r="L658"/>
    </row>
    <row r="659" spans="9:12">
      <c r="I659"/>
      <c r="J659"/>
      <c r="K659"/>
      <c r="L659"/>
    </row>
    <row r="660" spans="9:12">
      <c r="I660"/>
      <c r="J660"/>
      <c r="K660"/>
      <c r="L660"/>
    </row>
    <row r="661" spans="9:12">
      <c r="I661"/>
      <c r="J661"/>
      <c r="K661"/>
      <c r="L661"/>
    </row>
    <row r="662" spans="9:12">
      <c r="I662"/>
      <c r="J662"/>
      <c r="K662"/>
      <c r="L662"/>
    </row>
    <row r="663" spans="9:12">
      <c r="I663"/>
      <c r="J663"/>
      <c r="K663"/>
      <c r="L663"/>
    </row>
    <row r="664" spans="9:12">
      <c r="I664"/>
      <c r="J664"/>
      <c r="K664"/>
      <c r="L664"/>
    </row>
    <row r="665" spans="9:12">
      <c r="I665"/>
      <c r="J665"/>
      <c r="K665"/>
      <c r="L665"/>
    </row>
    <row r="666" spans="9:12">
      <c r="I666"/>
      <c r="J666"/>
      <c r="K666"/>
      <c r="L666"/>
    </row>
    <row r="667" spans="9:12">
      <c r="I667"/>
      <c r="J667"/>
      <c r="K667"/>
      <c r="L667"/>
    </row>
    <row r="668" spans="9:12">
      <c r="I668"/>
      <c r="J668"/>
      <c r="K668"/>
      <c r="L668"/>
    </row>
    <row r="669" spans="9:12">
      <c r="I669"/>
      <c r="J669"/>
      <c r="K669"/>
      <c r="L669"/>
    </row>
    <row r="670" spans="9:12">
      <c r="I670"/>
      <c r="J670"/>
      <c r="K670"/>
      <c r="L670"/>
    </row>
    <row r="671" spans="9:12">
      <c r="I671"/>
      <c r="J671"/>
      <c r="K671"/>
      <c r="L671"/>
    </row>
    <row r="672" spans="9:12">
      <c r="I672"/>
      <c r="J672"/>
      <c r="K672"/>
      <c r="L672"/>
    </row>
    <row r="673" spans="9:12">
      <c r="I673"/>
      <c r="J673"/>
      <c r="K673"/>
      <c r="L673"/>
    </row>
    <row r="674" spans="9:12">
      <c r="I674"/>
      <c r="J674"/>
      <c r="K674"/>
      <c r="L674"/>
    </row>
    <row r="675" spans="9:12">
      <c r="I675"/>
      <c r="J675"/>
      <c r="K675"/>
      <c r="L675"/>
    </row>
    <row r="676" spans="9:12">
      <c r="I676"/>
      <c r="J676"/>
      <c r="K676"/>
      <c r="L676"/>
    </row>
    <row r="677" spans="9:12">
      <c r="I677"/>
      <c r="J677"/>
      <c r="K677"/>
      <c r="L677"/>
    </row>
    <row r="678" spans="9:12">
      <c r="I678"/>
      <c r="J678"/>
      <c r="K678"/>
      <c r="L678"/>
    </row>
    <row r="679" spans="9:12">
      <c r="I679"/>
      <c r="J679"/>
      <c r="K679"/>
      <c r="L679"/>
    </row>
    <row r="680" spans="9:12">
      <c r="I680"/>
      <c r="J680"/>
      <c r="K680"/>
      <c r="L680"/>
    </row>
    <row r="681" spans="9:12">
      <c r="I681"/>
      <c r="J681"/>
      <c r="K681"/>
      <c r="L681"/>
    </row>
    <row r="682" spans="9:12">
      <c r="I682"/>
      <c r="J682"/>
      <c r="K682"/>
      <c r="L682"/>
    </row>
    <row r="683" spans="9:12">
      <c r="I683"/>
      <c r="J683"/>
      <c r="K683"/>
      <c r="L683"/>
    </row>
    <row r="684" spans="9:12">
      <c r="I684"/>
      <c r="J684"/>
      <c r="K684"/>
      <c r="L684"/>
    </row>
    <row r="685" spans="9:12">
      <c r="I685"/>
      <c r="J685"/>
      <c r="K685"/>
      <c r="L685"/>
    </row>
    <row r="686" spans="9:12">
      <c r="I686"/>
      <c r="J686"/>
      <c r="K686"/>
      <c r="L686"/>
    </row>
    <row r="687" spans="9:12">
      <c r="I687"/>
      <c r="J687"/>
      <c r="K687"/>
      <c r="L687"/>
    </row>
    <row r="688" spans="9:12">
      <c r="I688"/>
      <c r="J688"/>
      <c r="K688"/>
      <c r="L688"/>
    </row>
    <row r="689" spans="9:12">
      <c r="I689"/>
      <c r="J689"/>
      <c r="K689"/>
      <c r="L689"/>
    </row>
    <row r="690" spans="9:12">
      <c r="I690"/>
      <c r="J690"/>
      <c r="K690"/>
      <c r="L690"/>
    </row>
    <row r="691" spans="9:12">
      <c r="I691"/>
      <c r="J691"/>
      <c r="K691"/>
      <c r="L691"/>
    </row>
    <row r="692" spans="9:12">
      <c r="I692"/>
      <c r="J692"/>
      <c r="K692"/>
      <c r="L692"/>
    </row>
    <row r="693" spans="9:12">
      <c r="I693"/>
      <c r="J693"/>
      <c r="K693"/>
      <c r="L693"/>
    </row>
    <row r="694" spans="9:12">
      <c r="I694"/>
      <c r="J694"/>
      <c r="K694"/>
      <c r="L694"/>
    </row>
    <row r="695" spans="9:12">
      <c r="I695"/>
      <c r="J695"/>
      <c r="K695"/>
      <c r="L695"/>
    </row>
    <row r="696" spans="9:12">
      <c r="I696"/>
      <c r="J696"/>
      <c r="K696"/>
      <c r="L696"/>
    </row>
    <row r="697" spans="9:12">
      <c r="I697"/>
      <c r="J697"/>
      <c r="K697"/>
      <c r="L697"/>
    </row>
    <row r="698" spans="9:12">
      <c r="I698"/>
      <c r="J698"/>
      <c r="K698"/>
      <c r="L698"/>
    </row>
    <row r="699" spans="9:12">
      <c r="I699"/>
      <c r="J699"/>
      <c r="K699"/>
      <c r="L699"/>
    </row>
    <row r="700" spans="9:12">
      <c r="I700"/>
      <c r="J700"/>
      <c r="K700"/>
      <c r="L700"/>
    </row>
    <row r="701" spans="9:12">
      <c r="I701"/>
      <c r="J701"/>
      <c r="K701"/>
      <c r="L701"/>
    </row>
    <row r="702" spans="9:12">
      <c r="I702"/>
      <c r="J702"/>
      <c r="K702"/>
      <c r="L702"/>
    </row>
    <row r="703" spans="9:12">
      <c r="I703"/>
      <c r="J703"/>
      <c r="K703"/>
      <c r="L703"/>
    </row>
    <row r="704" spans="9:12">
      <c r="I704"/>
      <c r="J704"/>
      <c r="K704"/>
      <c r="L704"/>
    </row>
    <row r="705" spans="9:12">
      <c r="I705"/>
      <c r="J705"/>
      <c r="K705"/>
      <c r="L705"/>
    </row>
    <row r="706" spans="9:12">
      <c r="I706"/>
      <c r="J706"/>
      <c r="K706"/>
      <c r="L706"/>
    </row>
    <row r="707" spans="9:12">
      <c r="I707"/>
      <c r="J707"/>
      <c r="K707"/>
      <c r="L707"/>
    </row>
    <row r="708" spans="9:12">
      <c r="I708"/>
      <c r="J708"/>
      <c r="K708"/>
      <c r="L708"/>
    </row>
    <row r="709" spans="9:12">
      <c r="I709"/>
      <c r="J709"/>
      <c r="K709"/>
      <c r="L709"/>
    </row>
    <row r="710" spans="9:12">
      <c r="I710"/>
      <c r="J710"/>
      <c r="K710"/>
      <c r="L710"/>
    </row>
    <row r="711" spans="9:12">
      <c r="I711"/>
      <c r="J711"/>
      <c r="K711"/>
      <c r="L711"/>
    </row>
    <row r="712" spans="9:12">
      <c r="I712"/>
      <c r="J712"/>
      <c r="K712"/>
      <c r="L712"/>
    </row>
    <row r="713" spans="9:12">
      <c r="I713"/>
      <c r="J713"/>
      <c r="K713"/>
      <c r="L713"/>
    </row>
    <row r="714" spans="9:12">
      <c r="I714"/>
      <c r="J714"/>
      <c r="K714"/>
      <c r="L714"/>
    </row>
    <row r="715" spans="9:12">
      <c r="I715"/>
      <c r="J715"/>
      <c r="K715"/>
      <c r="L715"/>
    </row>
    <row r="716" spans="9:12">
      <c r="I716"/>
      <c r="J716"/>
      <c r="K716"/>
      <c r="L716"/>
    </row>
    <row r="717" spans="9:12">
      <c r="I717"/>
      <c r="J717"/>
      <c r="K717"/>
      <c r="L717"/>
    </row>
    <row r="718" spans="9:12">
      <c r="I718"/>
      <c r="J718"/>
      <c r="K718"/>
      <c r="L718"/>
    </row>
    <row r="719" spans="9:12">
      <c r="I719"/>
      <c r="J719"/>
      <c r="K719"/>
      <c r="L719"/>
    </row>
    <row r="720" spans="9:12">
      <c r="I720"/>
      <c r="J720"/>
      <c r="K720"/>
      <c r="L720"/>
    </row>
    <row r="721" spans="9:12">
      <c r="I721"/>
      <c r="J721"/>
      <c r="K721"/>
      <c r="L721"/>
    </row>
    <row r="722" spans="9:12">
      <c r="I722"/>
      <c r="J722"/>
      <c r="K722"/>
      <c r="L722"/>
    </row>
    <row r="723" spans="9:12">
      <c r="I723"/>
      <c r="J723"/>
      <c r="K723"/>
      <c r="L723"/>
    </row>
    <row r="724" spans="9:12">
      <c r="I724"/>
      <c r="J724"/>
      <c r="K724"/>
      <c r="L724"/>
    </row>
  </sheetData>
  <phoneticPr fontId="4" type="noConversion"/>
  <conditionalFormatting sqref="D1 F1:J7 D6:D7">
    <cfRule type="cellIs" dxfId="134" priority="22"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N513"/>
  <sheetViews>
    <sheetView zoomScaleNormal="100" workbookViewId="0">
      <pane ySplit="1" topLeftCell="A159" activePane="bottomLeft" state="frozen"/>
      <selection activeCell="XEK27" sqref="XEK27:XEL27"/>
      <selection pane="bottomLeft" activeCell="I222" sqref="I222"/>
    </sheetView>
  </sheetViews>
  <sheetFormatPr baseColWidth="10" defaultColWidth="10.83203125" defaultRowHeight="16"/>
  <cols>
    <col min="1" max="1" width="12" style="7" bestFit="1" customWidth="1"/>
    <col min="2" max="2" width="9" style="7" bestFit="1" customWidth="1"/>
    <col min="3" max="3" width="24.33203125" style="9" customWidth="1"/>
    <col min="4" max="4" width="33.33203125" style="9" customWidth="1"/>
    <col min="5" max="5" width="26.83203125" style="9" customWidth="1"/>
    <col min="6" max="6" width="10.5" style="9" customWidth="1"/>
    <col min="7" max="7" width="16.5" style="191" customWidth="1"/>
    <col min="8" max="8" width="30.5" style="189" hidden="1" customWidth="1"/>
    <col min="9" max="9" width="32.1640625" style="168" bestFit="1" customWidth="1"/>
    <col min="10" max="10" width="37" style="53" bestFit="1" customWidth="1"/>
    <col min="11" max="11" width="30.1640625" style="157" bestFit="1" customWidth="1"/>
    <col min="12" max="12" width="20.6640625" style="9" bestFit="1" customWidth="1"/>
    <col min="13" max="13" width="34.1640625" style="9" bestFit="1" customWidth="1"/>
    <col min="14" max="14" width="255.6640625" style="22" bestFit="1" customWidth="1"/>
    <col min="15" max="16384" width="10.83203125" style="9"/>
  </cols>
  <sheetData>
    <row r="1" spans="1:14" s="37" customFormat="1" ht="18" customHeight="1">
      <c r="A1" s="70" t="s">
        <v>76</v>
      </c>
      <c r="B1" s="70" t="s">
        <v>77</v>
      </c>
      <c r="C1" s="70" t="s">
        <v>0</v>
      </c>
      <c r="D1" s="35" t="s">
        <v>209</v>
      </c>
      <c r="E1" s="70" t="s">
        <v>210</v>
      </c>
      <c r="F1" s="35" t="s">
        <v>211</v>
      </c>
      <c r="G1" s="190" t="s">
        <v>78</v>
      </c>
      <c r="H1" s="35" t="s">
        <v>79</v>
      </c>
      <c r="I1" s="92" t="s">
        <v>212</v>
      </c>
      <c r="J1" s="6" t="s">
        <v>80</v>
      </c>
      <c r="K1" s="6" t="s">
        <v>83</v>
      </c>
      <c r="L1" s="188" t="s">
        <v>318</v>
      </c>
      <c r="M1" s="188" t="s">
        <v>319</v>
      </c>
      <c r="N1" s="77" t="s">
        <v>74</v>
      </c>
    </row>
    <row r="2" spans="1:14" s="161" customFormat="1" ht="18" customHeight="1">
      <c r="A2" s="7" t="s">
        <v>95</v>
      </c>
      <c r="B2" s="7">
        <v>2010</v>
      </c>
      <c r="C2" s="9" t="s">
        <v>123</v>
      </c>
      <c r="D2" s="9" t="s">
        <v>360</v>
      </c>
      <c r="E2" s="9" t="s">
        <v>361</v>
      </c>
      <c r="G2" s="191">
        <v>558302</v>
      </c>
      <c r="H2" s="189"/>
      <c r="I2" s="221"/>
      <c r="J2" s="9"/>
      <c r="K2" s="19"/>
      <c r="L2" s="9"/>
      <c r="M2" s="9"/>
      <c r="N2" s="19" t="s">
        <v>110</v>
      </c>
    </row>
    <row r="3" spans="1:14" s="161" customFormat="1" ht="18" customHeight="1">
      <c r="A3" s="7" t="s">
        <v>95</v>
      </c>
      <c r="B3" s="7">
        <v>2010</v>
      </c>
      <c r="C3" s="9" t="s">
        <v>123</v>
      </c>
      <c r="D3" s="9" t="s">
        <v>287</v>
      </c>
      <c r="E3" s="9" t="s">
        <v>362</v>
      </c>
      <c r="G3" s="191">
        <v>540822</v>
      </c>
      <c r="H3" s="189"/>
      <c r="I3" s="221"/>
      <c r="J3" s="9"/>
      <c r="K3" s="19"/>
      <c r="L3" s="9"/>
      <c r="M3" s="9"/>
      <c r="N3" s="19" t="s">
        <v>110</v>
      </c>
    </row>
    <row r="4" spans="1:14" s="161" customFormat="1" ht="18" customHeight="1">
      <c r="A4" s="7" t="s">
        <v>95</v>
      </c>
      <c r="B4" s="7">
        <v>2010</v>
      </c>
      <c r="C4" s="9" t="s">
        <v>123</v>
      </c>
      <c r="D4" s="9" t="s">
        <v>287</v>
      </c>
      <c r="E4" s="9" t="s">
        <v>363</v>
      </c>
      <c r="G4" s="191">
        <v>476196</v>
      </c>
      <c r="H4" s="189"/>
      <c r="I4" s="221"/>
      <c r="J4" s="9"/>
      <c r="K4" s="19"/>
      <c r="L4" s="9"/>
      <c r="M4" s="9"/>
      <c r="N4" s="19" t="s">
        <v>110</v>
      </c>
    </row>
    <row r="5" spans="1:14" s="161" customFormat="1" ht="18" customHeight="1">
      <c r="A5" s="7" t="s">
        <v>95</v>
      </c>
      <c r="B5" s="7">
        <v>2010</v>
      </c>
      <c r="C5" s="9" t="s">
        <v>123</v>
      </c>
      <c r="D5" s="9" t="s">
        <v>292</v>
      </c>
      <c r="E5" s="9" t="s">
        <v>364</v>
      </c>
      <c r="G5" s="191">
        <v>454314</v>
      </c>
      <c r="H5" s="189"/>
      <c r="I5" s="221"/>
      <c r="J5" s="9"/>
      <c r="K5" s="19"/>
      <c r="L5" s="9"/>
      <c r="M5" s="9"/>
      <c r="N5" s="19" t="s">
        <v>110</v>
      </c>
    </row>
    <row r="6" spans="1:14" s="161" customFormat="1" ht="18" customHeight="1">
      <c r="A6" s="7" t="s">
        <v>95</v>
      </c>
      <c r="B6" s="7">
        <v>2010</v>
      </c>
      <c r="C6" s="9" t="s">
        <v>123</v>
      </c>
      <c r="D6" s="9"/>
      <c r="E6" s="147" t="s">
        <v>365</v>
      </c>
      <c r="G6" s="191">
        <v>424836</v>
      </c>
      <c r="H6" s="189"/>
      <c r="I6" s="221"/>
      <c r="J6" s="53"/>
      <c r="K6" s="157"/>
      <c r="L6" s="9"/>
      <c r="M6" s="9"/>
      <c r="N6" s="19" t="s">
        <v>110</v>
      </c>
    </row>
    <row r="7" spans="1:14" s="161" customFormat="1" ht="18" customHeight="1">
      <c r="A7" s="7" t="s">
        <v>95</v>
      </c>
      <c r="B7" s="7">
        <v>2010</v>
      </c>
      <c r="C7" s="9" t="s">
        <v>123</v>
      </c>
      <c r="D7" s="9" t="s">
        <v>366</v>
      </c>
      <c r="E7" s="147" t="s">
        <v>367</v>
      </c>
      <c r="G7" s="191">
        <v>409075</v>
      </c>
      <c r="H7" s="189"/>
      <c r="I7" s="221"/>
      <c r="J7" s="9"/>
      <c r="K7" s="19"/>
      <c r="L7" s="9"/>
      <c r="M7" s="9"/>
      <c r="N7" s="19" t="s">
        <v>110</v>
      </c>
    </row>
    <row r="8" spans="1:14" s="161" customFormat="1" ht="18" customHeight="1">
      <c r="A8" s="7" t="s">
        <v>95</v>
      </c>
      <c r="B8" s="7">
        <v>2010</v>
      </c>
      <c r="C8" s="9" t="s">
        <v>123</v>
      </c>
      <c r="D8" s="9" t="s">
        <v>355</v>
      </c>
      <c r="E8" s="147" t="s">
        <v>368</v>
      </c>
      <c r="G8" s="191">
        <v>296031</v>
      </c>
      <c r="H8" s="189"/>
      <c r="I8" s="221"/>
      <c r="J8" s="9"/>
      <c r="K8" s="19"/>
      <c r="L8" s="9"/>
      <c r="M8" s="9"/>
      <c r="N8" s="19" t="s">
        <v>110</v>
      </c>
    </row>
    <row r="9" spans="1:14" s="161" customFormat="1" ht="18" customHeight="1">
      <c r="A9" s="7" t="s">
        <v>95</v>
      </c>
      <c r="B9" s="7">
        <v>2010</v>
      </c>
      <c r="C9" s="9" t="s">
        <v>123</v>
      </c>
      <c r="D9" s="9" t="s">
        <v>369</v>
      </c>
      <c r="E9" s="147" t="s">
        <v>370</v>
      </c>
      <c r="G9" s="191">
        <v>199100</v>
      </c>
      <c r="H9" s="189"/>
      <c r="I9" s="221"/>
      <c r="J9" s="9"/>
      <c r="K9" s="19"/>
      <c r="L9" s="9"/>
      <c r="M9" s="9"/>
      <c r="N9" s="19" t="s">
        <v>110</v>
      </c>
    </row>
    <row r="10" spans="1:14" s="161" customFormat="1" ht="18" customHeight="1">
      <c r="A10" s="7" t="s">
        <v>95</v>
      </c>
      <c r="B10" s="7">
        <v>2010</v>
      </c>
      <c r="C10" s="9" t="s">
        <v>123</v>
      </c>
      <c r="D10" s="9" t="s">
        <v>353</v>
      </c>
      <c r="E10" s="147" t="s">
        <v>371</v>
      </c>
      <c r="G10" s="191">
        <v>181695</v>
      </c>
      <c r="H10" s="189"/>
      <c r="I10" s="221"/>
      <c r="J10" s="9"/>
      <c r="K10" s="19"/>
      <c r="L10" s="9"/>
      <c r="M10" s="9"/>
      <c r="N10" s="19" t="s">
        <v>110</v>
      </c>
    </row>
    <row r="11" spans="1:14" s="161" customFormat="1" ht="18" customHeight="1">
      <c r="A11" s="7" t="s">
        <v>95</v>
      </c>
      <c r="B11" s="7">
        <v>2010</v>
      </c>
      <c r="C11" s="9" t="s">
        <v>123</v>
      </c>
      <c r="D11" s="9" t="s">
        <v>352</v>
      </c>
      <c r="E11" s="147" t="s">
        <v>372</v>
      </c>
      <c r="G11" s="191">
        <v>125405</v>
      </c>
      <c r="H11" s="189"/>
      <c r="I11" s="221"/>
      <c r="J11" s="9"/>
      <c r="K11" s="19"/>
      <c r="L11" s="9"/>
      <c r="M11" s="9"/>
      <c r="N11" s="19" t="s">
        <v>110</v>
      </c>
    </row>
    <row r="12" spans="1:14" s="161" customFormat="1" ht="18" customHeight="1">
      <c r="A12" s="7" t="s">
        <v>95</v>
      </c>
      <c r="B12" s="7">
        <v>2010</v>
      </c>
      <c r="C12" s="9" t="s">
        <v>123</v>
      </c>
      <c r="D12" s="9"/>
      <c r="E12" s="147" t="s">
        <v>373</v>
      </c>
      <c r="G12" s="191">
        <v>95680</v>
      </c>
      <c r="H12" s="189"/>
      <c r="I12" s="221"/>
      <c r="J12" s="9"/>
      <c r="K12" s="19"/>
      <c r="L12" s="9"/>
      <c r="M12" s="9"/>
      <c r="N12" s="19" t="s">
        <v>110</v>
      </c>
    </row>
    <row r="13" spans="1:14" s="161" customFormat="1" ht="18" customHeight="1">
      <c r="A13" s="7" t="s">
        <v>95</v>
      </c>
      <c r="B13" s="7">
        <v>2010</v>
      </c>
      <c r="C13" s="9" t="s">
        <v>123</v>
      </c>
      <c r="D13" s="9" t="s">
        <v>286</v>
      </c>
      <c r="E13" s="147" t="s">
        <v>374</v>
      </c>
      <c r="G13" s="191">
        <v>71323</v>
      </c>
      <c r="H13" s="189"/>
      <c r="I13" s="221"/>
      <c r="J13" s="9"/>
      <c r="K13" s="19"/>
      <c r="L13" s="9"/>
      <c r="M13" s="9"/>
      <c r="N13" s="19" t="s">
        <v>110</v>
      </c>
    </row>
    <row r="14" spans="1:14" s="161" customFormat="1" ht="18" customHeight="1">
      <c r="A14" s="7" t="s">
        <v>95</v>
      </c>
      <c r="B14" s="7">
        <v>2010</v>
      </c>
      <c r="C14" s="9" t="s">
        <v>123</v>
      </c>
      <c r="D14" s="9" t="s">
        <v>375</v>
      </c>
      <c r="E14" s="147" t="s">
        <v>376</v>
      </c>
      <c r="G14" s="191">
        <v>57591</v>
      </c>
      <c r="H14" s="189"/>
      <c r="I14" s="221"/>
      <c r="J14" s="9"/>
      <c r="K14" s="19"/>
      <c r="L14" s="9"/>
      <c r="M14" s="9"/>
      <c r="N14" s="19" t="s">
        <v>110</v>
      </c>
    </row>
    <row r="15" spans="1:14" s="161" customFormat="1" ht="18" customHeight="1">
      <c r="A15" s="7" t="s">
        <v>95</v>
      </c>
      <c r="B15" s="7">
        <v>2010</v>
      </c>
      <c r="C15" s="9" t="s">
        <v>123</v>
      </c>
      <c r="D15" s="9" t="s">
        <v>291</v>
      </c>
      <c r="E15" s="147" t="s">
        <v>377</v>
      </c>
      <c r="G15" s="191">
        <v>56634</v>
      </c>
      <c r="H15" s="189"/>
      <c r="I15" s="221"/>
      <c r="J15" s="9"/>
      <c r="K15" s="19"/>
      <c r="L15" s="9"/>
      <c r="M15" s="9"/>
      <c r="N15" s="19" t="s">
        <v>110</v>
      </c>
    </row>
    <row r="16" spans="1:14" s="161" customFormat="1" ht="18" customHeight="1">
      <c r="A16" s="7" t="s">
        <v>95</v>
      </c>
      <c r="B16" s="7">
        <v>2010</v>
      </c>
      <c r="C16" s="9" t="s">
        <v>123</v>
      </c>
      <c r="D16" s="9" t="s">
        <v>293</v>
      </c>
      <c r="E16" s="147" t="s">
        <v>378</v>
      </c>
      <c r="G16" s="191">
        <v>9304</v>
      </c>
      <c r="H16" s="189"/>
      <c r="I16" s="221"/>
      <c r="J16" s="9"/>
      <c r="K16" s="19"/>
      <c r="L16" s="9"/>
      <c r="M16" s="9"/>
      <c r="N16" s="19" t="s">
        <v>110</v>
      </c>
    </row>
    <row r="17" spans="1:14" s="161" customFormat="1" ht="18" customHeight="1">
      <c r="A17" s="7" t="s">
        <v>95</v>
      </c>
      <c r="B17" s="7">
        <v>2010</v>
      </c>
      <c r="C17" s="9" t="s">
        <v>123</v>
      </c>
      <c r="D17" s="9" t="s">
        <v>294</v>
      </c>
      <c r="E17" s="147" t="s">
        <v>379</v>
      </c>
      <c r="G17" s="191">
        <v>3861</v>
      </c>
      <c r="H17" s="189"/>
      <c r="I17" s="221"/>
      <c r="J17" s="9"/>
      <c r="K17" s="19"/>
      <c r="L17" s="9"/>
      <c r="M17" s="9"/>
      <c r="N17" s="19" t="s">
        <v>110</v>
      </c>
    </row>
    <row r="18" spans="1:14">
      <c r="A18" s="7" t="s">
        <v>95</v>
      </c>
      <c r="B18" s="7">
        <v>2011</v>
      </c>
      <c r="C18" s="9" t="s">
        <v>123</v>
      </c>
      <c r="D18" s="9" t="s">
        <v>360</v>
      </c>
      <c r="E18" s="9" t="s">
        <v>361</v>
      </c>
      <c r="G18" s="191">
        <v>650831</v>
      </c>
      <c r="J18" s="9"/>
      <c r="K18" s="19"/>
      <c r="N18" s="22" t="s">
        <v>111</v>
      </c>
    </row>
    <row r="19" spans="1:14">
      <c r="A19" s="7" t="s">
        <v>95</v>
      </c>
      <c r="B19" s="7">
        <v>2011</v>
      </c>
      <c r="C19" s="9" t="s">
        <v>123</v>
      </c>
      <c r="D19" s="9" t="s">
        <v>287</v>
      </c>
      <c r="E19" s="9" t="s">
        <v>362</v>
      </c>
      <c r="G19" s="191">
        <v>642543</v>
      </c>
      <c r="J19" s="9"/>
      <c r="K19" s="19"/>
      <c r="N19" s="22" t="s">
        <v>111</v>
      </c>
    </row>
    <row r="20" spans="1:14">
      <c r="A20" s="7" t="s">
        <v>95</v>
      </c>
      <c r="B20" s="7">
        <v>2011</v>
      </c>
      <c r="C20" s="9" t="s">
        <v>123</v>
      </c>
      <c r="D20" s="9" t="s">
        <v>287</v>
      </c>
      <c r="E20" s="9" t="s">
        <v>363</v>
      </c>
      <c r="G20" s="191">
        <v>561964</v>
      </c>
      <c r="J20" s="9"/>
      <c r="K20" s="19"/>
      <c r="N20" s="22" t="s">
        <v>111</v>
      </c>
    </row>
    <row r="21" spans="1:14">
      <c r="A21" s="7" t="s">
        <v>95</v>
      </c>
      <c r="B21" s="7">
        <v>2011</v>
      </c>
      <c r="C21" s="9" t="s">
        <v>123</v>
      </c>
      <c r="D21" s="9" t="s">
        <v>292</v>
      </c>
      <c r="E21" s="9" t="s">
        <v>364</v>
      </c>
      <c r="G21" s="191">
        <v>542590</v>
      </c>
      <c r="J21" s="9"/>
      <c r="K21" s="19"/>
      <c r="N21" s="22" t="s">
        <v>111</v>
      </c>
    </row>
    <row r="22" spans="1:14">
      <c r="A22" s="7" t="s">
        <v>95</v>
      </c>
      <c r="B22" s="7">
        <v>2011</v>
      </c>
      <c r="C22" s="9" t="s">
        <v>123</v>
      </c>
      <c r="D22" s="9" t="s">
        <v>366</v>
      </c>
      <c r="E22" s="147" t="s">
        <v>367</v>
      </c>
      <c r="G22" s="191">
        <v>503441</v>
      </c>
      <c r="J22" s="9"/>
      <c r="K22" s="19"/>
      <c r="N22" s="22" t="s">
        <v>111</v>
      </c>
    </row>
    <row r="23" spans="1:14">
      <c r="A23" s="7" t="s">
        <v>95</v>
      </c>
      <c r="B23" s="7">
        <v>2011</v>
      </c>
      <c r="C23" s="9" t="s">
        <v>123</v>
      </c>
      <c r="E23" s="147" t="s">
        <v>365</v>
      </c>
      <c r="G23" s="191">
        <v>466533</v>
      </c>
      <c r="J23" s="9"/>
      <c r="K23" s="19"/>
      <c r="N23" s="22" t="s">
        <v>380</v>
      </c>
    </row>
    <row r="24" spans="1:14">
      <c r="A24" s="7" t="s">
        <v>95</v>
      </c>
      <c r="B24" s="7">
        <v>2011</v>
      </c>
      <c r="C24" s="9" t="s">
        <v>123</v>
      </c>
      <c r="D24" s="9" t="s">
        <v>355</v>
      </c>
      <c r="E24" s="147" t="s">
        <v>368</v>
      </c>
      <c r="G24" s="191">
        <v>415465</v>
      </c>
      <c r="J24" s="9"/>
      <c r="K24" s="19"/>
      <c r="N24" s="22" t="s">
        <v>111</v>
      </c>
    </row>
    <row r="25" spans="1:14">
      <c r="A25" s="7" t="s">
        <v>95</v>
      </c>
      <c r="B25" s="7">
        <v>2011</v>
      </c>
      <c r="C25" s="9" t="s">
        <v>123</v>
      </c>
      <c r="D25" s="9" t="s">
        <v>369</v>
      </c>
      <c r="E25" s="147" t="s">
        <v>370</v>
      </c>
      <c r="G25" s="191">
        <v>231315</v>
      </c>
      <c r="J25" s="9"/>
      <c r="K25" s="19"/>
      <c r="N25" s="22" t="s">
        <v>111</v>
      </c>
    </row>
    <row r="26" spans="1:14">
      <c r="A26" s="7" t="s">
        <v>95</v>
      </c>
      <c r="B26" s="7">
        <v>2011</v>
      </c>
      <c r="C26" s="9" t="s">
        <v>123</v>
      </c>
      <c r="D26" s="9" t="s">
        <v>353</v>
      </c>
      <c r="E26" s="147" t="s">
        <v>371</v>
      </c>
      <c r="G26" s="191">
        <v>202155</v>
      </c>
      <c r="J26" s="9"/>
      <c r="K26" s="19"/>
      <c r="N26" s="22" t="s">
        <v>111</v>
      </c>
    </row>
    <row r="27" spans="1:14">
      <c r="A27" s="7" t="s">
        <v>95</v>
      </c>
      <c r="B27" s="7">
        <v>2011</v>
      </c>
      <c r="C27" s="9" t="s">
        <v>123</v>
      </c>
      <c r="D27" s="9" t="s">
        <v>352</v>
      </c>
      <c r="E27" s="147" t="s">
        <v>372</v>
      </c>
      <c r="G27" s="191">
        <v>138222</v>
      </c>
      <c r="J27" s="9"/>
      <c r="K27" s="19"/>
      <c r="N27" s="22" t="s">
        <v>111</v>
      </c>
    </row>
    <row r="28" spans="1:14">
      <c r="A28" s="7" t="s">
        <v>95</v>
      </c>
      <c r="B28" s="7">
        <v>2011</v>
      </c>
      <c r="C28" s="9" t="s">
        <v>123</v>
      </c>
      <c r="E28" s="147" t="s">
        <v>373</v>
      </c>
      <c r="G28" s="191">
        <v>103434</v>
      </c>
      <c r="J28" s="9"/>
      <c r="K28" s="19"/>
      <c r="N28" s="22" t="s">
        <v>111</v>
      </c>
    </row>
    <row r="29" spans="1:14">
      <c r="A29" s="7" t="s">
        <v>95</v>
      </c>
      <c r="B29" s="7">
        <v>2011</v>
      </c>
      <c r="C29" s="9" t="s">
        <v>123</v>
      </c>
      <c r="D29" s="9" t="s">
        <v>286</v>
      </c>
      <c r="E29" s="147" t="s">
        <v>374</v>
      </c>
      <c r="G29" s="191">
        <v>85527</v>
      </c>
      <c r="J29" s="9"/>
      <c r="K29" s="19"/>
      <c r="N29" s="22" t="s">
        <v>111</v>
      </c>
    </row>
    <row r="30" spans="1:14">
      <c r="A30" s="7" t="s">
        <v>95</v>
      </c>
      <c r="B30" s="7">
        <v>2011</v>
      </c>
      <c r="C30" s="9" t="s">
        <v>123</v>
      </c>
      <c r="D30" s="9" t="s">
        <v>291</v>
      </c>
      <c r="E30" s="147" t="s">
        <v>377</v>
      </c>
      <c r="G30" s="191">
        <v>65467</v>
      </c>
      <c r="J30" s="9"/>
      <c r="K30" s="19"/>
      <c r="N30" s="22" t="s">
        <v>111</v>
      </c>
    </row>
    <row r="31" spans="1:14">
      <c r="A31" s="7" t="s">
        <v>95</v>
      </c>
      <c r="B31" s="7">
        <v>2011</v>
      </c>
      <c r="C31" s="9" t="s">
        <v>123</v>
      </c>
      <c r="D31" s="9" t="s">
        <v>381</v>
      </c>
      <c r="E31" s="147" t="s">
        <v>382</v>
      </c>
      <c r="G31" s="191">
        <v>61372</v>
      </c>
      <c r="J31" s="9"/>
      <c r="K31" s="19"/>
      <c r="N31" s="22" t="s">
        <v>111</v>
      </c>
    </row>
    <row r="32" spans="1:14">
      <c r="A32" s="7" t="s">
        <v>95</v>
      </c>
      <c r="B32" s="7">
        <v>2011</v>
      </c>
      <c r="C32" s="9" t="s">
        <v>123</v>
      </c>
      <c r="D32" s="9" t="s">
        <v>293</v>
      </c>
      <c r="E32" s="147" t="s">
        <v>378</v>
      </c>
      <c r="G32" s="191">
        <v>12167</v>
      </c>
      <c r="J32" s="9"/>
      <c r="K32" s="19"/>
      <c r="N32" s="22" t="s">
        <v>111</v>
      </c>
    </row>
    <row r="33" spans="1:14">
      <c r="A33" s="7" t="s">
        <v>95</v>
      </c>
      <c r="B33" s="7">
        <v>2011</v>
      </c>
      <c r="C33" s="9" t="s">
        <v>123</v>
      </c>
      <c r="D33" s="9" t="s">
        <v>383</v>
      </c>
      <c r="E33" s="147" t="s">
        <v>384</v>
      </c>
      <c r="G33" s="191">
        <v>8338</v>
      </c>
      <c r="J33" s="9"/>
      <c r="K33" s="19"/>
      <c r="N33" s="22" t="s">
        <v>111</v>
      </c>
    </row>
    <row r="34" spans="1:14">
      <c r="A34" s="7" t="s">
        <v>95</v>
      </c>
      <c r="B34" s="7">
        <v>2011</v>
      </c>
      <c r="C34" s="9" t="s">
        <v>123</v>
      </c>
      <c r="D34" s="9" t="s">
        <v>385</v>
      </c>
      <c r="E34" s="147" t="s">
        <v>386</v>
      </c>
      <c r="G34" s="191">
        <v>7997</v>
      </c>
      <c r="J34" s="9"/>
      <c r="K34" s="19"/>
      <c r="N34" s="22" t="s">
        <v>111</v>
      </c>
    </row>
    <row r="35" spans="1:14">
      <c r="A35" s="7" t="s">
        <v>95</v>
      </c>
      <c r="B35" s="7">
        <v>2011</v>
      </c>
      <c r="C35" s="9" t="s">
        <v>123</v>
      </c>
      <c r="D35" s="9" t="s">
        <v>387</v>
      </c>
      <c r="E35" s="147" t="s">
        <v>388</v>
      </c>
      <c r="G35" s="191">
        <v>6906</v>
      </c>
      <c r="J35" s="9"/>
      <c r="K35" s="19"/>
      <c r="N35" s="22" t="s">
        <v>111</v>
      </c>
    </row>
    <row r="36" spans="1:14">
      <c r="A36" s="7" t="s">
        <v>95</v>
      </c>
      <c r="B36" s="7">
        <v>2011</v>
      </c>
      <c r="C36" s="9" t="s">
        <v>123</v>
      </c>
      <c r="E36" s="147" t="s">
        <v>389</v>
      </c>
      <c r="G36" s="191">
        <v>4128</v>
      </c>
      <c r="J36" s="9"/>
      <c r="K36" s="19"/>
      <c r="N36" s="22" t="s">
        <v>111</v>
      </c>
    </row>
    <row r="37" spans="1:14">
      <c r="A37" s="7" t="s">
        <v>95</v>
      </c>
      <c r="B37" s="7">
        <v>2011</v>
      </c>
      <c r="C37" s="9" t="s">
        <v>123</v>
      </c>
      <c r="D37" s="9" t="s">
        <v>294</v>
      </c>
      <c r="E37" s="147" t="s">
        <v>379</v>
      </c>
      <c r="G37" s="191">
        <v>3698</v>
      </c>
      <c r="J37" s="9"/>
      <c r="K37" s="19"/>
      <c r="N37" s="22" t="s">
        <v>111</v>
      </c>
    </row>
    <row r="38" spans="1:14">
      <c r="A38" s="7" t="s">
        <v>95</v>
      </c>
      <c r="B38" s="7">
        <v>2011</v>
      </c>
      <c r="C38" s="9" t="s">
        <v>123</v>
      </c>
      <c r="D38" s="9" t="s">
        <v>390</v>
      </c>
      <c r="E38" s="147" t="s">
        <v>391</v>
      </c>
      <c r="G38" s="191">
        <v>3597</v>
      </c>
      <c r="J38" s="9"/>
      <c r="K38" s="19"/>
      <c r="N38" s="22" t="s">
        <v>111</v>
      </c>
    </row>
    <row r="39" spans="1:14">
      <c r="A39" s="7" t="s">
        <v>95</v>
      </c>
      <c r="B39" s="7">
        <v>2012</v>
      </c>
      <c r="C39" s="9" t="s">
        <v>123</v>
      </c>
      <c r="D39" s="9" t="s">
        <v>287</v>
      </c>
      <c r="E39" s="147" t="s">
        <v>362</v>
      </c>
      <c r="G39" s="191">
        <v>796361</v>
      </c>
      <c r="J39" s="9"/>
      <c r="K39" s="19"/>
      <c r="N39" s="22" t="s">
        <v>112</v>
      </c>
    </row>
    <row r="40" spans="1:14">
      <c r="A40" s="7" t="s">
        <v>95</v>
      </c>
      <c r="B40" s="7">
        <v>2012</v>
      </c>
      <c r="C40" s="9" t="s">
        <v>123</v>
      </c>
      <c r="D40" s="9" t="s">
        <v>360</v>
      </c>
      <c r="E40" s="147" t="s">
        <v>361</v>
      </c>
      <c r="G40" s="191">
        <v>710535</v>
      </c>
      <c r="J40" s="9"/>
      <c r="K40" s="19"/>
      <c r="N40" s="22" t="s">
        <v>112</v>
      </c>
    </row>
    <row r="41" spans="1:14">
      <c r="A41" s="7" t="s">
        <v>95</v>
      </c>
      <c r="B41" s="7">
        <v>2012</v>
      </c>
      <c r="C41" s="9" t="s">
        <v>123</v>
      </c>
      <c r="D41" s="9" t="s">
        <v>287</v>
      </c>
      <c r="E41" s="147" t="s">
        <v>363</v>
      </c>
      <c r="G41" s="191">
        <v>682162</v>
      </c>
      <c r="J41" s="9"/>
      <c r="K41" s="19"/>
      <c r="N41" s="22" t="s">
        <v>112</v>
      </c>
    </row>
    <row r="42" spans="1:14">
      <c r="A42" s="7" t="s">
        <v>95</v>
      </c>
      <c r="B42" s="7">
        <v>2012</v>
      </c>
      <c r="C42" s="9" t="s">
        <v>123</v>
      </c>
      <c r="D42" s="9" t="s">
        <v>292</v>
      </c>
      <c r="E42" s="147" t="s">
        <v>364</v>
      </c>
      <c r="G42" s="191">
        <v>563272</v>
      </c>
      <c r="J42" s="9"/>
      <c r="K42" s="19"/>
      <c r="N42" s="22" t="s">
        <v>112</v>
      </c>
    </row>
    <row r="43" spans="1:14">
      <c r="A43" s="7" t="s">
        <v>95</v>
      </c>
      <c r="B43" s="7">
        <v>2012</v>
      </c>
      <c r="C43" s="9" t="s">
        <v>123</v>
      </c>
      <c r="D43" s="9" t="s">
        <v>366</v>
      </c>
      <c r="E43" s="147" t="s">
        <v>367</v>
      </c>
      <c r="G43" s="191">
        <v>526528</v>
      </c>
      <c r="J43" s="9"/>
      <c r="K43" s="19"/>
      <c r="N43" s="22" t="s">
        <v>112</v>
      </c>
    </row>
    <row r="44" spans="1:14">
      <c r="A44" s="7" t="s">
        <v>95</v>
      </c>
      <c r="B44" s="7">
        <v>2012</v>
      </c>
      <c r="C44" s="9" t="s">
        <v>123</v>
      </c>
      <c r="E44" s="147" t="s">
        <v>365</v>
      </c>
      <c r="G44" s="191">
        <v>519253</v>
      </c>
      <c r="J44" s="9"/>
      <c r="K44" s="19"/>
      <c r="N44" s="22" t="s">
        <v>112</v>
      </c>
    </row>
    <row r="45" spans="1:14">
      <c r="A45" s="7" t="s">
        <v>95</v>
      </c>
      <c r="B45" s="7">
        <v>2012</v>
      </c>
      <c r="C45" s="9" t="s">
        <v>123</v>
      </c>
      <c r="D45" s="9" t="s">
        <v>355</v>
      </c>
      <c r="E45" s="147" t="s">
        <v>368</v>
      </c>
      <c r="G45" s="191">
        <v>389758</v>
      </c>
      <c r="J45" s="9"/>
      <c r="K45" s="19"/>
      <c r="N45" s="22" t="s">
        <v>112</v>
      </c>
    </row>
    <row r="46" spans="1:14">
      <c r="A46" s="7" t="s">
        <v>95</v>
      </c>
      <c r="B46" s="7">
        <v>2012</v>
      </c>
      <c r="C46" s="9" t="s">
        <v>123</v>
      </c>
      <c r="D46" s="9" t="s">
        <v>369</v>
      </c>
      <c r="E46" s="147" t="s">
        <v>370</v>
      </c>
      <c r="G46" s="191">
        <v>230213</v>
      </c>
      <c r="J46" s="9"/>
      <c r="K46" s="19"/>
      <c r="N46" s="22" t="s">
        <v>112</v>
      </c>
    </row>
    <row r="47" spans="1:14">
      <c r="A47" s="7" t="s">
        <v>95</v>
      </c>
      <c r="B47" s="7">
        <v>2012</v>
      </c>
      <c r="C47" s="9" t="s">
        <v>123</v>
      </c>
      <c r="E47" s="147" t="s">
        <v>389</v>
      </c>
      <c r="G47" s="191">
        <v>201680</v>
      </c>
      <c r="J47" s="9"/>
      <c r="K47" s="19"/>
      <c r="N47" s="22" t="s">
        <v>112</v>
      </c>
    </row>
    <row r="48" spans="1:14">
      <c r="A48" s="7" t="s">
        <v>95</v>
      </c>
      <c r="B48" s="7">
        <v>2012</v>
      </c>
      <c r="C48" s="9" t="s">
        <v>123</v>
      </c>
      <c r="D48" s="9" t="s">
        <v>353</v>
      </c>
      <c r="E48" s="147" t="s">
        <v>371</v>
      </c>
      <c r="G48" s="191">
        <v>189833</v>
      </c>
      <c r="J48" s="9"/>
      <c r="K48" s="19"/>
      <c r="N48" s="22" t="s">
        <v>112</v>
      </c>
    </row>
    <row r="49" spans="1:14">
      <c r="A49" s="7" t="s">
        <v>95</v>
      </c>
      <c r="B49" s="7">
        <v>2012</v>
      </c>
      <c r="C49" s="9" t="s">
        <v>123</v>
      </c>
      <c r="D49" s="9" t="s">
        <v>352</v>
      </c>
      <c r="E49" s="147" t="s">
        <v>372</v>
      </c>
      <c r="G49" s="191">
        <v>162120</v>
      </c>
      <c r="J49" s="9"/>
      <c r="K49" s="19"/>
      <c r="N49" s="22" t="s">
        <v>112</v>
      </c>
    </row>
    <row r="50" spans="1:14">
      <c r="A50" s="7" t="s">
        <v>95</v>
      </c>
      <c r="B50" s="7">
        <v>2012</v>
      </c>
      <c r="C50" s="9" t="s">
        <v>123</v>
      </c>
      <c r="E50" s="147" t="s">
        <v>373</v>
      </c>
      <c r="G50" s="191">
        <v>98313</v>
      </c>
      <c r="J50" s="9"/>
      <c r="K50" s="19"/>
      <c r="N50" s="22" t="s">
        <v>112</v>
      </c>
    </row>
    <row r="51" spans="1:14">
      <c r="A51" s="7" t="s">
        <v>95</v>
      </c>
      <c r="B51" s="7">
        <v>2012</v>
      </c>
      <c r="C51" s="9" t="s">
        <v>123</v>
      </c>
      <c r="D51" s="9" t="s">
        <v>286</v>
      </c>
      <c r="E51" s="147" t="s">
        <v>374</v>
      </c>
      <c r="G51" s="191">
        <v>85788</v>
      </c>
      <c r="J51" s="9"/>
      <c r="K51" s="19"/>
      <c r="N51" s="22" t="s">
        <v>112</v>
      </c>
    </row>
    <row r="52" spans="1:14">
      <c r="A52" s="7" t="s">
        <v>95</v>
      </c>
      <c r="B52" s="7">
        <v>2012</v>
      </c>
      <c r="C52" s="9" t="s">
        <v>123</v>
      </c>
      <c r="D52" s="9" t="s">
        <v>291</v>
      </c>
      <c r="E52" s="147" t="s">
        <v>377</v>
      </c>
      <c r="G52" s="191">
        <v>75776</v>
      </c>
      <c r="J52" s="9"/>
      <c r="K52" s="19"/>
      <c r="N52" s="22" t="s">
        <v>112</v>
      </c>
    </row>
    <row r="53" spans="1:14">
      <c r="A53" s="7" t="s">
        <v>95</v>
      </c>
      <c r="B53" s="7">
        <v>2012</v>
      </c>
      <c r="C53" s="9" t="s">
        <v>123</v>
      </c>
      <c r="D53" s="9" t="s">
        <v>383</v>
      </c>
      <c r="E53" s="147" t="s">
        <v>384</v>
      </c>
      <c r="G53" s="191">
        <v>64222</v>
      </c>
      <c r="J53" s="9"/>
      <c r="K53" s="19"/>
      <c r="N53" s="22" t="s">
        <v>112</v>
      </c>
    </row>
    <row r="54" spans="1:14">
      <c r="A54" s="7" t="s">
        <v>95</v>
      </c>
      <c r="B54" s="7">
        <v>2012</v>
      </c>
      <c r="C54" s="9" t="s">
        <v>123</v>
      </c>
      <c r="D54" s="9" t="s">
        <v>381</v>
      </c>
      <c r="E54" s="147" t="s">
        <v>382</v>
      </c>
      <c r="G54" s="191">
        <v>62806</v>
      </c>
      <c r="J54" s="9"/>
      <c r="K54" s="19"/>
      <c r="N54" s="22" t="s">
        <v>112</v>
      </c>
    </row>
    <row r="55" spans="1:14">
      <c r="A55" s="7" t="s">
        <v>95</v>
      </c>
      <c r="B55" s="7">
        <v>2012</v>
      </c>
      <c r="C55" s="9" t="s">
        <v>123</v>
      </c>
      <c r="D55" s="9" t="s">
        <v>387</v>
      </c>
      <c r="E55" s="147" t="s">
        <v>388</v>
      </c>
      <c r="G55" s="191">
        <v>51344</v>
      </c>
      <c r="J55" s="9"/>
      <c r="K55" s="19"/>
      <c r="N55" s="22" t="s">
        <v>112</v>
      </c>
    </row>
    <row r="56" spans="1:14">
      <c r="A56" s="7" t="s">
        <v>95</v>
      </c>
      <c r="B56" s="7">
        <v>2012</v>
      </c>
      <c r="C56" s="9" t="s">
        <v>123</v>
      </c>
      <c r="D56" s="9" t="s">
        <v>385</v>
      </c>
      <c r="E56" s="147" t="s">
        <v>386</v>
      </c>
      <c r="G56" s="191">
        <v>48000</v>
      </c>
      <c r="J56" s="9"/>
      <c r="K56" s="19"/>
      <c r="N56" s="22" t="s">
        <v>112</v>
      </c>
    </row>
    <row r="57" spans="1:14">
      <c r="A57" s="7" t="s">
        <v>95</v>
      </c>
      <c r="B57" s="7">
        <v>2012</v>
      </c>
      <c r="C57" s="9" t="s">
        <v>123</v>
      </c>
      <c r="D57" s="9" t="s">
        <v>290</v>
      </c>
      <c r="E57" s="147" t="s">
        <v>392</v>
      </c>
      <c r="G57" s="191">
        <v>38745</v>
      </c>
      <c r="J57" s="9"/>
      <c r="K57" s="19"/>
      <c r="N57" s="22" t="s">
        <v>112</v>
      </c>
    </row>
    <row r="58" spans="1:14">
      <c r="A58" s="7" t="s">
        <v>95</v>
      </c>
      <c r="B58" s="7">
        <v>2012</v>
      </c>
      <c r="C58" s="9" t="s">
        <v>123</v>
      </c>
      <c r="D58" s="9" t="s">
        <v>390</v>
      </c>
      <c r="E58" s="147" t="s">
        <v>391</v>
      </c>
      <c r="G58" s="191">
        <v>29602</v>
      </c>
      <c r="J58" s="9"/>
      <c r="K58" s="19"/>
      <c r="N58" s="22" t="s">
        <v>112</v>
      </c>
    </row>
    <row r="59" spans="1:14">
      <c r="A59" s="7" t="s">
        <v>95</v>
      </c>
      <c r="B59" s="7">
        <v>2012</v>
      </c>
      <c r="C59" s="9" t="s">
        <v>123</v>
      </c>
      <c r="D59" s="9" t="s">
        <v>293</v>
      </c>
      <c r="E59" s="147" t="s">
        <v>378</v>
      </c>
      <c r="G59" s="191">
        <v>14019</v>
      </c>
      <c r="J59" s="9"/>
      <c r="K59" s="19"/>
      <c r="N59" s="22" t="s">
        <v>112</v>
      </c>
    </row>
    <row r="60" spans="1:14">
      <c r="A60" s="7" t="s">
        <v>95</v>
      </c>
      <c r="B60" s="7">
        <v>2012</v>
      </c>
      <c r="C60" s="9" t="s">
        <v>123</v>
      </c>
      <c r="D60" s="9" t="s">
        <v>294</v>
      </c>
      <c r="E60" s="147" t="s">
        <v>379</v>
      </c>
      <c r="G60" s="191">
        <v>7671</v>
      </c>
      <c r="J60" s="9"/>
      <c r="K60" s="19"/>
      <c r="N60" s="22" t="s">
        <v>112</v>
      </c>
    </row>
    <row r="61" spans="1:14">
      <c r="A61" s="7" t="s">
        <v>95</v>
      </c>
      <c r="B61" s="7">
        <v>2013</v>
      </c>
      <c r="C61" s="9" t="s">
        <v>123</v>
      </c>
      <c r="D61" s="9" t="s">
        <v>287</v>
      </c>
      <c r="E61" s="147" t="s">
        <v>362</v>
      </c>
      <c r="G61" s="191">
        <v>884766</v>
      </c>
      <c r="J61" s="9"/>
      <c r="K61" s="19"/>
      <c r="N61" s="22" t="s">
        <v>113</v>
      </c>
    </row>
    <row r="62" spans="1:14">
      <c r="A62" s="7" t="s">
        <v>95</v>
      </c>
      <c r="B62" s="7">
        <v>2013</v>
      </c>
      <c r="C62" s="9" t="s">
        <v>123</v>
      </c>
      <c r="D62" s="9" t="s">
        <v>360</v>
      </c>
      <c r="E62" s="147" t="s">
        <v>361</v>
      </c>
      <c r="G62" s="191">
        <v>728371</v>
      </c>
      <c r="J62" s="9"/>
      <c r="K62" s="19"/>
      <c r="N62" s="22" t="s">
        <v>113</v>
      </c>
    </row>
    <row r="63" spans="1:14">
      <c r="A63" s="7" t="s">
        <v>95</v>
      </c>
      <c r="B63" s="7">
        <v>2013</v>
      </c>
      <c r="C63" s="9" t="s">
        <v>123</v>
      </c>
      <c r="D63" s="9" t="s">
        <v>287</v>
      </c>
      <c r="E63" s="147" t="s">
        <v>363</v>
      </c>
      <c r="G63" s="191">
        <v>684022</v>
      </c>
      <c r="J63" s="9"/>
      <c r="K63" s="19"/>
      <c r="N63" s="22" t="s">
        <v>113</v>
      </c>
    </row>
    <row r="64" spans="1:14">
      <c r="A64" s="7" t="s">
        <v>95</v>
      </c>
      <c r="B64" s="7">
        <v>2013</v>
      </c>
      <c r="C64" s="9" t="s">
        <v>123</v>
      </c>
      <c r="D64" s="9" t="s">
        <v>366</v>
      </c>
      <c r="E64" s="147" t="s">
        <v>367</v>
      </c>
      <c r="G64" s="191">
        <v>608140</v>
      </c>
      <c r="J64" s="9"/>
      <c r="K64" s="19"/>
      <c r="N64" s="22" t="s">
        <v>113</v>
      </c>
    </row>
    <row r="65" spans="1:14">
      <c r="A65" s="7" t="s">
        <v>95</v>
      </c>
      <c r="B65" s="7">
        <v>2013</v>
      </c>
      <c r="C65" s="9" t="s">
        <v>123</v>
      </c>
      <c r="D65" s="9" t="s">
        <v>292</v>
      </c>
      <c r="E65" s="147" t="s">
        <v>364</v>
      </c>
      <c r="G65" s="191">
        <v>595955</v>
      </c>
      <c r="J65" s="9"/>
      <c r="K65" s="19"/>
      <c r="N65" s="22" t="s">
        <v>113</v>
      </c>
    </row>
    <row r="66" spans="1:14">
      <c r="A66" s="7" t="s">
        <v>95</v>
      </c>
      <c r="B66" s="7">
        <v>2013</v>
      </c>
      <c r="C66" s="9" t="s">
        <v>123</v>
      </c>
      <c r="E66" s="147" t="s">
        <v>365</v>
      </c>
      <c r="G66" s="191">
        <v>564472</v>
      </c>
      <c r="J66" s="9"/>
      <c r="K66" s="19"/>
      <c r="N66" s="22" t="s">
        <v>113</v>
      </c>
    </row>
    <row r="67" spans="1:14">
      <c r="A67" s="7" t="s">
        <v>95</v>
      </c>
      <c r="B67" s="7">
        <v>2013</v>
      </c>
      <c r="C67" s="9" t="s">
        <v>123</v>
      </c>
      <c r="D67" s="9" t="s">
        <v>355</v>
      </c>
      <c r="E67" s="147" t="s">
        <v>368</v>
      </c>
      <c r="G67" s="191">
        <v>418524</v>
      </c>
      <c r="J67" s="9"/>
      <c r="K67" s="19"/>
      <c r="N67" s="22" t="s">
        <v>113</v>
      </c>
    </row>
    <row r="68" spans="1:14">
      <c r="A68" s="7" t="s">
        <v>95</v>
      </c>
      <c r="B68" s="7">
        <v>2013</v>
      </c>
      <c r="C68" s="9" t="s">
        <v>123</v>
      </c>
      <c r="E68" s="147" t="s">
        <v>389</v>
      </c>
      <c r="G68" s="191">
        <v>321332</v>
      </c>
      <c r="J68" s="9"/>
      <c r="K68" s="19"/>
      <c r="N68" s="22" t="s">
        <v>113</v>
      </c>
    </row>
    <row r="69" spans="1:14">
      <c r="A69" s="7" t="s">
        <v>95</v>
      </c>
      <c r="B69" s="7">
        <v>2013</v>
      </c>
      <c r="C69" s="9" t="s">
        <v>123</v>
      </c>
      <c r="D69" s="9" t="s">
        <v>369</v>
      </c>
      <c r="E69" s="147" t="s">
        <v>370</v>
      </c>
      <c r="G69" s="191">
        <v>267691</v>
      </c>
      <c r="J69" s="9"/>
      <c r="K69" s="19"/>
      <c r="N69" s="22" t="s">
        <v>113</v>
      </c>
    </row>
    <row r="70" spans="1:14">
      <c r="A70" s="7" t="s">
        <v>95</v>
      </c>
      <c r="B70" s="7">
        <v>2013</v>
      </c>
      <c r="C70" s="9" t="s">
        <v>123</v>
      </c>
      <c r="D70" s="9" t="s">
        <v>353</v>
      </c>
      <c r="E70" s="147" t="s">
        <v>371</v>
      </c>
      <c r="G70" s="191">
        <v>200486</v>
      </c>
      <c r="J70" s="9"/>
      <c r="K70" s="19"/>
      <c r="N70" s="22" t="s">
        <v>113</v>
      </c>
    </row>
    <row r="71" spans="1:14">
      <c r="A71" s="7" t="s">
        <v>95</v>
      </c>
      <c r="B71" s="7">
        <v>2013</v>
      </c>
      <c r="C71" s="9" t="s">
        <v>123</v>
      </c>
      <c r="D71" s="9" t="s">
        <v>352</v>
      </c>
      <c r="E71" s="147" t="s">
        <v>372</v>
      </c>
      <c r="G71" s="191">
        <v>123706</v>
      </c>
      <c r="J71" s="9"/>
      <c r="K71" s="19"/>
      <c r="N71" s="22" t="s">
        <v>113</v>
      </c>
    </row>
    <row r="72" spans="1:14">
      <c r="A72" s="7" t="s">
        <v>95</v>
      </c>
      <c r="B72" s="7">
        <v>2013</v>
      </c>
      <c r="C72" s="9" t="s">
        <v>123</v>
      </c>
      <c r="E72" s="147" t="s">
        <v>373</v>
      </c>
      <c r="G72" s="191">
        <v>96170</v>
      </c>
      <c r="J72" s="9"/>
      <c r="K72" s="19"/>
      <c r="N72" s="22" t="s">
        <v>113</v>
      </c>
    </row>
    <row r="73" spans="1:14">
      <c r="A73" s="7" t="s">
        <v>95</v>
      </c>
      <c r="B73" s="7">
        <v>2013</v>
      </c>
      <c r="C73" s="9" t="s">
        <v>123</v>
      </c>
      <c r="D73" s="9" t="s">
        <v>383</v>
      </c>
      <c r="E73" s="147" t="s">
        <v>384</v>
      </c>
      <c r="G73" s="191">
        <v>89132</v>
      </c>
      <c r="J73" s="9"/>
      <c r="K73" s="19"/>
      <c r="N73" s="22" t="s">
        <v>113</v>
      </c>
    </row>
    <row r="74" spans="1:14">
      <c r="A74" s="7" t="s">
        <v>95</v>
      </c>
      <c r="B74" s="7">
        <v>2013</v>
      </c>
      <c r="C74" s="9" t="s">
        <v>123</v>
      </c>
      <c r="D74" s="9" t="s">
        <v>286</v>
      </c>
      <c r="E74" s="147" t="s">
        <v>374</v>
      </c>
      <c r="G74" s="191">
        <v>87744</v>
      </c>
      <c r="J74" s="9"/>
      <c r="K74" s="19"/>
      <c r="N74" s="22" t="s">
        <v>113</v>
      </c>
    </row>
    <row r="75" spans="1:14">
      <c r="A75" s="7" t="s">
        <v>95</v>
      </c>
      <c r="B75" s="7">
        <v>2013</v>
      </c>
      <c r="C75" s="9" t="s">
        <v>123</v>
      </c>
      <c r="D75" s="9" t="s">
        <v>381</v>
      </c>
      <c r="E75" s="147" t="s">
        <v>382</v>
      </c>
      <c r="G75" s="191">
        <v>78256</v>
      </c>
      <c r="J75" s="9"/>
      <c r="K75" s="19"/>
      <c r="N75" s="22" t="s">
        <v>113</v>
      </c>
    </row>
    <row r="76" spans="1:14">
      <c r="A76" s="7" t="s">
        <v>95</v>
      </c>
      <c r="B76" s="7">
        <v>2013</v>
      </c>
      <c r="C76" s="9" t="s">
        <v>123</v>
      </c>
      <c r="D76" s="9" t="s">
        <v>291</v>
      </c>
      <c r="E76" s="147" t="s">
        <v>377</v>
      </c>
      <c r="G76" s="191">
        <v>73595</v>
      </c>
      <c r="J76" s="9"/>
      <c r="K76" s="19"/>
      <c r="N76" s="22" t="s">
        <v>113</v>
      </c>
    </row>
    <row r="77" spans="1:14">
      <c r="A77" s="7" t="s">
        <v>95</v>
      </c>
      <c r="B77" s="7">
        <v>2013</v>
      </c>
      <c r="C77" s="9" t="s">
        <v>123</v>
      </c>
      <c r="D77" s="9" t="s">
        <v>387</v>
      </c>
      <c r="E77" s="147" t="s">
        <v>388</v>
      </c>
      <c r="G77" s="191">
        <v>71555</v>
      </c>
      <c r="J77" s="9"/>
      <c r="K77" s="19"/>
      <c r="N77" s="22" t="s">
        <v>113</v>
      </c>
    </row>
    <row r="78" spans="1:14">
      <c r="A78" s="7" t="s">
        <v>95</v>
      </c>
      <c r="B78" s="7">
        <v>2013</v>
      </c>
      <c r="C78" s="9" t="s">
        <v>123</v>
      </c>
      <c r="D78" s="9" t="s">
        <v>385</v>
      </c>
      <c r="E78" s="147" t="s">
        <v>386</v>
      </c>
      <c r="G78" s="191">
        <v>67209</v>
      </c>
      <c r="J78" s="9"/>
      <c r="K78" s="19"/>
      <c r="N78" s="22" t="s">
        <v>113</v>
      </c>
    </row>
    <row r="79" spans="1:14">
      <c r="A79" s="7" t="s">
        <v>95</v>
      </c>
      <c r="B79" s="7">
        <v>2013</v>
      </c>
      <c r="C79" s="9" t="s">
        <v>123</v>
      </c>
      <c r="D79" s="9" t="s">
        <v>290</v>
      </c>
      <c r="E79" s="147" t="s">
        <v>392</v>
      </c>
      <c r="G79" s="191">
        <v>42168</v>
      </c>
      <c r="J79" s="9"/>
      <c r="K79" s="19"/>
      <c r="N79" s="22" t="s">
        <v>113</v>
      </c>
    </row>
    <row r="80" spans="1:14">
      <c r="A80" s="7" t="s">
        <v>95</v>
      </c>
      <c r="B80" s="7">
        <v>2013</v>
      </c>
      <c r="C80" s="9" t="s">
        <v>123</v>
      </c>
      <c r="D80" s="9" t="s">
        <v>390</v>
      </c>
      <c r="E80" s="147" t="s">
        <v>391</v>
      </c>
      <c r="G80" s="191">
        <v>40728</v>
      </c>
      <c r="J80" s="9"/>
      <c r="K80" s="19"/>
      <c r="N80" s="22" t="s">
        <v>113</v>
      </c>
    </row>
    <row r="81" spans="1:14">
      <c r="A81" s="7" t="s">
        <v>95</v>
      </c>
      <c r="B81" s="7">
        <v>2013</v>
      </c>
      <c r="C81" s="9" t="s">
        <v>123</v>
      </c>
      <c r="D81" s="9" t="s">
        <v>293</v>
      </c>
      <c r="E81" s="147" t="s">
        <v>378</v>
      </c>
      <c r="G81" s="191">
        <v>15501</v>
      </c>
      <c r="J81" s="9"/>
      <c r="K81" s="19"/>
      <c r="N81" s="22" t="s">
        <v>113</v>
      </c>
    </row>
    <row r="82" spans="1:14">
      <c r="A82" s="7" t="s">
        <v>95</v>
      </c>
      <c r="B82" s="7">
        <v>2013</v>
      </c>
      <c r="C82" s="9" t="s">
        <v>123</v>
      </c>
      <c r="D82" s="9" t="s">
        <v>294</v>
      </c>
      <c r="E82" s="147" t="s">
        <v>379</v>
      </c>
      <c r="G82" s="191">
        <v>7861</v>
      </c>
      <c r="J82" s="9"/>
      <c r="K82" s="19"/>
      <c r="N82" s="22" t="s">
        <v>113</v>
      </c>
    </row>
    <row r="83" spans="1:14">
      <c r="A83" s="7" t="s">
        <v>95</v>
      </c>
      <c r="B83" s="7">
        <v>2014</v>
      </c>
      <c r="C83" s="9" t="s">
        <v>123</v>
      </c>
      <c r="D83" s="9" t="s">
        <v>287</v>
      </c>
      <c r="E83" s="9" t="s">
        <v>362</v>
      </c>
      <c r="G83" s="191">
        <v>828284</v>
      </c>
      <c r="J83" s="9"/>
      <c r="K83" s="19"/>
      <c r="N83" s="22" t="s">
        <v>114</v>
      </c>
    </row>
    <row r="84" spans="1:14">
      <c r="A84" s="7" t="s">
        <v>95</v>
      </c>
      <c r="B84" s="7">
        <v>2014</v>
      </c>
      <c r="C84" s="9" t="s">
        <v>123</v>
      </c>
      <c r="D84" s="9" t="s">
        <v>360</v>
      </c>
      <c r="E84" s="9" t="s">
        <v>361</v>
      </c>
      <c r="G84" s="191">
        <v>691550</v>
      </c>
      <c r="J84" s="9"/>
      <c r="K84" s="19"/>
      <c r="N84" s="22" t="s">
        <v>114</v>
      </c>
    </row>
    <row r="85" spans="1:14">
      <c r="A85" s="7" t="s">
        <v>95</v>
      </c>
      <c r="B85" s="7">
        <v>2014</v>
      </c>
      <c r="C85" s="9" t="s">
        <v>123</v>
      </c>
      <c r="D85" s="9" t="s">
        <v>287</v>
      </c>
      <c r="E85" s="9" t="s">
        <v>363</v>
      </c>
      <c r="G85" s="191">
        <v>658705</v>
      </c>
      <c r="J85" s="9"/>
      <c r="K85" s="19"/>
      <c r="N85" s="22" t="s">
        <v>114</v>
      </c>
    </row>
    <row r="86" spans="1:14">
      <c r="A86" s="7" t="s">
        <v>95</v>
      </c>
      <c r="B86" s="7">
        <v>2014</v>
      </c>
      <c r="C86" s="9" t="s">
        <v>123</v>
      </c>
      <c r="D86" s="9" t="s">
        <v>366</v>
      </c>
      <c r="E86" s="9" t="s">
        <v>367</v>
      </c>
      <c r="G86" s="191">
        <v>658300</v>
      </c>
      <c r="J86" s="9"/>
      <c r="K86" s="19"/>
      <c r="N86" s="22" t="s">
        <v>114</v>
      </c>
    </row>
    <row r="87" spans="1:14">
      <c r="A87" s="7" t="s">
        <v>95</v>
      </c>
      <c r="B87" s="7">
        <v>2014</v>
      </c>
      <c r="C87" s="9" t="s">
        <v>123</v>
      </c>
      <c r="D87" s="9" t="s">
        <v>292</v>
      </c>
      <c r="E87" s="9" t="s">
        <v>364</v>
      </c>
      <c r="G87" s="191">
        <v>658239</v>
      </c>
      <c r="J87" s="9"/>
      <c r="K87" s="19"/>
      <c r="N87" s="22" t="s">
        <v>114</v>
      </c>
    </row>
    <row r="88" spans="1:14">
      <c r="A88" s="7" t="s">
        <v>95</v>
      </c>
      <c r="B88" s="7">
        <v>2014</v>
      </c>
      <c r="C88" s="9" t="s">
        <v>123</v>
      </c>
      <c r="E88" s="9" t="s">
        <v>365</v>
      </c>
      <c r="G88" s="191">
        <v>615564</v>
      </c>
      <c r="J88" s="9"/>
      <c r="K88" s="19"/>
      <c r="N88" s="22" t="s">
        <v>114</v>
      </c>
    </row>
    <row r="89" spans="1:14">
      <c r="A89" s="7" t="s">
        <v>95</v>
      </c>
      <c r="B89" s="7">
        <v>2014</v>
      </c>
      <c r="C89" s="9" t="s">
        <v>123</v>
      </c>
      <c r="D89" s="9" t="s">
        <v>355</v>
      </c>
      <c r="E89" s="9" t="s">
        <v>368</v>
      </c>
      <c r="G89" s="191">
        <v>433095</v>
      </c>
      <c r="J89" s="9"/>
      <c r="K89" s="19"/>
      <c r="N89" s="22" t="s">
        <v>114</v>
      </c>
    </row>
    <row r="90" spans="1:14">
      <c r="A90" s="7" t="s">
        <v>95</v>
      </c>
      <c r="B90" s="7">
        <v>2014</v>
      </c>
      <c r="C90" s="9" t="s">
        <v>123</v>
      </c>
      <c r="D90" s="9" t="s">
        <v>369</v>
      </c>
      <c r="E90" s="9" t="s">
        <v>370</v>
      </c>
      <c r="G90" s="191">
        <v>310506</v>
      </c>
      <c r="J90" s="9"/>
      <c r="K90" s="19"/>
      <c r="N90" s="22" t="s">
        <v>114</v>
      </c>
    </row>
    <row r="91" spans="1:14">
      <c r="A91" s="7" t="s">
        <v>95</v>
      </c>
      <c r="B91" s="7">
        <v>2014</v>
      </c>
      <c r="C91" s="9" t="s">
        <v>123</v>
      </c>
      <c r="E91" s="9" t="s">
        <v>389</v>
      </c>
      <c r="G91" s="191">
        <v>296892</v>
      </c>
      <c r="J91" s="9"/>
      <c r="K91" s="19"/>
      <c r="N91" s="22" t="s">
        <v>114</v>
      </c>
    </row>
    <row r="92" spans="1:14">
      <c r="A92" s="7" t="s">
        <v>95</v>
      </c>
      <c r="B92" s="7">
        <v>2014</v>
      </c>
      <c r="C92" s="9" t="s">
        <v>123</v>
      </c>
      <c r="D92" s="9" t="s">
        <v>353</v>
      </c>
      <c r="E92" s="9" t="s">
        <v>371</v>
      </c>
      <c r="G92" s="191">
        <v>205887</v>
      </c>
      <c r="J92" s="9"/>
      <c r="K92" s="19"/>
      <c r="N92" s="22" t="s">
        <v>114</v>
      </c>
    </row>
    <row r="93" spans="1:14">
      <c r="A93" s="7" t="s">
        <v>95</v>
      </c>
      <c r="B93" s="7">
        <v>2014</v>
      </c>
      <c r="C93" s="9" t="s">
        <v>123</v>
      </c>
      <c r="D93" s="9" t="s">
        <v>383</v>
      </c>
      <c r="E93" s="9" t="s">
        <v>384</v>
      </c>
      <c r="G93" s="191">
        <v>130889</v>
      </c>
      <c r="J93" s="9"/>
      <c r="K93" s="19"/>
      <c r="N93" s="22" t="s">
        <v>114</v>
      </c>
    </row>
    <row r="94" spans="1:14">
      <c r="A94" s="7" t="s">
        <v>95</v>
      </c>
      <c r="B94" s="7">
        <v>2014</v>
      </c>
      <c r="C94" s="9" t="s">
        <v>123</v>
      </c>
      <c r="D94" s="9" t="s">
        <v>352</v>
      </c>
      <c r="E94" s="9" t="s">
        <v>372</v>
      </c>
      <c r="G94" s="191">
        <v>127584</v>
      </c>
      <c r="J94" s="9"/>
      <c r="K94" s="19"/>
      <c r="N94" s="22" t="s">
        <v>114</v>
      </c>
    </row>
    <row r="95" spans="1:14">
      <c r="A95" s="7" t="s">
        <v>95</v>
      </c>
      <c r="B95" s="7">
        <v>2014</v>
      </c>
      <c r="C95" s="9" t="s">
        <v>123</v>
      </c>
      <c r="D95" s="9" t="s">
        <v>286</v>
      </c>
      <c r="E95" s="9" t="s">
        <v>374</v>
      </c>
      <c r="G95" s="191">
        <v>101421</v>
      </c>
      <c r="J95" s="9"/>
      <c r="K95" s="19"/>
      <c r="N95" s="22" t="s">
        <v>114</v>
      </c>
    </row>
    <row r="96" spans="1:14">
      <c r="A96" s="7" t="s">
        <v>95</v>
      </c>
      <c r="B96" s="7">
        <v>2014</v>
      </c>
      <c r="C96" s="9" t="s">
        <v>123</v>
      </c>
      <c r="D96" s="9" t="s">
        <v>385</v>
      </c>
      <c r="E96" s="9" t="s">
        <v>386</v>
      </c>
      <c r="G96" s="191">
        <v>92446</v>
      </c>
      <c r="J96" s="9"/>
      <c r="K96" s="19"/>
      <c r="N96" s="22" t="s">
        <v>114</v>
      </c>
    </row>
    <row r="97" spans="1:14">
      <c r="A97" s="7" t="s">
        <v>95</v>
      </c>
      <c r="B97" s="7">
        <v>2014</v>
      </c>
      <c r="C97" s="9" t="s">
        <v>123</v>
      </c>
      <c r="E97" s="9" t="s">
        <v>373</v>
      </c>
      <c r="G97" s="191">
        <v>90492</v>
      </c>
      <c r="J97" s="9"/>
      <c r="K97" s="19"/>
      <c r="N97" s="22" t="s">
        <v>114</v>
      </c>
    </row>
    <row r="98" spans="1:14">
      <c r="A98" s="7" t="s">
        <v>95</v>
      </c>
      <c r="B98" s="7">
        <v>2014</v>
      </c>
      <c r="C98" s="9" t="s">
        <v>123</v>
      </c>
      <c r="D98" s="9" t="s">
        <v>381</v>
      </c>
      <c r="E98" s="9" t="s">
        <v>382</v>
      </c>
      <c r="G98" s="191">
        <v>89762</v>
      </c>
      <c r="J98" s="9"/>
      <c r="K98" s="19"/>
      <c r="N98" s="22" t="s">
        <v>114</v>
      </c>
    </row>
    <row r="99" spans="1:14">
      <c r="A99" s="7" t="s">
        <v>95</v>
      </c>
      <c r="B99" s="7">
        <v>2014</v>
      </c>
      <c r="C99" s="9" t="s">
        <v>123</v>
      </c>
      <c r="D99" s="9" t="s">
        <v>387</v>
      </c>
      <c r="E99" s="9" t="s">
        <v>388</v>
      </c>
      <c r="G99" s="191">
        <v>88544</v>
      </c>
      <c r="J99" s="9"/>
      <c r="K99" s="19"/>
      <c r="N99" s="22" t="s">
        <v>114</v>
      </c>
    </row>
    <row r="100" spans="1:14">
      <c r="A100" s="7" t="s">
        <v>95</v>
      </c>
      <c r="B100" s="7">
        <v>2014</v>
      </c>
      <c r="C100" s="9" t="s">
        <v>123</v>
      </c>
      <c r="D100" s="9" t="s">
        <v>291</v>
      </c>
      <c r="E100" s="9" t="s">
        <v>377</v>
      </c>
      <c r="G100" s="191">
        <v>76394</v>
      </c>
      <c r="J100" s="9"/>
      <c r="K100" s="19"/>
      <c r="N100" s="22" t="s">
        <v>114</v>
      </c>
    </row>
    <row r="101" spans="1:14">
      <c r="A101" s="7" t="s">
        <v>95</v>
      </c>
      <c r="B101" s="7">
        <v>2014</v>
      </c>
      <c r="C101" s="9" t="s">
        <v>123</v>
      </c>
      <c r="D101" s="9" t="s">
        <v>290</v>
      </c>
      <c r="E101" s="9" t="s">
        <v>392</v>
      </c>
      <c r="G101" s="191">
        <v>52305</v>
      </c>
      <c r="J101" s="9"/>
      <c r="K101" s="19"/>
      <c r="N101" s="22" t="s">
        <v>114</v>
      </c>
    </row>
    <row r="102" spans="1:14">
      <c r="A102" s="7" t="s">
        <v>95</v>
      </c>
      <c r="B102" s="7">
        <v>2014</v>
      </c>
      <c r="C102" s="9" t="s">
        <v>123</v>
      </c>
      <c r="D102" s="9" t="s">
        <v>390</v>
      </c>
      <c r="E102" s="9" t="s">
        <v>391</v>
      </c>
      <c r="G102" s="191">
        <v>45222</v>
      </c>
      <c r="J102" s="9"/>
      <c r="K102" s="19"/>
      <c r="N102" s="22" t="s">
        <v>114</v>
      </c>
    </row>
    <row r="103" spans="1:14">
      <c r="A103" s="7" t="s">
        <v>95</v>
      </c>
      <c r="B103" s="7">
        <v>2014</v>
      </c>
      <c r="C103" s="9" t="s">
        <v>123</v>
      </c>
      <c r="D103" s="9" t="s">
        <v>289</v>
      </c>
      <c r="E103" s="9" t="s">
        <v>393</v>
      </c>
      <c r="G103" s="191">
        <v>26125</v>
      </c>
      <c r="J103" s="9"/>
      <c r="K103" s="19"/>
      <c r="N103" s="22" t="s">
        <v>114</v>
      </c>
    </row>
    <row r="104" spans="1:14">
      <c r="A104" s="7" t="s">
        <v>95</v>
      </c>
      <c r="B104" s="7">
        <v>2014</v>
      </c>
      <c r="C104" s="9" t="s">
        <v>123</v>
      </c>
      <c r="D104" s="9" t="s">
        <v>293</v>
      </c>
      <c r="E104" s="9" t="s">
        <v>378</v>
      </c>
      <c r="G104" s="191">
        <v>15628</v>
      </c>
      <c r="J104" s="9"/>
      <c r="K104" s="19"/>
      <c r="N104" s="22" t="s">
        <v>114</v>
      </c>
    </row>
    <row r="105" spans="1:14">
      <c r="A105" s="7" t="s">
        <v>95</v>
      </c>
      <c r="B105" s="7">
        <v>2014</v>
      </c>
      <c r="C105" s="9" t="s">
        <v>123</v>
      </c>
      <c r="D105" s="9" t="s">
        <v>294</v>
      </c>
      <c r="E105" s="9" t="s">
        <v>379</v>
      </c>
      <c r="G105" s="191">
        <v>10018</v>
      </c>
      <c r="J105" s="9"/>
      <c r="K105" s="19"/>
      <c r="N105" s="22" t="s">
        <v>114</v>
      </c>
    </row>
    <row r="106" spans="1:14">
      <c r="A106" s="7" t="s">
        <v>95</v>
      </c>
      <c r="B106" s="7">
        <v>2015</v>
      </c>
      <c r="C106" s="9" t="s">
        <v>123</v>
      </c>
      <c r="D106" s="9" t="s">
        <v>287</v>
      </c>
      <c r="E106" s="9" t="s">
        <v>363</v>
      </c>
      <c r="G106" s="191">
        <v>746728</v>
      </c>
      <c r="J106" s="9"/>
      <c r="K106" s="19"/>
      <c r="N106" s="22" t="s">
        <v>115</v>
      </c>
    </row>
    <row r="107" spans="1:14">
      <c r="A107" s="7" t="s">
        <v>95</v>
      </c>
      <c r="B107" s="7">
        <v>2015</v>
      </c>
      <c r="C107" s="9" t="s">
        <v>123</v>
      </c>
      <c r="D107" s="9" t="s">
        <v>287</v>
      </c>
      <c r="E107" s="9" t="s">
        <v>362</v>
      </c>
      <c r="G107" s="191">
        <v>712467</v>
      </c>
      <c r="J107" s="9"/>
      <c r="K107" s="19"/>
      <c r="N107" s="22" t="s">
        <v>115</v>
      </c>
    </row>
    <row r="108" spans="1:14">
      <c r="A108" s="7" t="s">
        <v>95</v>
      </c>
      <c r="B108" s="7">
        <v>2015</v>
      </c>
      <c r="C108" s="9" t="s">
        <v>123</v>
      </c>
      <c r="D108" s="9" t="s">
        <v>360</v>
      </c>
      <c r="E108" s="9" t="s">
        <v>361</v>
      </c>
      <c r="G108" s="191">
        <v>669616</v>
      </c>
      <c r="J108" s="9"/>
      <c r="K108" s="19"/>
      <c r="N108" s="22" t="s">
        <v>115</v>
      </c>
    </row>
    <row r="109" spans="1:14">
      <c r="A109" s="7" t="s">
        <v>95</v>
      </c>
      <c r="B109" s="7">
        <v>2015</v>
      </c>
      <c r="C109" s="9" t="s">
        <v>123</v>
      </c>
      <c r="D109" s="9" t="s">
        <v>292</v>
      </c>
      <c r="E109" s="9" t="s">
        <v>364</v>
      </c>
      <c r="G109" s="191">
        <v>645519</v>
      </c>
      <c r="J109" s="9"/>
      <c r="K109" s="19"/>
      <c r="N109" s="22" t="s">
        <v>115</v>
      </c>
    </row>
    <row r="110" spans="1:14">
      <c r="A110" s="7" t="s">
        <v>95</v>
      </c>
      <c r="B110" s="7">
        <v>2015</v>
      </c>
      <c r="C110" s="9" t="s">
        <v>123</v>
      </c>
      <c r="E110" s="9" t="s">
        <v>365</v>
      </c>
      <c r="G110" s="191">
        <v>634372</v>
      </c>
      <c r="J110" s="9"/>
      <c r="K110" s="19"/>
      <c r="N110" s="22" t="s">
        <v>115</v>
      </c>
    </row>
    <row r="111" spans="1:14">
      <c r="A111" s="7" t="s">
        <v>95</v>
      </c>
      <c r="B111" s="7">
        <v>2015</v>
      </c>
      <c r="C111" s="9" t="s">
        <v>123</v>
      </c>
      <c r="D111" s="9" t="s">
        <v>366</v>
      </c>
      <c r="E111" s="9" t="s">
        <v>367</v>
      </c>
      <c r="G111" s="191">
        <v>604747</v>
      </c>
      <c r="J111" s="9"/>
      <c r="K111" s="19"/>
      <c r="N111" s="22" t="s">
        <v>115</v>
      </c>
    </row>
    <row r="112" spans="1:14">
      <c r="A112" s="7" t="s">
        <v>95</v>
      </c>
      <c r="B112" s="7">
        <v>2015</v>
      </c>
      <c r="C112" s="9" t="s">
        <v>123</v>
      </c>
      <c r="D112" s="9" t="s">
        <v>369</v>
      </c>
      <c r="E112" s="9" t="s">
        <v>370</v>
      </c>
      <c r="G112" s="191">
        <v>324477</v>
      </c>
      <c r="J112" s="9"/>
      <c r="K112" s="19"/>
      <c r="N112" s="22" t="s">
        <v>115</v>
      </c>
    </row>
    <row r="113" spans="1:14">
      <c r="A113" s="7" t="s">
        <v>95</v>
      </c>
      <c r="B113" s="7">
        <v>2015</v>
      </c>
      <c r="C113" s="9" t="s">
        <v>123</v>
      </c>
      <c r="D113" s="9" t="s">
        <v>355</v>
      </c>
      <c r="E113" s="9" t="s">
        <v>368</v>
      </c>
      <c r="G113" s="191">
        <v>252082</v>
      </c>
      <c r="J113" s="9"/>
      <c r="K113" s="19"/>
      <c r="N113" s="22" t="s">
        <v>115</v>
      </c>
    </row>
    <row r="114" spans="1:14">
      <c r="A114" s="7" t="s">
        <v>95</v>
      </c>
      <c r="B114" s="7">
        <v>2015</v>
      </c>
      <c r="C114" s="9" t="s">
        <v>123</v>
      </c>
      <c r="D114" s="9" t="s">
        <v>353</v>
      </c>
      <c r="E114" s="9" t="s">
        <v>371</v>
      </c>
      <c r="G114" s="191">
        <v>214038</v>
      </c>
      <c r="J114" s="9"/>
      <c r="K114" s="19"/>
      <c r="N114" s="22" t="s">
        <v>115</v>
      </c>
    </row>
    <row r="115" spans="1:14">
      <c r="A115" s="7" t="s">
        <v>95</v>
      </c>
      <c r="B115" s="7">
        <v>2015</v>
      </c>
      <c r="C115" s="9" t="s">
        <v>123</v>
      </c>
      <c r="E115" s="9" t="s">
        <v>389</v>
      </c>
      <c r="G115" s="191">
        <v>208025</v>
      </c>
      <c r="J115" s="9"/>
      <c r="K115" s="19"/>
      <c r="N115" s="22" t="s">
        <v>115</v>
      </c>
    </row>
    <row r="116" spans="1:14">
      <c r="A116" s="7" t="s">
        <v>95</v>
      </c>
      <c r="B116" s="7">
        <v>2015</v>
      </c>
      <c r="C116" s="9" t="s">
        <v>123</v>
      </c>
      <c r="D116" s="9" t="s">
        <v>383</v>
      </c>
      <c r="E116" s="9" t="s">
        <v>384</v>
      </c>
      <c r="G116" s="191">
        <v>197234</v>
      </c>
      <c r="J116" s="9"/>
      <c r="K116" s="19"/>
      <c r="N116" s="22" t="s">
        <v>115</v>
      </c>
    </row>
    <row r="117" spans="1:14">
      <c r="A117" s="7" t="s">
        <v>95</v>
      </c>
      <c r="B117" s="7">
        <v>2015</v>
      </c>
      <c r="C117" s="9" t="s">
        <v>123</v>
      </c>
      <c r="D117" s="9" t="s">
        <v>352</v>
      </c>
      <c r="E117" s="9" t="s">
        <v>372</v>
      </c>
      <c r="G117" s="191">
        <v>134938</v>
      </c>
      <c r="J117" s="9"/>
      <c r="K117" s="19"/>
      <c r="N117" s="22" t="s">
        <v>115</v>
      </c>
    </row>
    <row r="118" spans="1:14">
      <c r="A118" s="7" t="s">
        <v>95</v>
      </c>
      <c r="B118" s="7">
        <v>2015</v>
      </c>
      <c r="C118" s="9" t="s">
        <v>123</v>
      </c>
      <c r="D118" s="9" t="s">
        <v>385</v>
      </c>
      <c r="E118" s="9" t="s">
        <v>386</v>
      </c>
      <c r="G118" s="191">
        <v>113636</v>
      </c>
      <c r="J118" s="9"/>
      <c r="K118" s="19"/>
      <c r="N118" s="22" t="s">
        <v>115</v>
      </c>
    </row>
    <row r="119" spans="1:14">
      <c r="A119" s="7" t="s">
        <v>95</v>
      </c>
      <c r="B119" s="7">
        <v>2015</v>
      </c>
      <c r="C119" s="9" t="s">
        <v>123</v>
      </c>
      <c r="D119" s="9" t="s">
        <v>387</v>
      </c>
      <c r="E119" s="9" t="s">
        <v>388</v>
      </c>
      <c r="G119" s="191">
        <v>113611</v>
      </c>
      <c r="J119" s="9"/>
      <c r="K119" s="19"/>
      <c r="N119" s="22" t="s">
        <v>115</v>
      </c>
    </row>
    <row r="120" spans="1:14">
      <c r="A120" s="7" t="s">
        <v>95</v>
      </c>
      <c r="B120" s="7">
        <v>2015</v>
      </c>
      <c r="C120" s="9" t="s">
        <v>123</v>
      </c>
      <c r="D120" s="9" t="s">
        <v>381</v>
      </c>
      <c r="E120" s="9" t="s">
        <v>382</v>
      </c>
      <c r="G120" s="191">
        <v>107645</v>
      </c>
      <c r="J120" s="9"/>
      <c r="K120" s="19"/>
      <c r="N120" s="22" t="s">
        <v>115</v>
      </c>
    </row>
    <row r="121" spans="1:14">
      <c r="A121" s="7" t="s">
        <v>95</v>
      </c>
      <c r="B121" s="7">
        <v>2015</v>
      </c>
      <c r="C121" s="9" t="s">
        <v>123</v>
      </c>
      <c r="D121" s="9" t="s">
        <v>286</v>
      </c>
      <c r="E121" s="9" t="s">
        <v>374</v>
      </c>
      <c r="G121" s="191">
        <v>99586</v>
      </c>
      <c r="J121" s="9"/>
      <c r="K121" s="19"/>
      <c r="N121" s="22" t="s">
        <v>115</v>
      </c>
    </row>
    <row r="122" spans="1:14">
      <c r="A122" s="7" t="s">
        <v>95</v>
      </c>
      <c r="B122" s="7">
        <v>2015</v>
      </c>
      <c r="C122" s="9" t="s">
        <v>123</v>
      </c>
      <c r="E122" s="9" t="s">
        <v>373</v>
      </c>
      <c r="G122" s="191">
        <v>98893</v>
      </c>
      <c r="J122" s="9"/>
      <c r="K122" s="19"/>
      <c r="N122" s="22" t="s">
        <v>115</v>
      </c>
    </row>
    <row r="123" spans="1:14">
      <c r="A123" s="7" t="s">
        <v>95</v>
      </c>
      <c r="B123" s="7">
        <v>2015</v>
      </c>
      <c r="C123" s="9" t="s">
        <v>123</v>
      </c>
      <c r="D123" s="9" t="s">
        <v>291</v>
      </c>
      <c r="E123" s="9" t="s">
        <v>377</v>
      </c>
      <c r="G123" s="191">
        <v>77253</v>
      </c>
      <c r="J123" s="9"/>
      <c r="K123" s="19"/>
      <c r="N123" s="22" t="s">
        <v>115</v>
      </c>
    </row>
    <row r="124" spans="1:14">
      <c r="A124" s="7" t="s">
        <v>95</v>
      </c>
      <c r="B124" s="7">
        <v>2015</v>
      </c>
      <c r="C124" s="9" t="s">
        <v>123</v>
      </c>
      <c r="D124" s="9" t="s">
        <v>290</v>
      </c>
      <c r="E124" s="9" t="s">
        <v>392</v>
      </c>
      <c r="G124" s="191">
        <v>75539</v>
      </c>
      <c r="J124" s="9"/>
      <c r="K124" s="19"/>
      <c r="N124" s="22" t="s">
        <v>115</v>
      </c>
    </row>
    <row r="125" spans="1:14">
      <c r="A125" s="7" t="s">
        <v>95</v>
      </c>
      <c r="B125" s="7">
        <v>2015</v>
      </c>
      <c r="C125" s="9" t="s">
        <v>123</v>
      </c>
      <c r="D125" s="9" t="s">
        <v>390</v>
      </c>
      <c r="E125" s="9" t="s">
        <v>391</v>
      </c>
      <c r="G125" s="191">
        <v>53615</v>
      </c>
      <c r="J125" s="9"/>
      <c r="K125" s="19"/>
      <c r="N125" s="22" t="s">
        <v>115</v>
      </c>
    </row>
    <row r="126" spans="1:14">
      <c r="A126" s="7" t="s">
        <v>95</v>
      </c>
      <c r="B126" s="7">
        <v>2015</v>
      </c>
      <c r="C126" s="9" t="s">
        <v>123</v>
      </c>
      <c r="D126" s="9" t="s">
        <v>289</v>
      </c>
      <c r="E126" s="9" t="s">
        <v>393</v>
      </c>
      <c r="G126" s="191">
        <v>41308</v>
      </c>
      <c r="J126" s="9"/>
      <c r="K126" s="19"/>
      <c r="N126" s="22" t="s">
        <v>115</v>
      </c>
    </row>
    <row r="127" spans="1:14">
      <c r="A127" s="7" t="s">
        <v>95</v>
      </c>
      <c r="B127" s="7">
        <v>2015</v>
      </c>
      <c r="C127" s="9" t="s">
        <v>123</v>
      </c>
      <c r="E127" s="9" t="s">
        <v>394</v>
      </c>
      <c r="G127" s="191">
        <v>32382</v>
      </c>
      <c r="J127" s="9"/>
      <c r="K127" s="19"/>
      <c r="N127" s="22" t="s">
        <v>115</v>
      </c>
    </row>
    <row r="128" spans="1:14">
      <c r="A128" s="7" t="s">
        <v>95</v>
      </c>
      <c r="B128" s="7">
        <v>2015</v>
      </c>
      <c r="C128" s="9" t="s">
        <v>123</v>
      </c>
      <c r="D128" s="9" t="s">
        <v>293</v>
      </c>
      <c r="E128" s="9" t="s">
        <v>378</v>
      </c>
      <c r="G128" s="191">
        <v>15982</v>
      </c>
      <c r="J128" s="9"/>
      <c r="K128" s="19"/>
      <c r="N128" s="22" t="s">
        <v>115</v>
      </c>
    </row>
    <row r="129" spans="1:14">
      <c r="A129" s="7" t="s">
        <v>95</v>
      </c>
      <c r="B129" s="7">
        <v>2015</v>
      </c>
      <c r="C129" s="9" t="s">
        <v>123</v>
      </c>
      <c r="D129" s="9" t="s">
        <v>383</v>
      </c>
      <c r="E129" s="9" t="s">
        <v>395</v>
      </c>
      <c r="G129" s="191">
        <v>14916</v>
      </c>
      <c r="J129" s="9"/>
      <c r="K129" s="19"/>
      <c r="N129" s="22" t="s">
        <v>115</v>
      </c>
    </row>
    <row r="130" spans="1:14">
      <c r="A130" s="7" t="s">
        <v>95</v>
      </c>
      <c r="B130" s="7">
        <v>2015</v>
      </c>
      <c r="C130" s="9" t="s">
        <v>123</v>
      </c>
      <c r="D130" s="9" t="s">
        <v>294</v>
      </c>
      <c r="E130" s="9" t="s">
        <v>379</v>
      </c>
      <c r="G130" s="191">
        <v>10982</v>
      </c>
      <c r="J130" s="9"/>
      <c r="K130" s="19"/>
      <c r="N130" s="22" t="s">
        <v>115</v>
      </c>
    </row>
    <row r="131" spans="1:14">
      <c r="A131" s="7" t="s">
        <v>95</v>
      </c>
      <c r="B131" s="7">
        <v>2015</v>
      </c>
      <c r="C131" s="9" t="s">
        <v>123</v>
      </c>
      <c r="D131" s="9" t="s">
        <v>381</v>
      </c>
      <c r="E131" s="9" t="s">
        <v>396</v>
      </c>
      <c r="G131" s="191">
        <v>10821</v>
      </c>
      <c r="J131" s="9"/>
      <c r="K131" s="19"/>
      <c r="N131" s="22" t="s">
        <v>115</v>
      </c>
    </row>
    <row r="132" spans="1:14">
      <c r="A132" s="7" t="s">
        <v>95</v>
      </c>
      <c r="B132" s="7">
        <v>2016</v>
      </c>
      <c r="C132" s="9" t="s">
        <v>123</v>
      </c>
      <c r="D132" s="9" t="s">
        <v>287</v>
      </c>
      <c r="E132" s="9" t="s">
        <v>363</v>
      </c>
      <c r="G132" s="191">
        <v>770538</v>
      </c>
      <c r="J132" s="9"/>
      <c r="K132" s="19"/>
      <c r="N132" s="22" t="s">
        <v>116</v>
      </c>
    </row>
    <row r="133" spans="1:14">
      <c r="A133" s="7" t="s">
        <v>95</v>
      </c>
      <c r="B133" s="7">
        <v>2016</v>
      </c>
      <c r="C133" s="9" t="s">
        <v>123</v>
      </c>
      <c r="D133" s="9" t="s">
        <v>287</v>
      </c>
      <c r="E133" s="9" t="s">
        <v>362</v>
      </c>
      <c r="G133" s="191">
        <v>693804</v>
      </c>
      <c r="J133" s="9"/>
      <c r="K133" s="19"/>
      <c r="N133" s="22" t="s">
        <v>116</v>
      </c>
    </row>
    <row r="134" spans="1:14">
      <c r="A134" s="7" t="s">
        <v>95</v>
      </c>
      <c r="B134" s="7">
        <v>2016</v>
      </c>
      <c r="C134" s="9" t="s">
        <v>123</v>
      </c>
      <c r="D134" s="9" t="s">
        <v>360</v>
      </c>
      <c r="E134" s="9" t="s">
        <v>361</v>
      </c>
      <c r="G134" s="191">
        <v>648931</v>
      </c>
      <c r="J134" s="9"/>
      <c r="K134" s="19"/>
      <c r="N134" s="22" t="s">
        <v>116</v>
      </c>
    </row>
    <row r="135" spans="1:14">
      <c r="A135" s="7" t="s">
        <v>95</v>
      </c>
      <c r="B135" s="7">
        <v>2016</v>
      </c>
      <c r="C135" s="9" t="s">
        <v>123</v>
      </c>
      <c r="D135" s="9" t="s">
        <v>292</v>
      </c>
      <c r="E135" s="9" t="s">
        <v>364</v>
      </c>
      <c r="G135" s="191">
        <v>673554</v>
      </c>
      <c r="J135" s="9"/>
      <c r="K135" s="19"/>
      <c r="N135" s="22" t="s">
        <v>116</v>
      </c>
    </row>
    <row r="136" spans="1:14">
      <c r="A136" s="7" t="s">
        <v>95</v>
      </c>
      <c r="B136" s="7">
        <v>2016</v>
      </c>
      <c r="C136" s="9" t="s">
        <v>123</v>
      </c>
      <c r="E136" s="9" t="s">
        <v>365</v>
      </c>
      <c r="G136" s="191">
        <v>521390</v>
      </c>
      <c r="J136" s="9"/>
      <c r="K136" s="19"/>
      <c r="N136" s="22" t="s">
        <v>116</v>
      </c>
    </row>
    <row r="137" spans="1:14">
      <c r="A137" s="7" t="s">
        <v>95</v>
      </c>
      <c r="B137" s="7">
        <v>2016</v>
      </c>
      <c r="C137" s="9" t="s">
        <v>123</v>
      </c>
      <c r="D137" s="9" t="s">
        <v>366</v>
      </c>
      <c r="E137" s="9" t="s">
        <v>367</v>
      </c>
      <c r="G137" s="191">
        <v>611373</v>
      </c>
      <c r="J137" s="9"/>
      <c r="K137" s="19"/>
      <c r="N137" s="22" t="s">
        <v>116</v>
      </c>
    </row>
    <row r="138" spans="1:14">
      <c r="A138" s="7" t="s">
        <v>95</v>
      </c>
      <c r="B138" s="7">
        <v>2016</v>
      </c>
      <c r="C138" s="9" t="s">
        <v>123</v>
      </c>
      <c r="D138" s="9" t="s">
        <v>369</v>
      </c>
      <c r="E138" s="9" t="s">
        <v>370</v>
      </c>
      <c r="G138" s="191">
        <v>358239</v>
      </c>
      <c r="J138" s="9"/>
      <c r="K138" s="19"/>
      <c r="N138" s="22" t="s">
        <v>116</v>
      </c>
    </row>
    <row r="139" spans="1:14">
      <c r="A139" s="7" t="s">
        <v>95</v>
      </c>
      <c r="B139" s="7">
        <v>2016</v>
      </c>
      <c r="C139" s="9" t="s">
        <v>123</v>
      </c>
      <c r="D139" s="9" t="s">
        <v>355</v>
      </c>
      <c r="E139" s="9" t="s">
        <v>368</v>
      </c>
      <c r="G139" s="191">
        <v>235506</v>
      </c>
      <c r="J139" s="9"/>
      <c r="K139" s="19"/>
      <c r="N139" s="22" t="s">
        <v>116</v>
      </c>
    </row>
    <row r="140" spans="1:14">
      <c r="A140" s="7" t="s">
        <v>95</v>
      </c>
      <c r="B140" s="7">
        <v>2016</v>
      </c>
      <c r="C140" s="9" t="s">
        <v>123</v>
      </c>
      <c r="D140" s="9" t="s">
        <v>353</v>
      </c>
      <c r="E140" s="9" t="s">
        <v>371</v>
      </c>
      <c r="G140" s="191">
        <v>216116</v>
      </c>
      <c r="J140" s="9"/>
      <c r="K140" s="19"/>
      <c r="N140" s="22" t="s">
        <v>116</v>
      </c>
    </row>
    <row r="141" spans="1:14">
      <c r="A141" s="7" t="s">
        <v>95</v>
      </c>
      <c r="B141" s="7">
        <v>2016</v>
      </c>
      <c r="C141" s="9" t="s">
        <v>123</v>
      </c>
      <c r="E141" s="9" t="s">
        <v>389</v>
      </c>
      <c r="G141" s="191">
        <v>196363</v>
      </c>
      <c r="J141" s="9"/>
      <c r="K141" s="19"/>
      <c r="N141" s="22" t="s">
        <v>116</v>
      </c>
    </row>
    <row r="142" spans="1:14">
      <c r="A142" s="7" t="s">
        <v>95</v>
      </c>
      <c r="B142" s="7">
        <v>2016</v>
      </c>
      <c r="C142" s="9" t="s">
        <v>123</v>
      </c>
      <c r="D142" s="9" t="s">
        <v>383</v>
      </c>
      <c r="E142" s="9" t="s">
        <v>384</v>
      </c>
      <c r="G142" s="191">
        <v>199436</v>
      </c>
      <c r="J142" s="9"/>
      <c r="K142" s="19"/>
      <c r="N142" s="22" t="s">
        <v>116</v>
      </c>
    </row>
    <row r="143" spans="1:14">
      <c r="A143" s="7" t="s">
        <v>95</v>
      </c>
      <c r="B143" s="7">
        <v>2016</v>
      </c>
      <c r="C143" s="9" t="s">
        <v>123</v>
      </c>
      <c r="D143" s="9" t="s">
        <v>352</v>
      </c>
      <c r="E143" s="9" t="s">
        <v>372</v>
      </c>
      <c r="G143" s="191">
        <v>132503</v>
      </c>
      <c r="J143" s="9"/>
      <c r="K143" s="19"/>
      <c r="N143" s="22" t="s">
        <v>116</v>
      </c>
    </row>
    <row r="144" spans="1:14">
      <c r="A144" s="7" t="s">
        <v>95</v>
      </c>
      <c r="B144" s="7">
        <v>2016</v>
      </c>
      <c r="C144" s="9" t="s">
        <v>123</v>
      </c>
      <c r="D144" s="9" t="s">
        <v>385</v>
      </c>
      <c r="E144" s="9" t="s">
        <v>386</v>
      </c>
      <c r="G144" s="191">
        <v>130095</v>
      </c>
      <c r="J144" s="9"/>
      <c r="K144" s="19"/>
      <c r="N144" s="22" t="s">
        <v>116</v>
      </c>
    </row>
    <row r="145" spans="1:14">
      <c r="A145" s="7" t="s">
        <v>95</v>
      </c>
      <c r="B145" s="7">
        <v>2016</v>
      </c>
      <c r="C145" s="9" t="s">
        <v>123</v>
      </c>
      <c r="D145" s="9" t="s">
        <v>387</v>
      </c>
      <c r="E145" s="9" t="s">
        <v>388</v>
      </c>
      <c r="G145" s="191">
        <v>131880</v>
      </c>
      <c r="J145" s="9"/>
      <c r="K145" s="19"/>
      <c r="N145" s="22" t="s">
        <v>116</v>
      </c>
    </row>
    <row r="146" spans="1:14">
      <c r="A146" s="7" t="s">
        <v>95</v>
      </c>
      <c r="B146" s="7">
        <v>2016</v>
      </c>
      <c r="C146" s="9" t="s">
        <v>123</v>
      </c>
      <c r="D146" s="9" t="s">
        <v>381</v>
      </c>
      <c r="E146" s="9" t="s">
        <v>382</v>
      </c>
      <c r="G146" s="191">
        <v>125849</v>
      </c>
      <c r="J146" s="9"/>
      <c r="K146" s="19"/>
      <c r="N146" s="22" t="s">
        <v>116</v>
      </c>
    </row>
    <row r="147" spans="1:14">
      <c r="A147" s="7" t="s">
        <v>95</v>
      </c>
      <c r="B147" s="7">
        <v>2016</v>
      </c>
      <c r="C147" s="9" t="s">
        <v>123</v>
      </c>
      <c r="D147" s="9" t="s">
        <v>286</v>
      </c>
      <c r="E147" s="9" t="s">
        <v>374</v>
      </c>
      <c r="G147" s="191">
        <v>96642</v>
      </c>
      <c r="J147" s="9"/>
      <c r="K147" s="19"/>
      <c r="N147" s="22" t="s">
        <v>116</v>
      </c>
    </row>
    <row r="148" spans="1:14">
      <c r="A148" s="7" t="s">
        <v>95</v>
      </c>
      <c r="B148" s="7">
        <v>2016</v>
      </c>
      <c r="C148" s="9" t="s">
        <v>123</v>
      </c>
      <c r="E148" s="9" t="s">
        <v>373</v>
      </c>
      <c r="G148" s="191">
        <v>103215</v>
      </c>
      <c r="J148" s="9"/>
      <c r="K148" s="19"/>
      <c r="N148" s="22" t="s">
        <v>116</v>
      </c>
    </row>
    <row r="149" spans="1:14">
      <c r="A149" s="7" t="s">
        <v>95</v>
      </c>
      <c r="B149" s="7">
        <v>2016</v>
      </c>
      <c r="C149" s="9" t="s">
        <v>123</v>
      </c>
      <c r="D149" s="9" t="s">
        <v>303</v>
      </c>
      <c r="E149" s="9" t="s">
        <v>397</v>
      </c>
      <c r="G149" s="191">
        <v>73119</v>
      </c>
      <c r="J149" s="9"/>
      <c r="K149" s="19"/>
      <c r="N149" s="22" t="s">
        <v>304</v>
      </c>
    </row>
    <row r="150" spans="1:14">
      <c r="A150" s="7" t="s">
        <v>95</v>
      </c>
      <c r="B150" s="7">
        <v>2016</v>
      </c>
      <c r="C150" s="9" t="s">
        <v>123</v>
      </c>
      <c r="D150" s="9" t="s">
        <v>290</v>
      </c>
      <c r="E150" s="9" t="s">
        <v>392</v>
      </c>
      <c r="G150" s="191">
        <v>71015</v>
      </c>
      <c r="J150" s="9"/>
      <c r="K150" s="19"/>
      <c r="N150" s="22" t="s">
        <v>116</v>
      </c>
    </row>
    <row r="151" spans="1:14">
      <c r="A151" s="7" t="s">
        <v>95</v>
      </c>
      <c r="B151" s="7">
        <v>2016</v>
      </c>
      <c r="C151" s="9" t="s">
        <v>123</v>
      </c>
      <c r="D151" s="9" t="s">
        <v>390</v>
      </c>
      <c r="E151" s="9" t="s">
        <v>391</v>
      </c>
      <c r="G151" s="191">
        <v>48605</v>
      </c>
      <c r="J151" s="9"/>
      <c r="K151" s="19"/>
      <c r="N151" s="22" t="s">
        <v>116</v>
      </c>
    </row>
    <row r="152" spans="1:14">
      <c r="A152" s="7" t="s">
        <v>95</v>
      </c>
      <c r="B152" s="7">
        <v>2016</v>
      </c>
      <c r="C152" s="9" t="s">
        <v>123</v>
      </c>
      <c r="D152" s="9" t="s">
        <v>289</v>
      </c>
      <c r="E152" s="9" t="s">
        <v>393</v>
      </c>
      <c r="G152" s="191">
        <v>67773</v>
      </c>
      <c r="J152" s="9"/>
      <c r="K152" s="19"/>
      <c r="N152" s="22" t="s">
        <v>116</v>
      </c>
    </row>
    <row r="153" spans="1:14">
      <c r="A153" s="7" t="s">
        <v>95</v>
      </c>
      <c r="B153" s="7">
        <v>2016</v>
      </c>
      <c r="C153" s="9" t="s">
        <v>123</v>
      </c>
      <c r="E153" s="9" t="s">
        <v>394</v>
      </c>
      <c r="G153" s="191">
        <v>104611</v>
      </c>
      <c r="J153" s="9"/>
      <c r="K153" s="19"/>
      <c r="N153" s="22" t="s">
        <v>116</v>
      </c>
    </row>
    <row r="154" spans="1:14">
      <c r="A154" s="7" t="s">
        <v>95</v>
      </c>
      <c r="B154" s="7">
        <v>2016</v>
      </c>
      <c r="C154" s="9" t="s">
        <v>123</v>
      </c>
      <c r="D154" s="9" t="s">
        <v>293</v>
      </c>
      <c r="E154" s="147" t="s">
        <v>378</v>
      </c>
      <c r="G154" s="191">
        <v>16937</v>
      </c>
      <c r="J154" s="9"/>
      <c r="K154" s="19"/>
      <c r="N154" s="22" t="s">
        <v>116</v>
      </c>
    </row>
    <row r="155" spans="1:14">
      <c r="A155" s="7" t="s">
        <v>95</v>
      </c>
      <c r="B155" s="7">
        <v>2016</v>
      </c>
      <c r="C155" s="9" t="s">
        <v>123</v>
      </c>
      <c r="D155" s="9" t="s">
        <v>383</v>
      </c>
      <c r="E155" s="147" t="s">
        <v>395</v>
      </c>
      <c r="G155" s="191">
        <v>67778</v>
      </c>
      <c r="J155" s="9"/>
      <c r="K155" s="19"/>
      <c r="N155" s="22" t="s">
        <v>116</v>
      </c>
    </row>
    <row r="156" spans="1:14">
      <c r="A156" s="7" t="s">
        <v>95</v>
      </c>
      <c r="B156" s="7">
        <v>2016</v>
      </c>
      <c r="C156" s="9" t="s">
        <v>123</v>
      </c>
      <c r="D156" s="9" t="s">
        <v>294</v>
      </c>
      <c r="E156" s="147" t="s">
        <v>379</v>
      </c>
      <c r="G156" s="191">
        <v>3401</v>
      </c>
      <c r="J156" s="9"/>
      <c r="K156" s="19"/>
      <c r="N156" s="22" t="s">
        <v>116</v>
      </c>
    </row>
    <row r="157" spans="1:14">
      <c r="A157" s="7" t="s">
        <v>95</v>
      </c>
      <c r="B157" s="7">
        <v>2016</v>
      </c>
      <c r="C157" s="9" t="s">
        <v>123</v>
      </c>
      <c r="D157" s="9" t="s">
        <v>381</v>
      </c>
      <c r="E157" s="147" t="s">
        <v>396</v>
      </c>
      <c r="G157" s="191">
        <v>9645</v>
      </c>
      <c r="J157" s="9"/>
      <c r="K157" s="19"/>
      <c r="N157" s="22" t="s">
        <v>116</v>
      </c>
    </row>
    <row r="158" spans="1:14">
      <c r="A158" s="7" t="s">
        <v>95</v>
      </c>
      <c r="B158" s="7">
        <v>2017</v>
      </c>
      <c r="C158" s="9" t="s">
        <v>123</v>
      </c>
      <c r="D158" s="9" t="s">
        <v>287</v>
      </c>
      <c r="E158" s="147" t="s">
        <v>363</v>
      </c>
      <c r="G158" s="191">
        <v>770374</v>
      </c>
      <c r="J158" s="9"/>
      <c r="K158" s="19"/>
      <c r="N158" s="22" t="s">
        <v>117</v>
      </c>
    </row>
    <row r="159" spans="1:14">
      <c r="A159" s="7" t="s">
        <v>95</v>
      </c>
      <c r="B159" s="7">
        <v>2017</v>
      </c>
      <c r="C159" s="9" t="s">
        <v>123</v>
      </c>
      <c r="D159" s="9" t="s">
        <v>287</v>
      </c>
      <c r="E159" s="147" t="s">
        <v>362</v>
      </c>
      <c r="G159" s="191">
        <v>708716</v>
      </c>
      <c r="J159" s="9"/>
      <c r="K159" s="19"/>
      <c r="N159" s="22" t="s">
        <v>117</v>
      </c>
    </row>
    <row r="160" spans="1:14">
      <c r="A160" s="7" t="s">
        <v>95</v>
      </c>
      <c r="B160" s="7">
        <v>2017</v>
      </c>
      <c r="C160" s="9" t="s">
        <v>123</v>
      </c>
      <c r="D160" s="9" t="s">
        <v>360</v>
      </c>
      <c r="E160" s="147" t="s">
        <v>361</v>
      </c>
      <c r="G160" s="191">
        <v>645834</v>
      </c>
      <c r="J160" s="9"/>
      <c r="K160" s="19"/>
      <c r="N160" s="22" t="s">
        <v>117</v>
      </c>
    </row>
    <row r="161" spans="1:14">
      <c r="A161" s="7" t="s">
        <v>95</v>
      </c>
      <c r="B161" s="7">
        <v>2017</v>
      </c>
      <c r="C161" s="9" t="s">
        <v>123</v>
      </c>
      <c r="D161" s="9" t="s">
        <v>292</v>
      </c>
      <c r="E161" s="147" t="s">
        <v>364</v>
      </c>
      <c r="G161" s="191">
        <v>631169</v>
      </c>
      <c r="J161" s="9"/>
      <c r="K161" s="19"/>
      <c r="N161" s="22" t="s">
        <v>117</v>
      </c>
    </row>
    <row r="162" spans="1:14">
      <c r="A162" s="7" t="s">
        <v>95</v>
      </c>
      <c r="B162" s="7">
        <v>2017</v>
      </c>
      <c r="C162" s="9" t="s">
        <v>123</v>
      </c>
      <c r="E162" s="147" t="s">
        <v>365</v>
      </c>
      <c r="G162" s="191">
        <v>625921</v>
      </c>
      <c r="J162" s="9"/>
      <c r="K162" s="19"/>
      <c r="N162" s="22" t="s">
        <v>117</v>
      </c>
    </row>
    <row r="163" spans="1:14">
      <c r="A163" s="7" t="s">
        <v>95</v>
      </c>
      <c r="B163" s="7">
        <v>2017</v>
      </c>
      <c r="C163" s="9" t="s">
        <v>123</v>
      </c>
      <c r="D163" s="9" t="s">
        <v>366</v>
      </c>
      <c r="E163" s="147" t="s">
        <v>367</v>
      </c>
      <c r="G163" s="191">
        <v>557846</v>
      </c>
      <c r="J163" s="9"/>
      <c r="K163" s="19"/>
      <c r="N163" s="22" t="s">
        <v>117</v>
      </c>
    </row>
    <row r="164" spans="1:14">
      <c r="A164" s="7" t="s">
        <v>95</v>
      </c>
      <c r="B164" s="7">
        <v>2017</v>
      </c>
      <c r="C164" s="9" t="s">
        <v>123</v>
      </c>
      <c r="D164" s="9" t="s">
        <v>369</v>
      </c>
      <c r="E164" s="147" t="s">
        <v>370</v>
      </c>
      <c r="G164" s="191">
        <v>382506</v>
      </c>
      <c r="J164" s="9"/>
      <c r="K164" s="19"/>
      <c r="N164" s="22" t="s">
        <v>117</v>
      </c>
    </row>
    <row r="165" spans="1:14">
      <c r="A165" s="7" t="s">
        <v>95</v>
      </c>
      <c r="B165" s="7">
        <v>2017</v>
      </c>
      <c r="C165" s="9" t="s">
        <v>123</v>
      </c>
      <c r="D165" s="9" t="s">
        <v>355</v>
      </c>
      <c r="E165" s="147" t="s">
        <v>368</v>
      </c>
      <c r="G165" s="191">
        <v>311091</v>
      </c>
      <c r="J165" s="9"/>
      <c r="K165" s="19"/>
      <c r="N165" s="22" t="s">
        <v>117</v>
      </c>
    </row>
    <row r="166" spans="1:14">
      <c r="A166" s="7" t="s">
        <v>95</v>
      </c>
      <c r="B166" s="7">
        <v>2017</v>
      </c>
      <c r="C166" s="9" t="s">
        <v>123</v>
      </c>
      <c r="D166" s="9" t="s">
        <v>353</v>
      </c>
      <c r="E166" s="147" t="s">
        <v>371</v>
      </c>
      <c r="G166" s="191">
        <v>208547</v>
      </c>
      <c r="J166" s="9"/>
      <c r="K166" s="19"/>
      <c r="N166" s="22" t="s">
        <v>117</v>
      </c>
    </row>
    <row r="167" spans="1:14">
      <c r="A167" s="7" t="s">
        <v>95</v>
      </c>
      <c r="B167" s="7">
        <v>2017</v>
      </c>
      <c r="C167" s="9" t="s">
        <v>123</v>
      </c>
      <c r="E167" s="147" t="s">
        <v>389</v>
      </c>
      <c r="G167" s="191">
        <v>204059</v>
      </c>
      <c r="J167" s="9"/>
      <c r="K167" s="19"/>
      <c r="N167" s="22" t="s">
        <v>117</v>
      </c>
    </row>
    <row r="168" spans="1:14">
      <c r="A168" s="7" t="s">
        <v>95</v>
      </c>
      <c r="B168" s="7">
        <v>2017</v>
      </c>
      <c r="C168" s="9" t="s">
        <v>123</v>
      </c>
      <c r="D168" s="9" t="s">
        <v>383</v>
      </c>
      <c r="E168" s="147" t="s">
        <v>384</v>
      </c>
      <c r="G168" s="191">
        <v>179319</v>
      </c>
      <c r="J168" s="9"/>
      <c r="K168" s="19"/>
      <c r="N168" s="22" t="s">
        <v>117</v>
      </c>
    </row>
    <row r="169" spans="1:14">
      <c r="A169" s="7" t="s">
        <v>95</v>
      </c>
      <c r="B169" s="7">
        <v>2017</v>
      </c>
      <c r="C169" s="9" t="s">
        <v>123</v>
      </c>
      <c r="D169" s="9" t="s">
        <v>352</v>
      </c>
      <c r="E169" s="147" t="s">
        <v>372</v>
      </c>
      <c r="G169" s="191">
        <v>141780</v>
      </c>
      <c r="J169" s="9"/>
      <c r="K169" s="19"/>
      <c r="N169" s="22" t="s">
        <v>117</v>
      </c>
    </row>
    <row r="170" spans="1:14">
      <c r="A170" s="7" t="s">
        <v>95</v>
      </c>
      <c r="B170" s="7">
        <v>2017</v>
      </c>
      <c r="C170" s="9" t="s">
        <v>123</v>
      </c>
      <c r="D170" s="9" t="s">
        <v>385</v>
      </c>
      <c r="E170" s="147" t="s">
        <v>386</v>
      </c>
      <c r="G170" s="191">
        <v>139436</v>
      </c>
      <c r="J170" s="9"/>
      <c r="K170" s="19"/>
      <c r="N170" s="22" t="s">
        <v>117</v>
      </c>
    </row>
    <row r="171" spans="1:14">
      <c r="A171" s="7" t="s">
        <v>95</v>
      </c>
      <c r="B171" s="7">
        <v>2017</v>
      </c>
      <c r="C171" s="9" t="s">
        <v>123</v>
      </c>
      <c r="D171" s="9" t="s">
        <v>387</v>
      </c>
      <c r="E171" s="147" t="s">
        <v>388</v>
      </c>
      <c r="G171" s="191">
        <v>134924</v>
      </c>
      <c r="J171" s="9"/>
      <c r="K171" s="19"/>
      <c r="N171" s="22" t="s">
        <v>117</v>
      </c>
    </row>
    <row r="172" spans="1:14">
      <c r="A172" s="7" t="s">
        <v>95</v>
      </c>
      <c r="B172" s="7">
        <v>2017</v>
      </c>
      <c r="C172" s="9" t="s">
        <v>123</v>
      </c>
      <c r="D172" s="9" t="s">
        <v>381</v>
      </c>
      <c r="E172" s="147" t="s">
        <v>382</v>
      </c>
      <c r="G172" s="191">
        <v>121904</v>
      </c>
      <c r="J172" s="9"/>
      <c r="K172" s="19"/>
      <c r="N172" s="22" t="s">
        <v>117</v>
      </c>
    </row>
    <row r="173" spans="1:14">
      <c r="A173" s="7" t="s">
        <v>95</v>
      </c>
      <c r="B173" s="7">
        <v>2017</v>
      </c>
      <c r="C173" s="9" t="s">
        <v>123</v>
      </c>
      <c r="D173" s="9" t="s">
        <v>286</v>
      </c>
      <c r="E173" s="147" t="s">
        <v>374</v>
      </c>
      <c r="G173" s="191">
        <v>116517</v>
      </c>
      <c r="J173" s="9"/>
      <c r="K173" s="19"/>
      <c r="N173" s="22" t="s">
        <v>117</v>
      </c>
    </row>
    <row r="174" spans="1:14">
      <c r="A174" s="7" t="s">
        <v>95</v>
      </c>
      <c r="B174" s="7">
        <v>2017</v>
      </c>
      <c r="C174" s="9" t="s">
        <v>123</v>
      </c>
      <c r="E174" s="147" t="s">
        <v>373</v>
      </c>
      <c r="G174" s="191">
        <v>102128</v>
      </c>
      <c r="J174" s="9"/>
      <c r="K174" s="19"/>
      <c r="N174" s="22" t="s">
        <v>117</v>
      </c>
    </row>
    <row r="175" spans="1:14">
      <c r="A175" s="7" t="s">
        <v>95</v>
      </c>
      <c r="B175" s="7">
        <v>2017</v>
      </c>
      <c r="C175" s="9" t="s">
        <v>123</v>
      </c>
      <c r="D175" s="9" t="s">
        <v>305</v>
      </c>
      <c r="E175" s="147" t="s">
        <v>397</v>
      </c>
      <c r="G175" s="191">
        <v>96978</v>
      </c>
      <c r="J175" s="9"/>
      <c r="K175" s="19"/>
      <c r="N175" s="22" t="s">
        <v>117</v>
      </c>
    </row>
    <row r="176" spans="1:14">
      <c r="A176" s="7" t="s">
        <v>95</v>
      </c>
      <c r="B176" s="7">
        <v>2017</v>
      </c>
      <c r="C176" s="9" t="s">
        <v>123</v>
      </c>
      <c r="D176" s="9" t="s">
        <v>290</v>
      </c>
      <c r="E176" s="147" t="s">
        <v>392</v>
      </c>
      <c r="G176" s="191">
        <v>95251</v>
      </c>
      <c r="J176" s="9"/>
      <c r="K176" s="19"/>
      <c r="N176" s="22" t="s">
        <v>117</v>
      </c>
    </row>
    <row r="177" spans="1:14">
      <c r="A177" s="7" t="s">
        <v>95</v>
      </c>
      <c r="B177" s="7">
        <v>2017</v>
      </c>
      <c r="C177" s="9" t="s">
        <v>123</v>
      </c>
      <c r="D177" s="9" t="s">
        <v>390</v>
      </c>
      <c r="E177" s="147" t="s">
        <v>391</v>
      </c>
      <c r="G177" s="191">
        <v>81504</v>
      </c>
      <c r="J177" s="9"/>
      <c r="K177" s="19"/>
      <c r="N177" s="22" t="s">
        <v>117</v>
      </c>
    </row>
    <row r="178" spans="1:14" ht="34.5" customHeight="1">
      <c r="A178" s="7" t="s">
        <v>95</v>
      </c>
      <c r="B178" s="7">
        <v>2017</v>
      </c>
      <c r="C178" s="9" t="s">
        <v>123</v>
      </c>
      <c r="D178" s="9" t="s">
        <v>289</v>
      </c>
      <c r="E178" s="147" t="s">
        <v>393</v>
      </c>
      <c r="G178" s="191">
        <v>76290</v>
      </c>
      <c r="J178" s="9"/>
      <c r="K178" s="19"/>
      <c r="N178" s="22" t="s">
        <v>117</v>
      </c>
    </row>
    <row r="179" spans="1:14">
      <c r="A179" s="7" t="s">
        <v>95</v>
      </c>
      <c r="B179" s="7">
        <v>2017</v>
      </c>
      <c r="C179" s="9" t="s">
        <v>123</v>
      </c>
      <c r="E179" s="147" t="s">
        <v>394</v>
      </c>
      <c r="G179" s="191">
        <v>72676</v>
      </c>
      <c r="J179" s="9"/>
      <c r="K179" s="19"/>
      <c r="N179" s="22" t="s">
        <v>117</v>
      </c>
    </row>
    <row r="180" spans="1:14">
      <c r="A180" s="7" t="s">
        <v>95</v>
      </c>
      <c r="B180" s="7">
        <v>2017</v>
      </c>
      <c r="C180" s="9" t="s">
        <v>123</v>
      </c>
      <c r="D180" s="9" t="s">
        <v>293</v>
      </c>
      <c r="E180" s="147" t="s">
        <v>378</v>
      </c>
      <c r="G180" s="191">
        <v>60841</v>
      </c>
      <c r="J180" s="9"/>
      <c r="K180" s="19"/>
      <c r="N180" s="22" t="s">
        <v>117</v>
      </c>
    </row>
    <row r="181" spans="1:14">
      <c r="A181" s="7" t="s">
        <v>95</v>
      </c>
      <c r="B181" s="7">
        <v>2017</v>
      </c>
      <c r="C181" s="9" t="s">
        <v>123</v>
      </c>
      <c r="D181" s="9" t="s">
        <v>383</v>
      </c>
      <c r="E181" s="147" t="s">
        <v>395</v>
      </c>
      <c r="G181" s="191">
        <v>56582</v>
      </c>
      <c r="J181" s="9"/>
      <c r="K181" s="19"/>
      <c r="N181" s="22" t="s">
        <v>117</v>
      </c>
    </row>
    <row r="182" spans="1:14">
      <c r="A182" s="7" t="s">
        <v>95</v>
      </c>
      <c r="B182" s="7">
        <v>2017</v>
      </c>
      <c r="C182" s="9" t="s">
        <v>123</v>
      </c>
      <c r="D182" s="9" t="s">
        <v>398</v>
      </c>
      <c r="E182" s="147" t="s">
        <v>399</v>
      </c>
      <c r="G182" s="191">
        <v>42096</v>
      </c>
      <c r="J182" s="9"/>
      <c r="K182" s="19"/>
      <c r="N182" s="22" t="s">
        <v>117</v>
      </c>
    </row>
    <row r="183" spans="1:14">
      <c r="A183" s="7" t="s">
        <v>95</v>
      </c>
      <c r="B183" s="7">
        <v>2017</v>
      </c>
      <c r="C183" s="9" t="s">
        <v>123</v>
      </c>
      <c r="E183" s="147" t="s">
        <v>400</v>
      </c>
      <c r="G183" s="191">
        <v>41529</v>
      </c>
      <c r="J183" s="9"/>
      <c r="K183" s="19"/>
      <c r="N183" s="22" t="s">
        <v>117</v>
      </c>
    </row>
    <row r="184" spans="1:14">
      <c r="A184" s="7" t="s">
        <v>95</v>
      </c>
      <c r="B184" s="7">
        <v>2017</v>
      </c>
      <c r="C184" s="9" t="s">
        <v>123</v>
      </c>
      <c r="E184" s="147" t="s">
        <v>401</v>
      </c>
      <c r="G184" s="191">
        <v>17974</v>
      </c>
      <c r="J184" s="9"/>
      <c r="K184" s="19"/>
      <c r="N184" s="22" t="s">
        <v>117</v>
      </c>
    </row>
    <row r="185" spans="1:14">
      <c r="A185" s="7" t="s">
        <v>95</v>
      </c>
      <c r="B185" s="7">
        <v>2017</v>
      </c>
      <c r="C185" s="9" t="s">
        <v>123</v>
      </c>
      <c r="D185" s="9" t="s">
        <v>218</v>
      </c>
      <c r="E185" s="147" t="s">
        <v>402</v>
      </c>
      <c r="G185" s="191">
        <v>11385</v>
      </c>
      <c r="J185" s="9"/>
      <c r="K185" s="19"/>
      <c r="N185" s="22" t="s">
        <v>117</v>
      </c>
    </row>
    <row r="186" spans="1:14">
      <c r="A186" s="7" t="s">
        <v>95</v>
      </c>
      <c r="B186" s="7">
        <v>2017</v>
      </c>
      <c r="C186" s="9" t="s">
        <v>123</v>
      </c>
      <c r="D186" s="9" t="s">
        <v>381</v>
      </c>
      <c r="E186" s="147" t="s">
        <v>396</v>
      </c>
      <c r="G186" s="191">
        <v>4039</v>
      </c>
      <c r="J186" s="9"/>
      <c r="K186" s="19"/>
      <c r="N186" s="22" t="s">
        <v>117</v>
      </c>
    </row>
    <row r="187" spans="1:14">
      <c r="A187" s="7" t="s">
        <v>95</v>
      </c>
      <c r="B187" s="7">
        <v>2018</v>
      </c>
      <c r="C187" s="9" t="s">
        <v>123</v>
      </c>
      <c r="D187" s="9" t="s">
        <v>287</v>
      </c>
      <c r="E187" s="147" t="s">
        <v>403</v>
      </c>
      <c r="G187" s="191">
        <v>1082542</v>
      </c>
      <c r="J187" s="9"/>
      <c r="K187" s="19"/>
      <c r="N187" s="22" t="s">
        <v>118</v>
      </c>
    </row>
    <row r="188" spans="1:14">
      <c r="A188" s="7" t="s">
        <v>95</v>
      </c>
      <c r="B188" s="7">
        <v>2018</v>
      </c>
      <c r="C188" s="9" t="s">
        <v>123</v>
      </c>
      <c r="D188" s="9" t="s">
        <v>292</v>
      </c>
      <c r="E188" s="147" t="s">
        <v>364</v>
      </c>
      <c r="G188" s="191">
        <v>666896</v>
      </c>
      <c r="J188" s="9"/>
      <c r="K188" s="19"/>
      <c r="N188" s="22" t="s">
        <v>118</v>
      </c>
    </row>
    <row r="189" spans="1:14">
      <c r="A189" s="7" t="s">
        <v>95</v>
      </c>
      <c r="B189" s="7">
        <v>2018</v>
      </c>
      <c r="C189" s="9" t="s">
        <v>123</v>
      </c>
      <c r="E189" s="147" t="s">
        <v>365</v>
      </c>
      <c r="G189" s="191">
        <v>591279</v>
      </c>
      <c r="J189" s="9"/>
      <c r="K189" s="19"/>
      <c r="N189" s="22" t="s">
        <v>118</v>
      </c>
    </row>
    <row r="190" spans="1:14">
      <c r="A190" s="7" t="s">
        <v>95</v>
      </c>
      <c r="B190" s="7">
        <v>2018</v>
      </c>
      <c r="C190" s="9" t="s">
        <v>123</v>
      </c>
      <c r="D190" s="9" t="s">
        <v>366</v>
      </c>
      <c r="E190" s="147" t="s">
        <v>367</v>
      </c>
      <c r="G190" s="191">
        <v>585804</v>
      </c>
      <c r="J190" s="9"/>
      <c r="K190" s="19"/>
      <c r="N190" s="22" t="s">
        <v>118</v>
      </c>
    </row>
    <row r="191" spans="1:14">
      <c r="A191" s="7" t="s">
        <v>95</v>
      </c>
      <c r="B191" s="7">
        <v>2018</v>
      </c>
      <c r="C191" s="9" t="s">
        <v>123</v>
      </c>
      <c r="D191" s="9" t="s">
        <v>360</v>
      </c>
      <c r="E191" s="147" t="s">
        <v>361</v>
      </c>
      <c r="G191" s="191">
        <v>564338</v>
      </c>
      <c r="J191" s="9"/>
      <c r="K191" s="19"/>
      <c r="N191" s="22" t="s">
        <v>118</v>
      </c>
    </row>
    <row r="192" spans="1:14">
      <c r="A192" s="7" t="s">
        <v>95</v>
      </c>
      <c r="B192" s="7">
        <v>2018</v>
      </c>
      <c r="C192" s="9" t="s">
        <v>123</v>
      </c>
      <c r="D192" s="9" t="s">
        <v>287</v>
      </c>
      <c r="E192" s="147" t="s">
        <v>363</v>
      </c>
      <c r="G192" s="191">
        <v>408619</v>
      </c>
      <c r="J192" s="9"/>
      <c r="K192" s="19"/>
      <c r="N192" s="22" t="s">
        <v>118</v>
      </c>
    </row>
    <row r="193" spans="1:14">
      <c r="A193" s="7" t="s">
        <v>95</v>
      </c>
      <c r="B193" s="7">
        <v>2018</v>
      </c>
      <c r="C193" s="9" t="s">
        <v>123</v>
      </c>
      <c r="D193" s="9" t="s">
        <v>369</v>
      </c>
      <c r="E193" s="147" t="s">
        <v>370</v>
      </c>
      <c r="G193" s="191">
        <v>367044</v>
      </c>
      <c r="J193" s="9"/>
      <c r="K193" s="19"/>
      <c r="N193" s="22" t="s">
        <v>118</v>
      </c>
    </row>
    <row r="194" spans="1:14">
      <c r="A194" s="7" t="s">
        <v>95</v>
      </c>
      <c r="B194" s="7">
        <v>2018</v>
      </c>
      <c r="C194" s="9" t="s">
        <v>123</v>
      </c>
      <c r="D194" s="329" t="s">
        <v>383</v>
      </c>
      <c r="E194" s="147" t="s">
        <v>384</v>
      </c>
      <c r="G194" s="191">
        <v>347783</v>
      </c>
      <c r="J194" s="9"/>
      <c r="K194" s="19"/>
      <c r="N194" s="22" t="s">
        <v>118</v>
      </c>
    </row>
    <row r="195" spans="1:14">
      <c r="A195" s="7" t="s">
        <v>95</v>
      </c>
      <c r="B195" s="7">
        <v>2018</v>
      </c>
      <c r="C195" s="9" t="s">
        <v>123</v>
      </c>
      <c r="D195" s="9" t="s">
        <v>353</v>
      </c>
      <c r="E195" s="147" t="s">
        <v>371</v>
      </c>
      <c r="G195" s="191">
        <v>234963</v>
      </c>
      <c r="J195" s="9"/>
      <c r="K195" s="19"/>
      <c r="N195" s="22" t="s">
        <v>118</v>
      </c>
    </row>
    <row r="196" spans="1:14">
      <c r="A196" s="7" t="s">
        <v>95</v>
      </c>
      <c r="B196" s="7">
        <v>2018</v>
      </c>
      <c r="C196" s="9" t="s">
        <v>123</v>
      </c>
      <c r="D196" s="9" t="s">
        <v>355</v>
      </c>
      <c r="E196" s="147" t="s">
        <v>368</v>
      </c>
      <c r="G196" s="191">
        <v>213686</v>
      </c>
      <c r="J196" s="9"/>
      <c r="K196" s="19"/>
      <c r="N196" s="22" t="s">
        <v>118</v>
      </c>
    </row>
    <row r="197" spans="1:14">
      <c r="A197" s="7" t="s">
        <v>95</v>
      </c>
      <c r="B197" s="7">
        <v>2018</v>
      </c>
      <c r="C197" s="9" t="s">
        <v>123</v>
      </c>
      <c r="D197" s="9" t="s">
        <v>387</v>
      </c>
      <c r="E197" s="147" t="s">
        <v>388</v>
      </c>
      <c r="G197" s="191">
        <v>153677</v>
      </c>
      <c r="J197" s="9"/>
      <c r="K197" s="19"/>
      <c r="N197" s="22" t="s">
        <v>118</v>
      </c>
    </row>
    <row r="198" spans="1:14">
      <c r="A198" s="7" t="s">
        <v>95</v>
      </c>
      <c r="B198" s="7">
        <v>2018</v>
      </c>
      <c r="C198" s="9" t="s">
        <v>123</v>
      </c>
      <c r="D198" s="9" t="s">
        <v>385</v>
      </c>
      <c r="E198" s="147" t="s">
        <v>386</v>
      </c>
      <c r="G198" s="191">
        <v>152611</v>
      </c>
      <c r="J198" s="9"/>
      <c r="K198" s="19"/>
      <c r="N198" s="22" t="s">
        <v>118</v>
      </c>
    </row>
    <row r="199" spans="1:14">
      <c r="A199" s="7" t="s">
        <v>95</v>
      </c>
      <c r="B199" s="7">
        <v>2018</v>
      </c>
      <c r="C199" s="9" t="s">
        <v>123</v>
      </c>
      <c r="D199" s="9" t="s">
        <v>381</v>
      </c>
      <c r="E199" s="147" t="s">
        <v>382</v>
      </c>
      <c r="G199" s="191">
        <v>147763</v>
      </c>
      <c r="J199" s="9"/>
      <c r="K199" s="19"/>
      <c r="N199" s="22" t="s">
        <v>118</v>
      </c>
    </row>
    <row r="200" spans="1:14">
      <c r="A200" s="7" t="s">
        <v>95</v>
      </c>
      <c r="B200" s="7">
        <v>2018</v>
      </c>
      <c r="C200" s="9" t="s">
        <v>123</v>
      </c>
      <c r="E200" s="147" t="s">
        <v>389</v>
      </c>
      <c r="G200" s="191">
        <v>140527</v>
      </c>
      <c r="J200" s="9"/>
      <c r="K200" s="19"/>
      <c r="N200" s="22" t="s">
        <v>118</v>
      </c>
    </row>
    <row r="201" spans="1:14">
      <c r="A201" s="7" t="s">
        <v>95</v>
      </c>
      <c r="B201" s="7">
        <v>2018</v>
      </c>
      <c r="C201" s="9" t="s">
        <v>123</v>
      </c>
      <c r="E201" s="147" t="s">
        <v>394</v>
      </c>
      <c r="G201" s="191">
        <v>119864</v>
      </c>
      <c r="J201" s="9"/>
      <c r="K201" s="19"/>
      <c r="N201" s="22" t="s">
        <v>118</v>
      </c>
    </row>
    <row r="202" spans="1:14">
      <c r="A202" s="7" t="s">
        <v>95</v>
      </c>
      <c r="B202" s="7">
        <v>2018</v>
      </c>
      <c r="C202" s="9" t="s">
        <v>123</v>
      </c>
      <c r="D202" s="9" t="s">
        <v>289</v>
      </c>
      <c r="E202" s="147" t="s">
        <v>393</v>
      </c>
      <c r="G202" s="191">
        <v>116482</v>
      </c>
      <c r="J202" s="9"/>
      <c r="K202" s="19"/>
      <c r="N202" s="22" t="s">
        <v>118</v>
      </c>
    </row>
    <row r="203" spans="1:14">
      <c r="A203" s="7" t="s">
        <v>95</v>
      </c>
      <c r="B203" s="7">
        <v>2018</v>
      </c>
      <c r="C203" s="9" t="s">
        <v>123</v>
      </c>
      <c r="D203" s="9" t="s">
        <v>352</v>
      </c>
      <c r="E203" s="147" t="s">
        <v>372</v>
      </c>
      <c r="G203" s="191">
        <v>116077</v>
      </c>
      <c r="J203" s="9"/>
      <c r="K203" s="19"/>
      <c r="N203" s="22" t="s">
        <v>118</v>
      </c>
    </row>
    <row r="204" spans="1:14">
      <c r="A204" s="7" t="s">
        <v>95</v>
      </c>
      <c r="B204" s="7">
        <v>2018</v>
      </c>
      <c r="C204" s="9" t="s">
        <v>123</v>
      </c>
      <c r="E204" s="147" t="s">
        <v>373</v>
      </c>
      <c r="G204" s="191">
        <v>101463</v>
      </c>
      <c r="J204" s="9"/>
      <c r="K204" s="19"/>
      <c r="N204" s="22" t="s">
        <v>118</v>
      </c>
    </row>
    <row r="205" spans="1:14">
      <c r="A205" s="7" t="s">
        <v>95</v>
      </c>
      <c r="B205" s="7">
        <v>2018</v>
      </c>
      <c r="C205" s="9" t="s">
        <v>123</v>
      </c>
      <c r="D205" s="9" t="s">
        <v>286</v>
      </c>
      <c r="E205" s="147" t="s">
        <v>374</v>
      </c>
      <c r="G205" s="191">
        <v>97123</v>
      </c>
      <c r="J205" s="9"/>
      <c r="K205" s="19"/>
      <c r="N205" s="22" t="s">
        <v>118</v>
      </c>
    </row>
    <row r="206" spans="1:14">
      <c r="A206" s="7" t="s">
        <v>95</v>
      </c>
      <c r="B206" s="7">
        <v>2018</v>
      </c>
      <c r="C206" s="9" t="s">
        <v>123</v>
      </c>
      <c r="D206" s="9" t="s">
        <v>398</v>
      </c>
      <c r="E206" s="147" t="s">
        <v>399</v>
      </c>
      <c r="G206" s="191">
        <v>95900</v>
      </c>
      <c r="J206" s="9"/>
      <c r="K206" s="19"/>
      <c r="N206" s="22" t="s">
        <v>118</v>
      </c>
    </row>
    <row r="207" spans="1:14">
      <c r="A207" s="7" t="s">
        <v>95</v>
      </c>
      <c r="B207" s="7">
        <v>2018</v>
      </c>
      <c r="C207" s="9" t="s">
        <v>123</v>
      </c>
      <c r="D207" s="9" t="s">
        <v>218</v>
      </c>
      <c r="E207" s="147" t="s">
        <v>402</v>
      </c>
      <c r="G207" s="191">
        <v>95186</v>
      </c>
      <c r="J207" s="9"/>
      <c r="K207" s="19"/>
      <c r="N207" s="22" t="s">
        <v>118</v>
      </c>
    </row>
    <row r="208" spans="1:14">
      <c r="A208" s="7" t="s">
        <v>95</v>
      </c>
      <c r="B208" s="7">
        <v>2018</v>
      </c>
      <c r="C208" s="9" t="s">
        <v>123</v>
      </c>
      <c r="D208" s="9" t="s">
        <v>383</v>
      </c>
      <c r="E208" s="147" t="s">
        <v>395</v>
      </c>
      <c r="G208" s="191">
        <v>83706</v>
      </c>
      <c r="J208" s="9"/>
      <c r="K208" s="19"/>
      <c r="N208" s="22" t="s">
        <v>118</v>
      </c>
    </row>
    <row r="209" spans="1:14">
      <c r="A209" s="7" t="s">
        <v>95</v>
      </c>
      <c r="B209" s="7">
        <v>2018</v>
      </c>
      <c r="C209" s="9" t="s">
        <v>123</v>
      </c>
      <c r="D209" s="9" t="s">
        <v>305</v>
      </c>
      <c r="E209" s="147" t="s">
        <v>397</v>
      </c>
      <c r="G209" s="191">
        <v>82236</v>
      </c>
      <c r="J209" s="9"/>
      <c r="K209" s="19"/>
      <c r="N209" s="22" t="s">
        <v>118</v>
      </c>
    </row>
    <row r="210" spans="1:14">
      <c r="A210" s="7" t="s">
        <v>95</v>
      </c>
      <c r="B210" s="7">
        <v>2018</v>
      </c>
      <c r="C210" s="9" t="s">
        <v>123</v>
      </c>
      <c r="D210" s="9" t="s">
        <v>290</v>
      </c>
      <c r="E210" s="147" t="s">
        <v>392</v>
      </c>
      <c r="G210" s="191">
        <v>62495</v>
      </c>
      <c r="J210" s="9"/>
      <c r="K210" s="19"/>
      <c r="N210" s="22" t="s">
        <v>118</v>
      </c>
    </row>
    <row r="211" spans="1:14">
      <c r="A211" s="7" t="s">
        <v>95</v>
      </c>
      <c r="B211" s="7">
        <v>2018</v>
      </c>
      <c r="C211" s="9" t="s">
        <v>123</v>
      </c>
      <c r="D211" s="330" t="s">
        <v>390</v>
      </c>
      <c r="E211" s="147" t="s">
        <v>391</v>
      </c>
      <c r="F211" s="147"/>
      <c r="G211" s="191">
        <v>60714</v>
      </c>
      <c r="J211" s="9"/>
      <c r="K211" s="19"/>
      <c r="N211" s="22" t="s">
        <v>118</v>
      </c>
    </row>
    <row r="212" spans="1:14">
      <c r="A212" s="7" t="s">
        <v>95</v>
      </c>
      <c r="B212" s="7">
        <v>2018</v>
      </c>
      <c r="C212" s="9" t="s">
        <v>123</v>
      </c>
      <c r="E212" s="147" t="s">
        <v>401</v>
      </c>
      <c r="G212" s="191">
        <v>50651</v>
      </c>
      <c r="J212" s="9"/>
      <c r="K212" s="19"/>
      <c r="N212" s="22" t="s">
        <v>118</v>
      </c>
    </row>
    <row r="213" spans="1:14">
      <c r="A213" s="7" t="s">
        <v>95</v>
      </c>
      <c r="B213" s="7">
        <v>2018</v>
      </c>
      <c r="C213" s="9" t="s">
        <v>123</v>
      </c>
      <c r="D213" s="9" t="s">
        <v>285</v>
      </c>
      <c r="E213" s="147" t="s">
        <v>404</v>
      </c>
      <c r="G213" s="191">
        <v>43830</v>
      </c>
      <c r="J213" s="9"/>
      <c r="K213" s="19"/>
      <c r="N213" s="22" t="s">
        <v>118</v>
      </c>
    </row>
    <row r="214" spans="1:14">
      <c r="A214" s="7" t="s">
        <v>95</v>
      </c>
      <c r="B214" s="7">
        <v>2018</v>
      </c>
      <c r="C214" s="9" t="s">
        <v>123</v>
      </c>
      <c r="E214" s="147" t="s">
        <v>400</v>
      </c>
      <c r="G214" s="191">
        <v>22379</v>
      </c>
      <c r="J214" s="9"/>
      <c r="K214" s="19"/>
      <c r="N214" s="22" t="s">
        <v>118</v>
      </c>
    </row>
    <row r="215" spans="1:14">
      <c r="A215" s="7" t="s">
        <v>95</v>
      </c>
      <c r="B215" s="7">
        <v>2018</v>
      </c>
      <c r="C215" s="9" t="s">
        <v>123</v>
      </c>
      <c r="D215" s="9" t="s">
        <v>381</v>
      </c>
      <c r="E215" s="147" t="s">
        <v>396</v>
      </c>
      <c r="G215" s="191">
        <v>17245</v>
      </c>
      <c r="J215" s="9"/>
      <c r="K215" s="19"/>
      <c r="N215" s="22" t="s">
        <v>118</v>
      </c>
    </row>
    <row r="216" spans="1:14">
      <c r="A216" s="7" t="s">
        <v>95</v>
      </c>
      <c r="B216" s="7">
        <v>2018</v>
      </c>
      <c r="C216" s="9" t="s">
        <v>123</v>
      </c>
      <c r="D216" s="9" t="s">
        <v>293</v>
      </c>
      <c r="E216" s="147" t="s">
        <v>378</v>
      </c>
      <c r="G216" s="191">
        <v>17190</v>
      </c>
      <c r="J216" s="9"/>
      <c r="K216" s="19"/>
      <c r="N216" s="22" t="s">
        <v>118</v>
      </c>
    </row>
    <row r="217" spans="1:14">
      <c r="A217" s="7" t="s">
        <v>95</v>
      </c>
      <c r="B217" s="380">
        <v>2019</v>
      </c>
      <c r="C217" s="372" t="s">
        <v>123</v>
      </c>
      <c r="D217" s="372" t="s">
        <v>287</v>
      </c>
      <c r="E217" s="381" t="s">
        <v>403</v>
      </c>
      <c r="F217" s="372"/>
      <c r="G217" s="383">
        <v>1613426</v>
      </c>
      <c r="I217" s="168">
        <f>PayTV[[#This Row],[Total Revenue (Millions KRW₩)]]/('Total Revenue (Millions)'!D$76)*100</f>
        <v>22.77274202882186</v>
      </c>
      <c r="J217" s="9"/>
      <c r="K217" s="19"/>
      <c r="N217" s="22" t="s">
        <v>405</v>
      </c>
    </row>
    <row r="218" spans="1:14">
      <c r="A218" s="7" t="s">
        <v>95</v>
      </c>
      <c r="B218" s="380">
        <v>2019</v>
      </c>
      <c r="C218" s="372" t="s">
        <v>123</v>
      </c>
      <c r="D218" s="372" t="s">
        <v>292</v>
      </c>
      <c r="E218" s="381" t="s">
        <v>364</v>
      </c>
      <c r="F218" s="372"/>
      <c r="G218" s="383">
        <v>668633</v>
      </c>
      <c r="I218" s="168">
        <f>PayTV[[#This Row],[Total Revenue (Millions KRW₩)]]/('Total Revenue (Millions)'!D$76)*100</f>
        <v>9.4374373667941693</v>
      </c>
      <c r="J218" s="9"/>
      <c r="K218" s="19"/>
      <c r="N218" s="22" t="s">
        <v>405</v>
      </c>
    </row>
    <row r="219" spans="1:14">
      <c r="A219" s="7" t="s">
        <v>95</v>
      </c>
      <c r="B219" s="380">
        <v>2019</v>
      </c>
      <c r="C219" s="372" t="s">
        <v>123</v>
      </c>
      <c r="D219" s="372" t="s">
        <v>366</v>
      </c>
      <c r="E219" s="381" t="s">
        <v>367</v>
      </c>
      <c r="F219" s="372"/>
      <c r="G219" s="383">
        <v>614350</v>
      </c>
      <c r="I219" s="168">
        <f>PayTV[[#This Row],[Total Revenue (Millions KRW₩)]]/('Total Revenue (Millions)'!D$76)*100</f>
        <v>8.6712585922172511</v>
      </c>
      <c r="J219" s="9"/>
      <c r="K219" s="19"/>
      <c r="N219" s="22" t="s">
        <v>405</v>
      </c>
    </row>
    <row r="220" spans="1:14">
      <c r="A220" s="7" t="s">
        <v>95</v>
      </c>
      <c r="B220" s="380">
        <v>2019</v>
      </c>
      <c r="C220" s="372" t="s">
        <v>123</v>
      </c>
      <c r="D220" s="372"/>
      <c r="E220" s="381" t="s">
        <v>365</v>
      </c>
      <c r="F220" s="372"/>
      <c r="G220" s="383">
        <v>565202</v>
      </c>
      <c r="I220" s="168">
        <f>PayTV[[#This Row],[Total Revenue (Millions KRW₩)]]/('Total Revenue (Millions)'!D$76)*100</f>
        <v>7.9775579048398697</v>
      </c>
      <c r="J220" s="9"/>
      <c r="K220" s="19"/>
      <c r="N220" s="22" t="s">
        <v>405</v>
      </c>
    </row>
    <row r="221" spans="1:14">
      <c r="A221" s="7" t="s">
        <v>95</v>
      </c>
      <c r="B221" s="380">
        <v>2019</v>
      </c>
      <c r="C221" s="372" t="s">
        <v>123</v>
      </c>
      <c r="D221" s="372" t="s">
        <v>360</v>
      </c>
      <c r="E221" s="381" t="s">
        <v>361</v>
      </c>
      <c r="F221" s="372"/>
      <c r="G221" s="383">
        <v>522410</v>
      </c>
      <c r="I221" s="168">
        <f>PayTV[[#This Row],[Total Revenue (Millions KRW₩)]]/('Total Revenue (Millions)'!D$76)*100</f>
        <v>7.3735691400019761</v>
      </c>
      <c r="J221" s="9"/>
      <c r="K221" s="19"/>
      <c r="N221" s="22" t="s">
        <v>405</v>
      </c>
    </row>
    <row r="222" spans="1:14">
      <c r="A222" s="7" t="s">
        <v>95</v>
      </c>
      <c r="B222" s="380">
        <v>2019</v>
      </c>
      <c r="C222" s="372" t="s">
        <v>123</v>
      </c>
      <c r="D222" s="372" t="s">
        <v>369</v>
      </c>
      <c r="E222" s="381" t="s">
        <v>370</v>
      </c>
      <c r="F222" s="372"/>
      <c r="G222" s="383">
        <v>359473</v>
      </c>
      <c r="I222" s="168">
        <f>PayTV[[#This Row],[Total Revenue (Millions KRW₩)]]/('Total Revenue (Millions)'!D$76)*100</f>
        <v>5.0737907380485261</v>
      </c>
      <c r="J222" s="9"/>
      <c r="K222" s="19"/>
      <c r="N222" s="22" t="s">
        <v>405</v>
      </c>
    </row>
    <row r="223" spans="1:14">
      <c r="A223" s="7" t="s">
        <v>95</v>
      </c>
      <c r="B223" s="380">
        <v>2019</v>
      </c>
      <c r="C223" s="372" t="s">
        <v>123</v>
      </c>
      <c r="D223" s="372" t="s">
        <v>383</v>
      </c>
      <c r="E223" s="381" t="s">
        <v>384</v>
      </c>
      <c r="F223" s="372"/>
      <c r="G223" s="383">
        <v>325866</v>
      </c>
      <c r="I223" s="168">
        <f>PayTV[[#This Row],[Total Revenue (Millions KRW₩)]]/('Total Revenue (Millions)'!D$76)*100</f>
        <v>4.5994438877048367</v>
      </c>
      <c r="J223" s="9"/>
      <c r="K223" s="19"/>
      <c r="N223" s="22" t="s">
        <v>405</v>
      </c>
    </row>
    <row r="224" spans="1:14">
      <c r="A224" s="7" t="s">
        <v>95</v>
      </c>
      <c r="B224" s="380">
        <v>2019</v>
      </c>
      <c r="C224" s="372" t="s">
        <v>123</v>
      </c>
      <c r="D224" s="372" t="s">
        <v>355</v>
      </c>
      <c r="E224" s="381" t="s">
        <v>368</v>
      </c>
      <c r="F224" s="372"/>
      <c r="G224" s="383">
        <v>226595</v>
      </c>
      <c r="I224" s="168">
        <f>PayTV[[#This Row],[Total Revenue (Millions KRW₩)]]/('Total Revenue (Millions)'!D$76)*100</f>
        <v>3.1982808508235823</v>
      </c>
      <c r="J224" s="9"/>
      <c r="K224" s="19"/>
      <c r="N224" s="22" t="s">
        <v>405</v>
      </c>
    </row>
    <row r="225" spans="1:14">
      <c r="A225" s="7" t="s">
        <v>95</v>
      </c>
      <c r="B225" s="380">
        <v>2019</v>
      </c>
      <c r="C225" s="372" t="s">
        <v>123</v>
      </c>
      <c r="D225" s="372"/>
      <c r="E225" s="381" t="s">
        <v>389</v>
      </c>
      <c r="F225" s="372"/>
      <c r="G225" s="383">
        <v>193022</v>
      </c>
      <c r="I225" s="168">
        <f>PayTV[[#This Row],[Total Revenue (Millions KRW₩)]]/('Total Revenue (Millions)'!D$76)*100</f>
        <v>2.7244138943386642</v>
      </c>
      <c r="J225" s="9"/>
      <c r="K225" s="19"/>
      <c r="N225" s="22" t="s">
        <v>405</v>
      </c>
    </row>
    <row r="226" spans="1:14">
      <c r="A226" s="7" t="s">
        <v>95</v>
      </c>
      <c r="B226" s="380">
        <v>2019</v>
      </c>
      <c r="C226" s="372" t="s">
        <v>123</v>
      </c>
      <c r="D226" s="372" t="s">
        <v>387</v>
      </c>
      <c r="E226" s="381" t="s">
        <v>388</v>
      </c>
      <c r="F226" s="372"/>
      <c r="G226" s="383">
        <v>186537</v>
      </c>
      <c r="I226" s="168">
        <f>PayTV[[#This Row],[Total Revenue (Millions KRW₩)]]/('Total Revenue (Millions)'!D$76)*100</f>
        <v>2.6328811980409039</v>
      </c>
      <c r="J226" s="9"/>
      <c r="K226" s="19"/>
      <c r="N226" s="22" t="s">
        <v>405</v>
      </c>
    </row>
    <row r="227" spans="1:14">
      <c r="A227" s="7" t="s">
        <v>95</v>
      </c>
      <c r="B227" s="380">
        <v>2019</v>
      </c>
      <c r="C227" s="372" t="s">
        <v>123</v>
      </c>
      <c r="D227" s="372" t="s">
        <v>353</v>
      </c>
      <c r="E227" s="381" t="s">
        <v>371</v>
      </c>
      <c r="F227" s="372"/>
      <c r="G227" s="383">
        <v>185912</v>
      </c>
      <c r="I227" s="168">
        <f>PayTV[[#This Row],[Total Revenue (Millions KRW₩)]]/('Total Revenue (Millions)'!D$76)*100</f>
        <v>2.6240596197546897</v>
      </c>
      <c r="J227" s="9"/>
      <c r="K227" s="19"/>
      <c r="N227" s="22" t="s">
        <v>405</v>
      </c>
    </row>
    <row r="228" spans="1:14">
      <c r="A228" s="7" t="s">
        <v>95</v>
      </c>
      <c r="B228" s="380">
        <v>2019</v>
      </c>
      <c r="C228" s="372" t="s">
        <v>123</v>
      </c>
      <c r="D228" s="372" t="s">
        <v>381</v>
      </c>
      <c r="E228" s="381" t="s">
        <v>382</v>
      </c>
      <c r="F228" s="372"/>
      <c r="G228" s="383">
        <v>156349</v>
      </c>
      <c r="I228" s="168">
        <f>PayTV[[#This Row],[Total Revenue (Millions KRW₩)]]/('Total Revenue (Millions)'!D$76)*100</f>
        <v>2.2067919095541222</v>
      </c>
      <c r="J228" s="9"/>
      <c r="K228" s="19"/>
      <c r="N228" s="22" t="s">
        <v>405</v>
      </c>
    </row>
    <row r="229" spans="1:14">
      <c r="A229" s="7" t="s">
        <v>95</v>
      </c>
      <c r="B229" s="380">
        <v>2019</v>
      </c>
      <c r="C229" s="372" t="s">
        <v>123</v>
      </c>
      <c r="D229" s="385" t="s">
        <v>385</v>
      </c>
      <c r="E229" s="381" t="s">
        <v>386</v>
      </c>
      <c r="F229" s="372"/>
      <c r="G229" s="383">
        <v>154042</v>
      </c>
      <c r="I229" s="168">
        <f>PayTV[[#This Row],[Total Revenue (Millions KRW₩)]]/('Total Revenue (Millions)'!D$76)*100</f>
        <v>2.174229699784048</v>
      </c>
      <c r="J229" s="9"/>
      <c r="K229" s="19"/>
      <c r="N229" s="22" t="s">
        <v>405</v>
      </c>
    </row>
    <row r="230" spans="1:14">
      <c r="A230" s="7" t="s">
        <v>95</v>
      </c>
      <c r="B230" s="380">
        <v>2019</v>
      </c>
      <c r="C230" s="372" t="s">
        <v>123</v>
      </c>
      <c r="D230" s="372" t="s">
        <v>218</v>
      </c>
      <c r="E230" s="381" t="s">
        <v>402</v>
      </c>
      <c r="F230" s="372"/>
      <c r="G230" s="383">
        <v>150438</v>
      </c>
      <c r="I230" s="168">
        <f>PayTV[[#This Row],[Total Revenue (Millions KRW₩)]]/('Total Revenue (Millions)'!D$76)*100</f>
        <v>2.1233609507544213</v>
      </c>
      <c r="J230" s="9"/>
      <c r="K230" s="19"/>
      <c r="N230" s="22" t="s">
        <v>405</v>
      </c>
    </row>
    <row r="231" spans="1:14">
      <c r="A231" s="7" t="s">
        <v>95</v>
      </c>
      <c r="B231" s="380">
        <v>2019</v>
      </c>
      <c r="C231" s="372" t="s">
        <v>123</v>
      </c>
      <c r="D231" s="372" t="s">
        <v>289</v>
      </c>
      <c r="E231" s="381" t="s">
        <v>393</v>
      </c>
      <c r="F231" s="372"/>
      <c r="G231" s="383">
        <v>143457</v>
      </c>
      <c r="I231" s="168">
        <f>PayTV[[#This Row],[Total Revenue (Millions KRW₩)]]/('Total Revenue (Millions)'!D$76)*100</f>
        <v>2.0248274499287215</v>
      </c>
      <c r="J231" s="9"/>
      <c r="K231" s="19"/>
      <c r="N231" s="22" t="s">
        <v>405</v>
      </c>
    </row>
    <row r="232" spans="1:14">
      <c r="A232" s="7" t="s">
        <v>95</v>
      </c>
      <c r="B232" s="380">
        <v>2019</v>
      </c>
      <c r="C232" s="372" t="s">
        <v>123</v>
      </c>
      <c r="D232" s="372"/>
      <c r="E232" s="381" t="s">
        <v>394</v>
      </c>
      <c r="F232" s="372"/>
      <c r="G232" s="383">
        <v>123993</v>
      </c>
      <c r="I232" s="168">
        <f>PayTV[[#This Row],[Total Revenue (Millions KRW₩)]]/('Total Revenue (Millions)'!D$76)*100</f>
        <v>1.75010233030812</v>
      </c>
      <c r="J232" s="9"/>
      <c r="K232" s="19"/>
      <c r="N232" s="22" t="s">
        <v>405</v>
      </c>
    </row>
    <row r="233" spans="1:14">
      <c r="A233" s="7" t="s">
        <v>95</v>
      </c>
      <c r="B233" s="380">
        <v>2019</v>
      </c>
      <c r="C233" s="372" t="s">
        <v>123</v>
      </c>
      <c r="D233" s="372" t="s">
        <v>352</v>
      </c>
      <c r="E233" s="381" t="s">
        <v>372</v>
      </c>
      <c r="F233" s="372"/>
      <c r="G233" s="383">
        <v>111241</v>
      </c>
      <c r="I233" s="168">
        <f>PayTV[[#This Row],[Total Revenue (Millions KRW₩)]]/('Total Revenue (Millions)'!D$76)*100</f>
        <v>1.5701139042188315</v>
      </c>
      <c r="J233" s="9"/>
      <c r="K233" s="19"/>
      <c r="N233" s="22" t="s">
        <v>405</v>
      </c>
    </row>
    <row r="234" spans="1:14">
      <c r="A234" s="7" t="s">
        <v>95</v>
      </c>
      <c r="B234" s="380">
        <v>2019</v>
      </c>
      <c r="C234" s="372" t="s">
        <v>123</v>
      </c>
      <c r="D234" s="372" t="s">
        <v>398</v>
      </c>
      <c r="E234" s="381" t="s">
        <v>399</v>
      </c>
      <c r="F234" s="372"/>
      <c r="G234" s="383">
        <v>110849</v>
      </c>
      <c r="I234" s="168">
        <f>PayTV[[#This Row],[Total Revenue (Millions KRW₩)]]/('Total Revenue (Millions)'!D$76)*100</f>
        <v>1.5645810103177178</v>
      </c>
      <c r="J234" s="9"/>
      <c r="K234" s="19"/>
      <c r="N234" s="22" t="s">
        <v>405</v>
      </c>
    </row>
    <row r="235" spans="1:14">
      <c r="A235" s="7" t="s">
        <v>95</v>
      </c>
      <c r="B235" s="380">
        <v>2019</v>
      </c>
      <c r="C235" s="372" t="s">
        <v>123</v>
      </c>
      <c r="D235" s="372"/>
      <c r="E235" s="381" t="s">
        <v>373</v>
      </c>
      <c r="F235" s="372"/>
      <c r="G235" s="383">
        <v>99954</v>
      </c>
      <c r="I235" s="168">
        <f>PayTV[[#This Row],[Total Revenue (Millions KRW₩)]]/('Total Revenue (Millions)'!D$76)*100</f>
        <v>1.4108032576324294</v>
      </c>
      <c r="J235" s="9"/>
      <c r="K235" s="19"/>
      <c r="N235" s="22" t="s">
        <v>405</v>
      </c>
    </row>
    <row r="236" spans="1:14">
      <c r="A236" s="7" t="s">
        <v>95</v>
      </c>
      <c r="B236" s="380">
        <v>2019</v>
      </c>
      <c r="C236" s="372" t="s">
        <v>123</v>
      </c>
      <c r="D236" s="372" t="s">
        <v>286</v>
      </c>
      <c r="E236" s="381" t="s">
        <v>374</v>
      </c>
      <c r="F236" s="372"/>
      <c r="G236" s="383">
        <v>96483</v>
      </c>
      <c r="I236" s="168">
        <f>PayTV[[#This Row],[Total Revenue (Millions KRW₩)]]/('Total Revenue (Millions)'!D$76)*100</f>
        <v>1.3618117404621095</v>
      </c>
      <c r="J236" s="9"/>
      <c r="K236" s="19"/>
      <c r="N236" s="22" t="s">
        <v>405</v>
      </c>
    </row>
    <row r="237" spans="1:14">
      <c r="A237" s="7" t="s">
        <v>95</v>
      </c>
      <c r="B237" s="380">
        <v>2019</v>
      </c>
      <c r="C237" s="372" t="s">
        <v>123</v>
      </c>
      <c r="D237" s="372" t="s">
        <v>285</v>
      </c>
      <c r="E237" s="381" t="s">
        <v>406</v>
      </c>
      <c r="F237" s="372"/>
      <c r="G237" s="383">
        <v>94131</v>
      </c>
      <c r="I237" s="168">
        <f>PayTV[[#This Row],[Total Revenue (Millions KRW₩)]]/('Total Revenue (Millions)'!D$76)*100</f>
        <v>1.3286143770554277</v>
      </c>
      <c r="J237" s="9"/>
      <c r="K237" s="19"/>
      <c r="N237" s="22" t="s">
        <v>405</v>
      </c>
    </row>
    <row r="238" spans="1:14">
      <c r="A238" s="7" t="s">
        <v>95</v>
      </c>
      <c r="B238" s="380">
        <v>2019</v>
      </c>
      <c r="C238" s="372" t="s">
        <v>123</v>
      </c>
      <c r="D238" s="372" t="s">
        <v>383</v>
      </c>
      <c r="E238" s="381" t="s">
        <v>395</v>
      </c>
      <c r="F238" s="372"/>
      <c r="G238" s="383">
        <v>83116</v>
      </c>
      <c r="I238" s="168">
        <f>PayTV[[#This Row],[Total Revenue (Millions KRW₩)]]/('Total Revenue (Millions)'!D$76)*100</f>
        <v>1.1731428813391862</v>
      </c>
      <c r="J238" s="9"/>
      <c r="K238" s="19"/>
      <c r="N238" s="22" t="s">
        <v>405</v>
      </c>
    </row>
    <row r="239" spans="1:14">
      <c r="A239" s="7" t="s">
        <v>95</v>
      </c>
      <c r="B239" s="380">
        <v>2019</v>
      </c>
      <c r="C239" s="372" t="s">
        <v>123</v>
      </c>
      <c r="D239" s="372" t="s">
        <v>305</v>
      </c>
      <c r="E239" s="381" t="s">
        <v>397</v>
      </c>
      <c r="F239" s="372"/>
      <c r="G239" s="383">
        <v>74882</v>
      </c>
      <c r="I239" s="168">
        <f>PayTV[[#This Row],[Total Revenue (Millions KRW₩)]]/('Total Revenue (Millions)'!D$76)*100</f>
        <v>1.0569238803652838</v>
      </c>
      <c r="J239" s="9"/>
      <c r="K239" s="19"/>
      <c r="N239" s="22" t="s">
        <v>405</v>
      </c>
    </row>
    <row r="240" spans="1:14">
      <c r="A240" s="7" t="s">
        <v>95</v>
      </c>
      <c r="B240" s="380">
        <v>2019</v>
      </c>
      <c r="C240" s="372" t="s">
        <v>123</v>
      </c>
      <c r="D240" s="372" t="s">
        <v>290</v>
      </c>
      <c r="E240" s="381" t="s">
        <v>392</v>
      </c>
      <c r="F240" s="372"/>
      <c r="G240" s="383">
        <v>64590</v>
      </c>
      <c r="I240" s="168">
        <f>PayTV[[#This Row],[Total Revenue (Millions KRW₩)]]/('Total Revenue (Millions)'!D$76)*100</f>
        <v>0.91165718641053506</v>
      </c>
      <c r="J240" s="9"/>
      <c r="K240" s="19"/>
      <c r="N240" s="22" t="s">
        <v>405</v>
      </c>
    </row>
    <row r="241" spans="1:14">
      <c r="A241" s="7" t="s">
        <v>95</v>
      </c>
      <c r="B241" s="380">
        <v>2019</v>
      </c>
      <c r="C241" s="372" t="s">
        <v>123</v>
      </c>
      <c r="D241" s="372"/>
      <c r="E241" s="381" t="s">
        <v>401</v>
      </c>
      <c r="F241" s="372"/>
      <c r="G241" s="383">
        <v>62852</v>
      </c>
      <c r="I241" s="168">
        <f>PayTV[[#This Row],[Total Revenue (Millions KRW₩)]]/('Total Revenue (Millions)'!D$76)*100</f>
        <v>0.88712614151223024</v>
      </c>
      <c r="J241" s="9"/>
      <c r="K241" s="19"/>
      <c r="N241" s="22" t="s">
        <v>405</v>
      </c>
    </row>
    <row r="242" spans="1:14">
      <c r="A242" s="7" t="s">
        <v>95</v>
      </c>
      <c r="B242" s="380">
        <v>2019</v>
      </c>
      <c r="C242" s="372" t="s">
        <v>123</v>
      </c>
      <c r="D242" s="372" t="s">
        <v>390</v>
      </c>
      <c r="E242" s="381" t="s">
        <v>391</v>
      </c>
      <c r="F242" s="372"/>
      <c r="G242" s="383">
        <v>60690</v>
      </c>
      <c r="I242" s="168">
        <f>PayTV[[#This Row],[Total Revenue (Millions KRW₩)]]/('Total Revenue (Millions)'!D$76)*100</f>
        <v>0.85661053790455755</v>
      </c>
      <c r="J242" s="9"/>
      <c r="K242" s="19"/>
      <c r="N242" s="22" t="s">
        <v>405</v>
      </c>
    </row>
    <row r="243" spans="1:14">
      <c r="A243" s="7" t="s">
        <v>95</v>
      </c>
      <c r="B243" s="380">
        <v>2019</v>
      </c>
      <c r="C243" s="372" t="s">
        <v>123</v>
      </c>
      <c r="D243" s="372" t="s">
        <v>293</v>
      </c>
      <c r="E243" s="381" t="s">
        <v>378</v>
      </c>
      <c r="F243" s="372"/>
      <c r="G243" s="383">
        <v>18492</v>
      </c>
      <c r="I243" s="168">
        <f>PayTV[[#This Row],[Total Revenue (Millions KRW₩)]]/('Total Revenue (Millions)'!D$76)*100</f>
        <v>0.26100580106988103</v>
      </c>
      <c r="J243" s="9"/>
      <c r="K243" s="19"/>
      <c r="N243" s="22" t="s">
        <v>405</v>
      </c>
    </row>
    <row r="244" spans="1:14">
      <c r="A244" s="7" t="s">
        <v>95</v>
      </c>
      <c r="B244" s="380">
        <v>2019</v>
      </c>
      <c r="C244" s="372" t="s">
        <v>123</v>
      </c>
      <c r="D244" s="372" t="s">
        <v>381</v>
      </c>
      <c r="E244" s="381" t="s">
        <v>396</v>
      </c>
      <c r="F244" s="372"/>
      <c r="G244" s="383">
        <v>17275</v>
      </c>
      <c r="I244" s="168">
        <f>PayTV[[#This Row],[Total Revenue (Millions KRW₩)]]/('Total Revenue (Millions)'!D$76)*100</f>
        <v>0.24382842383096442</v>
      </c>
      <c r="J244" s="9"/>
      <c r="K244" s="19"/>
      <c r="N244" s="22" t="s">
        <v>405</v>
      </c>
    </row>
    <row r="245" spans="1:14">
      <c r="A245" s="7" t="s">
        <v>95</v>
      </c>
      <c r="B245" s="380">
        <v>2019</v>
      </c>
      <c r="C245" s="372" t="s">
        <v>123</v>
      </c>
      <c r="D245" s="372" t="s">
        <v>287</v>
      </c>
      <c r="E245" s="381" t="s">
        <v>363</v>
      </c>
      <c r="F245" s="372"/>
      <c r="G245" s="383">
        <v>686</v>
      </c>
      <c r="I245" s="168">
        <f>PayTV[[#This Row],[Total Revenue (Millions KRW₩)]]/('Total Revenue (Millions)'!D$76)*100</f>
        <v>9.6825643269488632E-3</v>
      </c>
      <c r="J245" s="9"/>
      <c r="K245" s="19"/>
      <c r="N245" s="22" t="s">
        <v>405</v>
      </c>
    </row>
    <row r="246" spans="1:14">
      <c r="A246" s="7" t="s">
        <v>95</v>
      </c>
      <c r="B246" s="353">
        <v>2020</v>
      </c>
      <c r="C246" s="354" t="s">
        <v>123</v>
      </c>
      <c r="D246" s="354" t="s">
        <v>287</v>
      </c>
      <c r="E246" s="377" t="s">
        <v>403</v>
      </c>
      <c r="F246" s="354"/>
      <c r="G246" s="379">
        <v>1438587</v>
      </c>
      <c r="I246" s="168">
        <f>PayTV[[#This Row],[Total Revenue (Millions KRW₩)]]/('Total Revenue (Millions)'!D$77)*100</f>
        <v>20.340572640509013</v>
      </c>
      <c r="J246" s="9"/>
      <c r="K246" s="19"/>
      <c r="N246" s="22" t="s">
        <v>407</v>
      </c>
    </row>
    <row r="247" spans="1:14">
      <c r="A247" s="7" t="s">
        <v>95</v>
      </c>
      <c r="B247" s="353">
        <v>2020</v>
      </c>
      <c r="C247" s="354" t="s">
        <v>123</v>
      </c>
      <c r="D247" s="354" t="s">
        <v>292</v>
      </c>
      <c r="E247" s="377" t="s">
        <v>364</v>
      </c>
      <c r="F247" s="354"/>
      <c r="G247" s="379">
        <v>656648</v>
      </c>
      <c r="I247" s="168">
        <f>PayTV[[#This Row],[Total Revenue (Millions KRW₩)]]/('Total Revenue (Millions)'!D$77)*100</f>
        <v>9.2845245669847998</v>
      </c>
      <c r="J247" s="9"/>
      <c r="K247" s="19"/>
      <c r="N247" s="22" t="s">
        <v>407</v>
      </c>
    </row>
    <row r="248" spans="1:14">
      <c r="A248" s="7" t="s">
        <v>95</v>
      </c>
      <c r="B248" s="353">
        <v>2020</v>
      </c>
      <c r="C248" s="354" t="s">
        <v>123</v>
      </c>
      <c r="D248" s="384" t="s">
        <v>366</v>
      </c>
      <c r="E248" s="377" t="s">
        <v>367</v>
      </c>
      <c r="F248" s="354"/>
      <c r="G248" s="379">
        <v>623420</v>
      </c>
      <c r="I248" s="168">
        <f>PayTV[[#This Row],[Total Revenue (Millions KRW₩)]]/('Total Revenue (Millions)'!D$77)*100</f>
        <v>8.8147048427005998</v>
      </c>
      <c r="J248" s="9"/>
      <c r="K248" s="19"/>
      <c r="N248" s="22" t="s">
        <v>407</v>
      </c>
    </row>
    <row r="249" spans="1:14">
      <c r="A249" s="7" t="s">
        <v>95</v>
      </c>
      <c r="B249" s="353">
        <v>2020</v>
      </c>
      <c r="C249" s="354" t="s">
        <v>123</v>
      </c>
      <c r="D249" s="354"/>
      <c r="E249" s="377" t="s">
        <v>365</v>
      </c>
      <c r="F249" s="354"/>
      <c r="G249" s="379">
        <v>584768</v>
      </c>
      <c r="I249" s="168">
        <f>PayTV[[#This Row],[Total Revenue (Millions KRW₩)]]/('Total Revenue (Millions)'!D$77)*100</f>
        <v>8.268193708024036</v>
      </c>
      <c r="J249" s="9"/>
      <c r="K249" s="19"/>
      <c r="N249" s="22" t="s">
        <v>407</v>
      </c>
    </row>
    <row r="250" spans="1:14">
      <c r="A250" s="7" t="s">
        <v>95</v>
      </c>
      <c r="B250" s="353">
        <v>2020</v>
      </c>
      <c r="C250" s="354" t="s">
        <v>123</v>
      </c>
      <c r="D250" s="354" t="s">
        <v>360</v>
      </c>
      <c r="E250" s="377" t="s">
        <v>361</v>
      </c>
      <c r="F250" s="354"/>
      <c r="G250" s="379">
        <v>473763</v>
      </c>
      <c r="I250" s="168">
        <f>PayTV[[#This Row],[Total Revenue (Millions KRW₩)]]/('Total Revenue (Millions)'!D$77)*100</f>
        <v>6.6986638388123003</v>
      </c>
      <c r="J250" s="9"/>
      <c r="K250" s="19"/>
      <c r="N250" s="22" t="s">
        <v>407</v>
      </c>
    </row>
    <row r="251" spans="1:14">
      <c r="A251" s="7" t="s">
        <v>95</v>
      </c>
      <c r="B251" s="353">
        <v>2020</v>
      </c>
      <c r="C251" s="354" t="s">
        <v>123</v>
      </c>
      <c r="D251" s="354" t="s">
        <v>369</v>
      </c>
      <c r="E251" s="377" t="s">
        <v>370</v>
      </c>
      <c r="F251" s="354"/>
      <c r="G251" s="379">
        <v>358356</v>
      </c>
      <c r="I251" s="168">
        <f>PayTV[[#This Row],[Total Revenue (Millions KRW₩)]]/('Total Revenue (Millions)'!D$77)*100</f>
        <v>5.066892895015906</v>
      </c>
      <c r="J251" s="9"/>
      <c r="K251" s="19"/>
      <c r="N251" s="22" t="s">
        <v>407</v>
      </c>
    </row>
    <row r="252" spans="1:14">
      <c r="A252" s="7" t="s">
        <v>95</v>
      </c>
      <c r="B252" s="353">
        <v>2020</v>
      </c>
      <c r="C252" s="354" t="s">
        <v>123</v>
      </c>
      <c r="D252" s="354" t="s">
        <v>383</v>
      </c>
      <c r="E252" s="377" t="s">
        <v>384</v>
      </c>
      <c r="F252" s="354"/>
      <c r="G252" s="379">
        <v>304197</v>
      </c>
      <c r="I252" s="168">
        <f>PayTV[[#This Row],[Total Revenue (Millions KRW₩)]]/('Total Revenue (Millions)'!D$77)*100</f>
        <v>4.3011240721102864</v>
      </c>
      <c r="J252" s="9"/>
      <c r="K252" s="19"/>
      <c r="N252" s="22" t="s">
        <v>407</v>
      </c>
    </row>
    <row r="253" spans="1:14">
      <c r="A253" s="7" t="s">
        <v>95</v>
      </c>
      <c r="B253" s="353">
        <v>2020</v>
      </c>
      <c r="C253" s="354" t="s">
        <v>123</v>
      </c>
      <c r="D253" s="354" t="s">
        <v>387</v>
      </c>
      <c r="E253" s="377" t="s">
        <v>388</v>
      </c>
      <c r="F253" s="354"/>
      <c r="G253" s="379">
        <v>261769</v>
      </c>
      <c r="I253" s="168">
        <f>PayTV[[#This Row],[Total Revenue (Millions KRW₩)]]/('Total Revenue (Millions)'!D$77)*100</f>
        <v>3.7012230470130789</v>
      </c>
      <c r="J253" s="9"/>
      <c r="K253" s="19"/>
      <c r="N253" s="22" t="s">
        <v>407</v>
      </c>
    </row>
    <row r="254" spans="1:14">
      <c r="A254" s="7" t="s">
        <v>95</v>
      </c>
      <c r="B254" s="353">
        <v>2020</v>
      </c>
      <c r="C254" s="354" t="s">
        <v>123</v>
      </c>
      <c r="D254" s="354" t="s">
        <v>355</v>
      </c>
      <c r="E254" s="377" t="s">
        <v>368</v>
      </c>
      <c r="F254" s="354"/>
      <c r="G254" s="379">
        <v>203309</v>
      </c>
      <c r="I254" s="168">
        <f>PayTV[[#This Row],[Total Revenue (Millions KRW₩)]]/('Total Revenue (Millions)'!D$77)*100</f>
        <v>2.8746412159773773</v>
      </c>
      <c r="J254" s="9"/>
      <c r="K254" s="19"/>
      <c r="N254" s="22" t="s">
        <v>407</v>
      </c>
    </row>
    <row r="255" spans="1:14">
      <c r="A255" s="7" t="s">
        <v>95</v>
      </c>
      <c r="B255" s="353">
        <v>2020</v>
      </c>
      <c r="C255" s="354" t="s">
        <v>123</v>
      </c>
      <c r="D255" s="354" t="s">
        <v>218</v>
      </c>
      <c r="E255" s="377" t="s">
        <v>402</v>
      </c>
      <c r="F255" s="354"/>
      <c r="G255" s="379">
        <v>197714</v>
      </c>
      <c r="I255" s="168">
        <f>PayTV[[#This Row],[Total Revenue (Millions KRW₩)]]/('Total Revenue (Millions)'!D$77)*100</f>
        <v>2.7955319901025097</v>
      </c>
      <c r="J255" s="9"/>
      <c r="K255" s="19"/>
      <c r="N255" s="22" t="s">
        <v>407</v>
      </c>
    </row>
    <row r="256" spans="1:14">
      <c r="A256" s="7" t="s">
        <v>95</v>
      </c>
      <c r="B256" s="353">
        <v>2020</v>
      </c>
      <c r="C256" s="354" t="s">
        <v>123</v>
      </c>
      <c r="D256" s="354"/>
      <c r="E256" s="377" t="s">
        <v>389</v>
      </c>
      <c r="F256" s="354"/>
      <c r="G256" s="379">
        <v>189298</v>
      </c>
      <c r="I256" s="168">
        <f>PayTV[[#This Row],[Total Revenue (Millions KRW₩)]]/('Total Revenue (Millions)'!D$77)*100</f>
        <v>2.6765358784022624</v>
      </c>
      <c r="J256" s="9"/>
      <c r="K256" s="19"/>
      <c r="N256" s="22" t="s">
        <v>407</v>
      </c>
    </row>
    <row r="257" spans="1:14">
      <c r="A257" s="7" t="s">
        <v>95</v>
      </c>
      <c r="B257" s="353">
        <v>2020</v>
      </c>
      <c r="C257" s="354" t="s">
        <v>123</v>
      </c>
      <c r="D257" s="354" t="s">
        <v>289</v>
      </c>
      <c r="E257" s="377" t="s">
        <v>393</v>
      </c>
      <c r="F257" s="354"/>
      <c r="G257" s="379">
        <v>174100</v>
      </c>
      <c r="I257" s="168">
        <f>PayTV[[#This Row],[Total Revenue (Millions KRW₩)]]/('Total Revenue (Millions)'!D$77)*100</f>
        <v>2.461647225167904</v>
      </c>
      <c r="J257" s="9"/>
      <c r="K257" s="19"/>
      <c r="N257" s="22" t="s">
        <v>407</v>
      </c>
    </row>
    <row r="258" spans="1:14">
      <c r="A258" s="7" t="s">
        <v>95</v>
      </c>
      <c r="B258" s="353">
        <v>2020</v>
      </c>
      <c r="C258" s="354" t="s">
        <v>123</v>
      </c>
      <c r="D258" s="354" t="s">
        <v>381</v>
      </c>
      <c r="E258" s="377" t="s">
        <v>382</v>
      </c>
      <c r="F258" s="354"/>
      <c r="G258" s="379">
        <v>172975</v>
      </c>
      <c r="I258" s="168">
        <f>PayTV[[#This Row],[Total Revenue (Millions KRW₩)]]/('Total Revenue (Millions)'!D$77)*100</f>
        <v>2.4457405443619651</v>
      </c>
      <c r="J258" s="9"/>
      <c r="K258" s="19"/>
      <c r="N258" s="22" t="s">
        <v>407</v>
      </c>
    </row>
    <row r="259" spans="1:14">
      <c r="A259" s="7" t="s">
        <v>95</v>
      </c>
      <c r="B259" s="353">
        <v>2020</v>
      </c>
      <c r="C259" s="354" t="s">
        <v>123</v>
      </c>
      <c r="D259" s="354" t="s">
        <v>385</v>
      </c>
      <c r="E259" s="377" t="s">
        <v>386</v>
      </c>
      <c r="F259" s="354"/>
      <c r="G259" s="379">
        <v>168873</v>
      </c>
      <c r="I259" s="168">
        <f>PayTV[[#This Row],[Total Revenue (Millions KRW₩)]]/('Total Revenue (Millions)'!D$77)*100</f>
        <v>2.3877412513255569</v>
      </c>
      <c r="J259" s="9"/>
      <c r="K259" s="19"/>
      <c r="N259" s="22" t="s">
        <v>407</v>
      </c>
    </row>
    <row r="260" spans="1:14">
      <c r="A260" s="7" t="s">
        <v>95</v>
      </c>
      <c r="B260" s="353">
        <v>2020</v>
      </c>
      <c r="C260" s="354" t="s">
        <v>123</v>
      </c>
      <c r="D260" s="354" t="s">
        <v>353</v>
      </c>
      <c r="E260" s="377" t="s">
        <v>371</v>
      </c>
      <c r="F260" s="354"/>
      <c r="G260" s="379">
        <v>158502</v>
      </c>
      <c r="I260" s="168">
        <f>PayTV[[#This Row],[Total Revenue (Millions KRW₩)]]/('Total Revenue (Millions)'!D$77)*100</f>
        <v>2.2411028632025451</v>
      </c>
      <c r="J260" s="9"/>
      <c r="K260" s="19"/>
      <c r="N260" s="22" t="s">
        <v>407</v>
      </c>
    </row>
    <row r="261" spans="1:14">
      <c r="A261" s="7" t="s">
        <v>95</v>
      </c>
      <c r="B261" s="353">
        <v>2020</v>
      </c>
      <c r="C261" s="354" t="s">
        <v>123</v>
      </c>
      <c r="D261" s="354"/>
      <c r="E261" s="377" t="s">
        <v>394</v>
      </c>
      <c r="F261" s="354"/>
      <c r="G261" s="379">
        <v>152565</v>
      </c>
      <c r="I261" s="168">
        <f>PayTV[[#This Row],[Total Revenue (Millions KRW₩)]]/('Total Revenue (Millions)'!D$77)*100</f>
        <v>2.1571580063626721</v>
      </c>
      <c r="J261" s="9"/>
      <c r="K261" s="19"/>
      <c r="N261" s="22" t="s">
        <v>407</v>
      </c>
    </row>
    <row r="262" spans="1:14">
      <c r="A262" s="7" t="s">
        <v>95</v>
      </c>
      <c r="B262" s="353">
        <v>2020</v>
      </c>
      <c r="C262" s="354" t="s">
        <v>123</v>
      </c>
      <c r="D262" s="354" t="s">
        <v>398</v>
      </c>
      <c r="E262" s="377" t="s">
        <v>399</v>
      </c>
      <c r="F262" s="354"/>
      <c r="G262" s="379">
        <v>150798</v>
      </c>
      <c r="I262" s="168">
        <f>PayTV[[#This Row],[Total Revenue (Millions KRW₩)]]/('Total Revenue (Millions)'!D$77)*100</f>
        <v>2.1321739130434785</v>
      </c>
      <c r="J262" s="9"/>
      <c r="K262" s="19"/>
      <c r="N262" s="22" t="s">
        <v>407</v>
      </c>
    </row>
    <row r="263" spans="1:14">
      <c r="A263" s="7" t="s">
        <v>95</v>
      </c>
      <c r="B263" s="353">
        <v>2020</v>
      </c>
      <c r="C263" s="354" t="s">
        <v>123</v>
      </c>
      <c r="D263" s="354" t="s">
        <v>285</v>
      </c>
      <c r="E263" s="377" t="s">
        <v>406</v>
      </c>
      <c r="F263" s="354"/>
      <c r="G263" s="379">
        <v>117498</v>
      </c>
      <c r="I263" s="168">
        <f>PayTV[[#This Row],[Total Revenue (Millions KRW₩)]]/('Total Revenue (Millions)'!D$77)*100</f>
        <v>1.6613361611876987</v>
      </c>
      <c r="J263" s="9"/>
      <c r="K263" s="19"/>
      <c r="N263" s="22" t="s">
        <v>407</v>
      </c>
    </row>
    <row r="264" spans="1:14">
      <c r="A264" s="7" t="s">
        <v>95</v>
      </c>
      <c r="B264" s="353">
        <v>2020</v>
      </c>
      <c r="C264" s="354" t="s">
        <v>123</v>
      </c>
      <c r="D264" s="354" t="s">
        <v>352</v>
      </c>
      <c r="E264" s="377" t="s">
        <v>408</v>
      </c>
      <c r="F264" s="354"/>
      <c r="G264" s="379">
        <v>106624</v>
      </c>
      <c r="I264" s="168">
        <f>PayTV[[#This Row],[Total Revenue (Millions KRW₩)]]/('Total Revenue (Millions)'!D$77)*100</f>
        <v>1.5075857193354543</v>
      </c>
      <c r="J264" s="9"/>
      <c r="K264" s="19"/>
      <c r="N264" s="22" t="s">
        <v>407</v>
      </c>
    </row>
    <row r="265" spans="1:14">
      <c r="A265" s="7" t="s">
        <v>95</v>
      </c>
      <c r="B265" s="353">
        <v>2020</v>
      </c>
      <c r="C265" s="354" t="s">
        <v>123</v>
      </c>
      <c r="D265" s="354"/>
      <c r="E265" s="377" t="s">
        <v>373</v>
      </c>
      <c r="F265" s="354"/>
      <c r="G265" s="379">
        <v>102788</v>
      </c>
      <c r="I265" s="168">
        <f>PayTV[[#This Row],[Total Revenue (Millions KRW₩)]]/('Total Revenue (Millions)'!D$77)*100</f>
        <v>1.453347472605161</v>
      </c>
      <c r="J265" s="9"/>
      <c r="K265" s="19"/>
      <c r="N265" s="22" t="s">
        <v>407</v>
      </c>
    </row>
    <row r="266" spans="1:14">
      <c r="A266" s="7" t="s">
        <v>95</v>
      </c>
      <c r="B266" s="353">
        <v>2020</v>
      </c>
      <c r="C266" s="354" t="s">
        <v>123</v>
      </c>
      <c r="D266" s="354" t="s">
        <v>273</v>
      </c>
      <c r="E266" s="377" t="s">
        <v>409</v>
      </c>
      <c r="F266" s="354"/>
      <c r="G266" s="379">
        <v>87206</v>
      </c>
      <c r="I266" s="168">
        <f>PayTV[[#This Row],[Total Revenue (Millions KRW₩)]]/('Total Revenue (Millions)'!D$77)*100</f>
        <v>1.2330293389890421</v>
      </c>
      <c r="J266" s="9"/>
      <c r="K266" s="19"/>
      <c r="N266" s="22" t="s">
        <v>407</v>
      </c>
    </row>
    <row r="267" spans="1:14">
      <c r="A267" s="7" t="s">
        <v>95</v>
      </c>
      <c r="B267" s="353">
        <v>2020</v>
      </c>
      <c r="C267" s="354" t="s">
        <v>123</v>
      </c>
      <c r="D267" s="384"/>
      <c r="E267" s="377" t="s">
        <v>401</v>
      </c>
      <c r="F267" s="354"/>
      <c r="G267" s="379">
        <v>77576</v>
      </c>
      <c r="I267" s="168">
        <f>PayTV[[#This Row],[Total Revenue (Millions KRW₩)]]/('Total Revenue (Millions)'!D$77)*100</f>
        <v>1.0968681512902085</v>
      </c>
      <c r="J267" s="9"/>
      <c r="K267" s="19"/>
      <c r="N267" s="22" t="s">
        <v>407</v>
      </c>
    </row>
    <row r="268" spans="1:14">
      <c r="A268" s="7" t="s">
        <v>95</v>
      </c>
      <c r="B268" s="353">
        <v>2020</v>
      </c>
      <c r="C268" s="354" t="s">
        <v>123</v>
      </c>
      <c r="D268" s="354" t="s">
        <v>383</v>
      </c>
      <c r="E268" s="377" t="s">
        <v>395</v>
      </c>
      <c r="F268" s="354"/>
      <c r="G268" s="379">
        <v>73660</v>
      </c>
      <c r="I268" s="168">
        <f>PayTV[[#This Row],[Total Revenue (Millions KRW₩)]]/('Total Revenue (Millions)'!D$77)*100</f>
        <v>1.0414987628137151</v>
      </c>
      <c r="J268" s="9"/>
      <c r="K268" s="19"/>
      <c r="N268" s="22" t="s">
        <v>407</v>
      </c>
    </row>
    <row r="269" spans="1:14">
      <c r="A269" s="7" t="s">
        <v>95</v>
      </c>
      <c r="B269" s="353">
        <v>2020</v>
      </c>
      <c r="C269" s="354" t="s">
        <v>123</v>
      </c>
      <c r="D269" s="354" t="s">
        <v>390</v>
      </c>
      <c r="E269" s="377" t="s">
        <v>391</v>
      </c>
      <c r="F269" s="354"/>
      <c r="G269" s="379">
        <v>68164</v>
      </c>
      <c r="I269" s="168">
        <f>PayTV[[#This Row],[Total Revenue (Millions KRW₩)]]/('Total Revenue (Millions)'!D$77)*100</f>
        <v>0.96378932484977031</v>
      </c>
      <c r="J269" s="9"/>
      <c r="K269" s="19"/>
      <c r="N269" s="22" t="s">
        <v>407</v>
      </c>
    </row>
    <row r="270" spans="1:14">
      <c r="A270" s="7" t="s">
        <v>95</v>
      </c>
      <c r="B270" s="353">
        <v>2020</v>
      </c>
      <c r="C270" s="354" t="s">
        <v>123</v>
      </c>
      <c r="D270" s="354" t="s">
        <v>290</v>
      </c>
      <c r="E270" s="377" t="s">
        <v>392</v>
      </c>
      <c r="F270" s="354"/>
      <c r="G270" s="379">
        <v>64971</v>
      </c>
      <c r="I270" s="168">
        <f>PayTV[[#This Row],[Total Revenue (Millions KRW₩)]]/('Total Revenue (Millions)'!D$77)*100</f>
        <v>0.9186426299045598</v>
      </c>
      <c r="J270" s="9"/>
      <c r="K270" s="19"/>
      <c r="N270" s="22" t="s">
        <v>407</v>
      </c>
    </row>
    <row r="271" spans="1:14">
      <c r="A271" s="7" t="s">
        <v>95</v>
      </c>
      <c r="B271" s="353">
        <v>2020</v>
      </c>
      <c r="C271" s="354" t="s">
        <v>123</v>
      </c>
      <c r="D271" s="354" t="s">
        <v>305</v>
      </c>
      <c r="E271" s="377" t="s">
        <v>397</v>
      </c>
      <c r="F271" s="354"/>
      <c r="G271" s="379">
        <v>55149</v>
      </c>
      <c r="I271" s="168">
        <f>PayTV[[#This Row],[Total Revenue (Millions KRW₩)]]/('Total Revenue (Millions)'!D$77)*100</f>
        <v>0.77976670201484621</v>
      </c>
      <c r="J271" s="9"/>
      <c r="K271" s="19"/>
      <c r="N271" s="22" t="s">
        <v>407</v>
      </c>
    </row>
    <row r="272" spans="1:14">
      <c r="A272" s="7" t="s">
        <v>95</v>
      </c>
      <c r="B272" s="353">
        <v>2020</v>
      </c>
      <c r="C272" s="354" t="s">
        <v>123</v>
      </c>
      <c r="D272" s="354" t="s">
        <v>381</v>
      </c>
      <c r="E272" s="377" t="s">
        <v>396</v>
      </c>
      <c r="F272" s="354"/>
      <c r="G272" s="379">
        <v>29168</v>
      </c>
      <c r="I272" s="168">
        <f>PayTV[[#This Row],[Total Revenue (Millions KRW₩)]]/('Total Revenue (Millions)'!D$77)*100</f>
        <v>0.41241428066454577</v>
      </c>
      <c r="J272" s="9"/>
      <c r="K272" s="19"/>
      <c r="N272" s="22" t="s">
        <v>407</v>
      </c>
    </row>
    <row r="273" spans="1:14">
      <c r="A273" s="7" t="s">
        <v>95</v>
      </c>
      <c r="B273" s="353">
        <v>2020</v>
      </c>
      <c r="C273" s="354" t="s">
        <v>123</v>
      </c>
      <c r="D273" s="354" t="s">
        <v>293</v>
      </c>
      <c r="E273" s="377" t="s">
        <v>378</v>
      </c>
      <c r="F273" s="354"/>
      <c r="G273" s="379">
        <v>19374</v>
      </c>
      <c r="I273" s="168">
        <f>PayTV[[#This Row],[Total Revenue (Millions KRW₩)]]/('Total Revenue (Millions)'!D$77)*100</f>
        <v>0.27393425238600216</v>
      </c>
      <c r="J273" s="9"/>
      <c r="K273" s="19"/>
      <c r="N273" s="22" t="s">
        <v>407</v>
      </c>
    </row>
    <row r="274" spans="1:14">
      <c r="A274" s="7" t="s">
        <v>95</v>
      </c>
      <c r="B274" s="353">
        <v>2020</v>
      </c>
      <c r="C274" s="354" t="s">
        <v>123</v>
      </c>
      <c r="D274" s="354" t="s">
        <v>287</v>
      </c>
      <c r="E274" s="377" t="s">
        <v>363</v>
      </c>
      <c r="F274" s="354"/>
      <c r="G274" s="379">
        <v>706</v>
      </c>
      <c r="I274" s="168">
        <f>PayTV[[#This Row],[Total Revenue (Millions KRW₩)]]/('Total Revenue (Millions)'!D$77)*100</f>
        <v>9.9823259102156236E-3</v>
      </c>
      <c r="J274" s="9"/>
      <c r="K274" s="19"/>
      <c r="N274" s="22" t="s">
        <v>407</v>
      </c>
    </row>
    <row r="275" spans="1:14">
      <c r="A275" s="7" t="s">
        <v>95</v>
      </c>
      <c r="B275" s="140">
        <v>2021</v>
      </c>
      <c r="C275" s="264" t="s">
        <v>123</v>
      </c>
      <c r="D275" s="264" t="s">
        <v>287</v>
      </c>
      <c r="E275" s="374" t="s">
        <v>403</v>
      </c>
      <c r="F275" s="374"/>
      <c r="G275" s="376">
        <v>1511173</v>
      </c>
      <c r="I275" s="168">
        <f>PayTV[[#This Row],[Total Revenue (Millions KRW₩)]]/('Total Revenue (Millions)'!D$78)*100</f>
        <v>20.181462797575726</v>
      </c>
      <c r="J275" s="9"/>
      <c r="K275" s="19"/>
      <c r="N275" s="22" t="s">
        <v>410</v>
      </c>
    </row>
    <row r="276" spans="1:14">
      <c r="A276" s="7" t="s">
        <v>95</v>
      </c>
      <c r="B276" s="140">
        <v>2021</v>
      </c>
      <c r="C276" s="264" t="s">
        <v>123</v>
      </c>
      <c r="D276" s="264" t="s">
        <v>292</v>
      </c>
      <c r="E276" s="374" t="s">
        <v>364</v>
      </c>
      <c r="F276" s="264"/>
      <c r="G276" s="376">
        <v>640671</v>
      </c>
      <c r="I276" s="168">
        <f>PayTV[[#This Row],[Total Revenue (Millions KRW₩)]]/('Total Revenue (Millions)'!D$78)*100</f>
        <v>8.5560541063039359</v>
      </c>
      <c r="J276" s="9"/>
      <c r="K276" s="19"/>
      <c r="N276" s="22" t="s">
        <v>410</v>
      </c>
    </row>
    <row r="277" spans="1:14">
      <c r="A277" s="7" t="s">
        <v>95</v>
      </c>
      <c r="B277" s="140">
        <v>2021</v>
      </c>
      <c r="C277" s="264" t="s">
        <v>123</v>
      </c>
      <c r="D277" s="264" t="s">
        <v>366</v>
      </c>
      <c r="E277" s="374" t="s">
        <v>367</v>
      </c>
      <c r="F277" s="264"/>
      <c r="G277" s="376">
        <v>643700</v>
      </c>
      <c r="I277" s="168">
        <f>PayTV[[#This Row],[Total Revenue (Millions KRW₩)]]/('Total Revenue (Millions)'!D$78)*100</f>
        <v>8.5965058949567617</v>
      </c>
      <c r="J277" s="9"/>
      <c r="K277" s="19"/>
      <c r="N277" s="22" t="s">
        <v>410</v>
      </c>
    </row>
    <row r="278" spans="1:14">
      <c r="A278" s="7" t="s">
        <v>95</v>
      </c>
      <c r="B278" s="140">
        <v>2021</v>
      </c>
      <c r="C278" s="264" t="s">
        <v>123</v>
      </c>
      <c r="D278" s="264"/>
      <c r="E278" s="374" t="s">
        <v>365</v>
      </c>
      <c r="F278" s="264"/>
      <c r="G278" s="376">
        <v>645654</v>
      </c>
      <c r="I278" s="168">
        <f>PayTV[[#This Row],[Total Revenue (Millions KRW₩)]]/('Total Revenue (Millions)'!D$78)*100</f>
        <v>8.6226012383135195</v>
      </c>
      <c r="J278" s="9"/>
      <c r="K278" s="19"/>
      <c r="N278" s="22" t="s">
        <v>410</v>
      </c>
    </row>
    <row r="279" spans="1:14">
      <c r="A279" s="7" t="s">
        <v>95</v>
      </c>
      <c r="B279" s="140">
        <v>2021</v>
      </c>
      <c r="C279" s="264" t="s">
        <v>123</v>
      </c>
      <c r="D279" s="264" t="s">
        <v>360</v>
      </c>
      <c r="E279" s="374" t="s">
        <v>361</v>
      </c>
      <c r="F279" s="264"/>
      <c r="G279" s="376">
        <v>467096</v>
      </c>
      <c r="I279" s="168">
        <f>PayTV[[#This Row],[Total Revenue (Millions KRW₩)]]/('Total Revenue (Millions)'!D$78)*100</f>
        <v>6.2379889972203246</v>
      </c>
      <c r="J279" s="9"/>
      <c r="K279" s="19"/>
      <c r="N279" s="22" t="s">
        <v>410</v>
      </c>
    </row>
    <row r="280" spans="1:14">
      <c r="A280" s="7" t="s">
        <v>95</v>
      </c>
      <c r="B280" s="140">
        <v>2021</v>
      </c>
      <c r="C280" s="264" t="s">
        <v>123</v>
      </c>
      <c r="D280" s="264" t="s">
        <v>369</v>
      </c>
      <c r="E280" s="374" t="s">
        <v>370</v>
      </c>
      <c r="F280" s="264"/>
      <c r="G280" s="376">
        <v>361606</v>
      </c>
      <c r="I280" s="168">
        <f>PayTV[[#This Row],[Total Revenue (Millions KRW₩)]]/('Total Revenue (Millions)'!D$78)*100</f>
        <v>4.8291876816090333</v>
      </c>
      <c r="J280" s="9"/>
      <c r="K280" s="19"/>
      <c r="N280" s="22" t="s">
        <v>410</v>
      </c>
    </row>
    <row r="281" spans="1:14">
      <c r="A281" s="7" t="s">
        <v>95</v>
      </c>
      <c r="B281" s="140">
        <v>2021</v>
      </c>
      <c r="C281" s="264" t="s">
        <v>123</v>
      </c>
      <c r="D281" s="264" t="s">
        <v>383</v>
      </c>
      <c r="E281" s="374" t="s">
        <v>384</v>
      </c>
      <c r="F281" s="264"/>
      <c r="G281" s="376">
        <v>327519</v>
      </c>
      <c r="I281" s="168">
        <f>PayTV[[#This Row],[Total Revenue (Millions KRW₩)]]/('Total Revenue (Millions)'!D$78)*100</f>
        <v>4.3739614948117813</v>
      </c>
      <c r="J281" s="9"/>
      <c r="K281" s="19"/>
      <c r="N281" s="22" t="s">
        <v>410</v>
      </c>
    </row>
    <row r="282" spans="1:14">
      <c r="A282" s="7" t="s">
        <v>95</v>
      </c>
      <c r="B282" s="140">
        <v>2021</v>
      </c>
      <c r="C282" s="264" t="s">
        <v>123</v>
      </c>
      <c r="D282" s="264" t="s">
        <v>387</v>
      </c>
      <c r="E282" s="374" t="s">
        <v>388</v>
      </c>
      <c r="F282" s="264"/>
      <c r="G282" s="376">
        <v>347861</v>
      </c>
      <c r="I282" s="168">
        <f>PayTV[[#This Row],[Total Revenue (Millions KRW₩)]]/('Total Revenue (Millions)'!D$78)*100</f>
        <v>4.6456255043118748</v>
      </c>
      <c r="J282" s="9"/>
      <c r="K282" s="19"/>
      <c r="N282" s="22" t="s">
        <v>410</v>
      </c>
    </row>
    <row r="283" spans="1:14">
      <c r="A283" s="7" t="s">
        <v>95</v>
      </c>
      <c r="B283" s="140">
        <v>2021</v>
      </c>
      <c r="C283" s="264" t="s">
        <v>123</v>
      </c>
      <c r="D283" s="264" t="s">
        <v>355</v>
      </c>
      <c r="E283" s="374" t="s">
        <v>368</v>
      </c>
      <c r="F283" s="264"/>
      <c r="G283" s="376">
        <v>223511</v>
      </c>
      <c r="I283" s="168">
        <f>PayTV[[#This Row],[Total Revenue (Millions KRW₩)]]/('Total Revenue (Millions)'!D$78)*100</f>
        <v>2.9849520414598114</v>
      </c>
      <c r="J283" s="9"/>
      <c r="K283" s="19"/>
      <c r="N283" s="22" t="s">
        <v>410</v>
      </c>
    </row>
    <row r="284" spans="1:14">
      <c r="A284" s="7" t="s">
        <v>95</v>
      </c>
      <c r="B284" s="140">
        <v>2021</v>
      </c>
      <c r="C284" s="264" t="s">
        <v>123</v>
      </c>
      <c r="D284" s="264" t="s">
        <v>218</v>
      </c>
      <c r="E284" s="374" t="s">
        <v>402</v>
      </c>
      <c r="F284" s="264"/>
      <c r="G284" s="376">
        <v>206319</v>
      </c>
      <c r="I284" s="168">
        <f>PayTV[[#This Row],[Total Revenue (Millions KRW₩)]]/('Total Revenue (Millions)'!D$78)*100</f>
        <v>2.7553557553854033</v>
      </c>
      <c r="J284" s="9"/>
      <c r="K284" s="19"/>
      <c r="N284" s="22" t="s">
        <v>410</v>
      </c>
    </row>
    <row r="285" spans="1:14">
      <c r="A285" s="7" t="s">
        <v>95</v>
      </c>
      <c r="B285" s="140">
        <v>2021</v>
      </c>
      <c r="C285" s="264" t="s">
        <v>123</v>
      </c>
      <c r="D285" s="264"/>
      <c r="E285" s="374" t="s">
        <v>389</v>
      </c>
      <c r="F285" s="264"/>
      <c r="G285" s="376">
        <v>195796</v>
      </c>
      <c r="I285" s="168">
        <f>PayTV[[#This Row],[Total Revenue (Millions KRW₩)]]/('Total Revenue (Millions)'!D$78)*100</f>
        <v>2.6148228494779464</v>
      </c>
      <c r="J285" s="9"/>
      <c r="K285" s="19"/>
      <c r="N285" s="22" t="s">
        <v>410</v>
      </c>
    </row>
    <row r="286" spans="1:14">
      <c r="A286" s="7" t="s">
        <v>95</v>
      </c>
      <c r="B286" s="140">
        <v>2021</v>
      </c>
      <c r="C286" s="264" t="s">
        <v>123</v>
      </c>
      <c r="D286" s="264" t="s">
        <v>289</v>
      </c>
      <c r="E286" s="374" t="s">
        <v>393</v>
      </c>
      <c r="F286" s="264"/>
      <c r="G286" s="376">
        <v>203852</v>
      </c>
      <c r="I286" s="168">
        <f>PayTV[[#This Row],[Total Revenue (Millions KRW₩)]]/('Total Revenue (Millions)'!D$78)*100</f>
        <v>2.7224093827850329</v>
      </c>
      <c r="J286" s="9"/>
      <c r="K286" s="19"/>
      <c r="N286" s="22" t="s">
        <v>410</v>
      </c>
    </row>
    <row r="287" spans="1:14">
      <c r="A287" s="7" t="s">
        <v>95</v>
      </c>
      <c r="B287" s="140">
        <v>2021</v>
      </c>
      <c r="C287" s="264" t="s">
        <v>123</v>
      </c>
      <c r="D287" s="264" t="s">
        <v>381</v>
      </c>
      <c r="E287" s="374" t="s">
        <v>382</v>
      </c>
      <c r="F287" s="264"/>
      <c r="G287" s="376">
        <v>192723</v>
      </c>
      <c r="I287" s="168">
        <f>PayTV[[#This Row],[Total Revenue (Millions KRW₩)]]/('Total Revenue (Millions)'!D$78)*100</f>
        <v>2.573783448180444</v>
      </c>
      <c r="J287" s="9"/>
      <c r="K287" s="19"/>
      <c r="N287" s="22" t="s">
        <v>410</v>
      </c>
    </row>
    <row r="288" spans="1:14">
      <c r="A288" s="7" t="s">
        <v>95</v>
      </c>
      <c r="B288" s="140">
        <v>2021</v>
      </c>
      <c r="C288" s="264" t="s">
        <v>123</v>
      </c>
      <c r="D288" s="264" t="s">
        <v>385</v>
      </c>
      <c r="E288" s="374" t="s">
        <v>386</v>
      </c>
      <c r="F288" s="264"/>
      <c r="G288" s="376">
        <v>201698</v>
      </c>
      <c r="I288" s="168">
        <f>PayTV[[#This Row],[Total Revenue (Millions KRW₩)]]/('Total Revenue (Millions)'!D$78)*100</f>
        <v>2.6936430728615641</v>
      </c>
      <c r="J288" s="9"/>
      <c r="K288" s="19"/>
      <c r="N288" s="22" t="s">
        <v>410</v>
      </c>
    </row>
    <row r="289" spans="1:14">
      <c r="A289" s="7" t="s">
        <v>95</v>
      </c>
      <c r="B289" s="140">
        <v>2021</v>
      </c>
      <c r="C289" s="264" t="s">
        <v>123</v>
      </c>
      <c r="D289" s="264" t="s">
        <v>353</v>
      </c>
      <c r="E289" s="374" t="s">
        <v>371</v>
      </c>
      <c r="F289" s="264"/>
      <c r="G289" s="376">
        <v>168299</v>
      </c>
      <c r="I289" s="168">
        <f>PayTV[[#This Row],[Total Revenue (Millions KRW₩)]]/('Total Revenue (Millions)'!D$78)*100</f>
        <v>2.2476050110537953</v>
      </c>
      <c r="J289" s="9"/>
      <c r="K289" s="19"/>
      <c r="N289" s="22" t="s">
        <v>410</v>
      </c>
    </row>
    <row r="290" spans="1:14">
      <c r="A290" s="7" t="s">
        <v>95</v>
      </c>
      <c r="B290" s="140">
        <v>2021</v>
      </c>
      <c r="C290" s="264" t="s">
        <v>123</v>
      </c>
      <c r="D290" s="264"/>
      <c r="E290" s="374" t="s">
        <v>394</v>
      </c>
      <c r="F290" s="264"/>
      <c r="G290" s="376">
        <v>147723</v>
      </c>
      <c r="I290" s="168">
        <f>PayTV[[#This Row],[Total Revenue (Millions KRW₩)]]/('Total Revenue (Millions)'!D$78)*100</f>
        <v>1.9728159706706505</v>
      </c>
      <c r="J290" s="9"/>
      <c r="K290" s="19"/>
      <c r="N290" s="22" t="s">
        <v>410</v>
      </c>
    </row>
    <row r="291" spans="1:14">
      <c r="A291" s="7" t="s">
        <v>95</v>
      </c>
      <c r="B291" s="140">
        <v>2021</v>
      </c>
      <c r="C291" s="264" t="s">
        <v>123</v>
      </c>
      <c r="D291" s="264" t="s">
        <v>398</v>
      </c>
      <c r="E291" s="374" t="s">
        <v>399</v>
      </c>
      <c r="F291" s="264"/>
      <c r="G291" s="376">
        <v>160644</v>
      </c>
      <c r="I291" s="168">
        <f>PayTV[[#This Row],[Total Revenue (Millions KRW₩)]]/('Total Revenue (Millions)'!D$78)*100</f>
        <v>2.1453737657129626</v>
      </c>
      <c r="J291" s="9"/>
      <c r="K291" s="19"/>
      <c r="N291" s="22" t="s">
        <v>410</v>
      </c>
    </row>
    <row r="292" spans="1:14">
      <c r="A292" s="7" t="s">
        <v>95</v>
      </c>
      <c r="B292" s="140">
        <v>2021</v>
      </c>
      <c r="C292" s="264" t="s">
        <v>123</v>
      </c>
      <c r="D292" s="264" t="s">
        <v>285</v>
      </c>
      <c r="E292" s="374" t="s">
        <v>406</v>
      </c>
      <c r="F292" s="264"/>
      <c r="G292" s="376">
        <v>134256</v>
      </c>
      <c r="I292" s="168">
        <f>PayTV[[#This Row],[Total Revenue (Millions KRW₩)]]/('Total Revenue (Millions)'!D$78)*100</f>
        <v>1.7929664369012195</v>
      </c>
      <c r="J292" s="9"/>
      <c r="K292" s="19"/>
      <c r="N292" s="22" t="s">
        <v>410</v>
      </c>
    </row>
    <row r="293" spans="1:14">
      <c r="A293" s="7" t="s">
        <v>95</v>
      </c>
      <c r="B293" s="140">
        <v>2021</v>
      </c>
      <c r="C293" s="264" t="s">
        <v>123</v>
      </c>
      <c r="D293" s="264" t="s">
        <v>352</v>
      </c>
      <c r="E293" s="374" t="s">
        <v>408</v>
      </c>
      <c r="F293" s="264"/>
      <c r="G293" s="376">
        <v>118520</v>
      </c>
      <c r="I293" s="168">
        <f>PayTV[[#This Row],[Total Revenue (Millions KRW₩)]]/('Total Revenue (Millions)'!D$78)*100</f>
        <v>1.5828147874324614</v>
      </c>
      <c r="J293" s="9"/>
      <c r="K293" s="19"/>
      <c r="N293" s="22" t="s">
        <v>410</v>
      </c>
    </row>
    <row r="294" spans="1:14">
      <c r="A294" s="7" t="s">
        <v>95</v>
      </c>
      <c r="B294" s="140">
        <v>2021</v>
      </c>
      <c r="C294" s="264" t="s">
        <v>123</v>
      </c>
      <c r="D294" s="264"/>
      <c r="E294" s="374" t="s">
        <v>373</v>
      </c>
      <c r="F294" s="264"/>
      <c r="G294" s="376">
        <v>113458</v>
      </c>
      <c r="I294" s="168">
        <f>PayTV[[#This Row],[Total Revenue (Millions KRW₩)]]/('Total Revenue (Millions)'!D$78)*100</f>
        <v>1.5152126236290262</v>
      </c>
      <c r="J294" s="9"/>
      <c r="K294" s="19"/>
      <c r="N294" s="22" t="s">
        <v>410</v>
      </c>
    </row>
    <row r="295" spans="1:14">
      <c r="A295" s="7" t="s">
        <v>95</v>
      </c>
      <c r="B295" s="140">
        <v>2021</v>
      </c>
      <c r="C295" s="264" t="s">
        <v>123</v>
      </c>
      <c r="D295" s="264"/>
      <c r="E295" s="374" t="s">
        <v>401</v>
      </c>
      <c r="F295" s="264"/>
      <c r="G295" s="376">
        <v>98156</v>
      </c>
      <c r="I295" s="168">
        <f>PayTV[[#This Row],[Total Revenue (Millions KRW₩)]]/('Total Revenue (Millions)'!D$78)*100</f>
        <v>1.3108569716100293</v>
      </c>
      <c r="J295" s="9"/>
      <c r="K295" s="19"/>
      <c r="N295" s="22" t="s">
        <v>410</v>
      </c>
    </row>
    <row r="296" spans="1:14">
      <c r="A296" s="7" t="s">
        <v>95</v>
      </c>
      <c r="B296" s="140">
        <v>2021</v>
      </c>
      <c r="C296" s="264" t="s">
        <v>123</v>
      </c>
      <c r="D296" s="264" t="s">
        <v>383</v>
      </c>
      <c r="E296" s="374" t="s">
        <v>395</v>
      </c>
      <c r="F296" s="264"/>
      <c r="G296" s="376">
        <v>32932</v>
      </c>
      <c r="I296" s="168">
        <f>PayTV[[#This Row],[Total Revenue (Millions KRW₩)]]/('Total Revenue (Millions)'!D$78)*100</f>
        <v>0.43980135487450062</v>
      </c>
      <c r="J296" s="9"/>
      <c r="K296" s="19"/>
      <c r="N296" s="22" t="s">
        <v>410</v>
      </c>
    </row>
    <row r="297" spans="1:14">
      <c r="A297" s="7" t="s">
        <v>95</v>
      </c>
      <c r="B297" s="140">
        <v>2021</v>
      </c>
      <c r="C297" s="264" t="s">
        <v>123</v>
      </c>
      <c r="D297" s="264" t="s">
        <v>390</v>
      </c>
      <c r="E297" s="374" t="s">
        <v>391</v>
      </c>
      <c r="F297" s="264"/>
      <c r="G297" s="376">
        <v>79694</v>
      </c>
      <c r="I297" s="168">
        <f>PayTV[[#This Row],[Total Revenue (Millions KRW₩)]]/('Total Revenue (Millions)'!D$78)*100</f>
        <v>1.0643000478370113</v>
      </c>
      <c r="J297" s="9"/>
      <c r="K297" s="19"/>
      <c r="N297" s="22" t="s">
        <v>410</v>
      </c>
    </row>
    <row r="298" spans="1:14">
      <c r="A298" s="7" t="s">
        <v>95</v>
      </c>
      <c r="B298" s="140">
        <v>2021</v>
      </c>
      <c r="C298" s="264" t="s">
        <v>123</v>
      </c>
      <c r="D298" s="264" t="s">
        <v>290</v>
      </c>
      <c r="E298" s="374" t="s">
        <v>392</v>
      </c>
      <c r="F298" s="264"/>
      <c r="G298" s="376">
        <v>76515</v>
      </c>
      <c r="I298" s="168">
        <f>PayTV[[#This Row],[Total Revenue (Millions KRW₩)]]/('Total Revenue (Millions)'!D$78)*100</f>
        <v>1.0218450342591527</v>
      </c>
      <c r="J298" s="9"/>
      <c r="K298" s="19"/>
      <c r="N298" s="22" t="s">
        <v>410</v>
      </c>
    </row>
    <row r="299" spans="1:14">
      <c r="A299" s="7" t="s">
        <v>95</v>
      </c>
      <c r="B299" s="140">
        <v>2021</v>
      </c>
      <c r="C299" s="264" t="s">
        <v>123</v>
      </c>
      <c r="D299" s="264" t="s">
        <v>305</v>
      </c>
      <c r="E299" s="374" t="s">
        <v>397</v>
      </c>
      <c r="F299" s="264"/>
      <c r="G299" s="376">
        <v>49199</v>
      </c>
      <c r="I299" s="168">
        <f>PayTV[[#This Row],[Total Revenue (Millions KRW₩)]]/('Total Revenue (Millions)'!D$78)*100</f>
        <v>0.65704442057787427</v>
      </c>
      <c r="J299" s="9"/>
      <c r="K299" s="19"/>
      <c r="N299" s="22" t="s">
        <v>410</v>
      </c>
    </row>
    <row r="300" spans="1:14">
      <c r="A300" s="7" t="s">
        <v>95</v>
      </c>
      <c r="B300" s="140">
        <v>2021</v>
      </c>
      <c r="C300" s="264" t="s">
        <v>123</v>
      </c>
      <c r="D300" s="264" t="s">
        <v>381</v>
      </c>
      <c r="E300" s="374" t="s">
        <v>396</v>
      </c>
      <c r="F300" s="264"/>
      <c r="G300" s="376">
        <v>31332</v>
      </c>
      <c r="I300" s="168">
        <f>PayTV[[#This Row],[Total Revenue (Millions KRW₩)]]/('Total Revenue (Millions)'!D$78)*100</f>
        <v>0.41843362234081904</v>
      </c>
      <c r="J300" s="9"/>
      <c r="K300" s="19"/>
      <c r="N300" s="22" t="s">
        <v>410</v>
      </c>
    </row>
    <row r="301" spans="1:14">
      <c r="A301" s="7" t="s">
        <v>95</v>
      </c>
      <c r="B301" s="140">
        <v>2021</v>
      </c>
      <c r="C301" s="264" t="s">
        <v>123</v>
      </c>
      <c r="D301" s="264" t="s">
        <v>293</v>
      </c>
      <c r="E301" s="374" t="s">
        <v>378</v>
      </c>
      <c r="F301" s="264"/>
      <c r="G301" s="376">
        <v>22300</v>
      </c>
      <c r="I301" s="168">
        <f>PayTV[[#This Row],[Total Revenue (Millions KRW₩)]]/('Total Revenue (Millions)'!D$78)*100</f>
        <v>0.29781277218818669</v>
      </c>
      <c r="J301" s="9"/>
      <c r="K301" s="19"/>
      <c r="N301" s="22" t="s">
        <v>410</v>
      </c>
    </row>
    <row r="302" spans="1:14">
      <c r="A302" s="7" t="s">
        <v>95</v>
      </c>
      <c r="B302" s="140">
        <v>2021</v>
      </c>
      <c r="C302" s="264" t="s">
        <v>123</v>
      </c>
      <c r="D302" s="264" t="s">
        <v>285</v>
      </c>
      <c r="E302" s="374" t="s">
        <v>411</v>
      </c>
      <c r="F302" s="264"/>
      <c r="G302" s="376">
        <v>85719</v>
      </c>
      <c r="I302" s="168">
        <f>PayTV[[#This Row],[Total Revenue (Millions KRW₩)]]/('Total Revenue (Millions)'!D$78)*100</f>
        <v>1.1447629156591559</v>
      </c>
      <c r="J302" s="9"/>
      <c r="K302" s="19"/>
      <c r="N302" s="22" t="s">
        <v>410</v>
      </c>
    </row>
    <row r="303" spans="1:14">
      <c r="E303" s="19"/>
      <c r="F303" s="19"/>
      <c r="L303" s="19"/>
      <c r="M303" s="19"/>
    </row>
    <row r="304" spans="1:14">
      <c r="E304" s="19"/>
      <c r="F304" s="19"/>
      <c r="L304" s="19"/>
      <c r="M304" s="19"/>
    </row>
    <row r="305" spans="5:13">
      <c r="E305" s="19"/>
      <c r="F305" s="19"/>
      <c r="L305" s="19"/>
      <c r="M305" s="19"/>
    </row>
    <row r="306" spans="5:13">
      <c r="E306" s="19"/>
      <c r="F306" s="19"/>
      <c r="L306" s="19"/>
      <c r="M306" s="19"/>
    </row>
    <row r="307" spans="5:13">
      <c r="E307" s="19"/>
      <c r="F307" s="19"/>
      <c r="L307" s="19"/>
      <c r="M307" s="19"/>
    </row>
    <row r="308" spans="5:13">
      <c r="E308" s="19"/>
      <c r="F308" s="19"/>
      <c r="L308" s="19"/>
      <c r="M308" s="19"/>
    </row>
    <row r="309" spans="5:13">
      <c r="E309" s="19"/>
      <c r="F309" s="19"/>
      <c r="L309" s="19"/>
      <c r="M309" s="19"/>
    </row>
    <row r="310" spans="5:13">
      <c r="E310" s="19"/>
      <c r="F310" s="19"/>
      <c r="L310" s="19"/>
      <c r="M310" s="19"/>
    </row>
    <row r="311" spans="5:13">
      <c r="E311" s="19"/>
      <c r="F311" s="19"/>
      <c r="L311" s="19"/>
      <c r="M311" s="19"/>
    </row>
    <row r="312" spans="5:13">
      <c r="E312" s="19"/>
      <c r="F312" s="19"/>
      <c r="L312" s="19"/>
      <c r="M312" s="19"/>
    </row>
    <row r="313" spans="5:13">
      <c r="E313" s="19"/>
      <c r="F313" s="19"/>
      <c r="L313" s="19"/>
      <c r="M313" s="19"/>
    </row>
    <row r="314" spans="5:13">
      <c r="E314" s="19"/>
      <c r="F314" s="19"/>
      <c r="L314" s="19"/>
      <c r="M314" s="19"/>
    </row>
    <row r="315" spans="5:13">
      <c r="E315" s="19"/>
      <c r="F315" s="19"/>
      <c r="L315" s="19"/>
      <c r="M315" s="19"/>
    </row>
    <row r="316" spans="5:13">
      <c r="E316" s="19"/>
      <c r="F316" s="19"/>
      <c r="L316" s="19"/>
      <c r="M316" s="19"/>
    </row>
    <row r="317" spans="5:13">
      <c r="E317" s="19"/>
      <c r="F317" s="19"/>
      <c r="L317" s="19"/>
      <c r="M317" s="19"/>
    </row>
    <row r="318" spans="5:13">
      <c r="E318" s="19"/>
      <c r="F318" s="19"/>
      <c r="L318" s="19"/>
      <c r="M318" s="19"/>
    </row>
    <row r="319" spans="5:13">
      <c r="E319" s="19"/>
      <c r="F319" s="19"/>
      <c r="L319" s="19"/>
      <c r="M319" s="19"/>
    </row>
    <row r="320" spans="5:13">
      <c r="E320" s="19"/>
      <c r="F320" s="19"/>
      <c r="L320" s="19"/>
      <c r="M320" s="19"/>
    </row>
    <row r="321" spans="5:13">
      <c r="E321" s="19"/>
      <c r="F321" s="19"/>
      <c r="L321" s="19"/>
      <c r="M321" s="19"/>
    </row>
    <row r="322" spans="5:13">
      <c r="E322" s="19"/>
      <c r="F322" s="19"/>
      <c r="L322" s="19"/>
      <c r="M322" s="19"/>
    </row>
    <row r="323" spans="5:13">
      <c r="E323" s="19"/>
      <c r="F323" s="19"/>
      <c r="L323" s="19"/>
      <c r="M323" s="19"/>
    </row>
    <row r="324" spans="5:13">
      <c r="E324" s="19"/>
      <c r="F324" s="19"/>
      <c r="L324" s="19"/>
      <c r="M324" s="19"/>
    </row>
    <row r="325" spans="5:13">
      <c r="E325" s="19"/>
      <c r="F325" s="19"/>
      <c r="L325" s="19"/>
      <c r="M325" s="19"/>
    </row>
    <row r="326" spans="5:13">
      <c r="E326" s="19"/>
      <c r="F326" s="19"/>
      <c r="L326" s="19"/>
      <c r="M326" s="19"/>
    </row>
    <row r="327" spans="5:13">
      <c r="E327" s="19"/>
      <c r="F327" s="19"/>
      <c r="L327" s="19"/>
      <c r="M327" s="19"/>
    </row>
    <row r="328" spans="5:13">
      <c r="E328" s="19"/>
      <c r="F328" s="19"/>
      <c r="L328" s="19"/>
      <c r="M328" s="19"/>
    </row>
    <row r="329" spans="5:13">
      <c r="E329" s="19"/>
      <c r="F329" s="19"/>
      <c r="L329" s="19"/>
      <c r="M329" s="19"/>
    </row>
    <row r="330" spans="5:13">
      <c r="E330" s="19"/>
      <c r="F330" s="19"/>
      <c r="L330" s="19"/>
      <c r="M330" s="19"/>
    </row>
    <row r="331" spans="5:13">
      <c r="E331" s="19"/>
      <c r="F331" s="19"/>
      <c r="L331" s="19"/>
      <c r="M331" s="19"/>
    </row>
    <row r="332" spans="5:13">
      <c r="E332" s="19"/>
      <c r="F332" s="19"/>
      <c r="L332" s="19"/>
      <c r="M332" s="19"/>
    </row>
    <row r="333" spans="5:13">
      <c r="E333" s="19"/>
      <c r="F333" s="19"/>
      <c r="L333" s="19"/>
      <c r="M333" s="19"/>
    </row>
    <row r="334" spans="5:13">
      <c r="E334" s="19"/>
      <c r="F334" s="19"/>
      <c r="L334" s="19"/>
      <c r="M334" s="19"/>
    </row>
    <row r="335" spans="5:13">
      <c r="E335" s="19"/>
      <c r="F335" s="19"/>
      <c r="L335" s="19"/>
      <c r="M335" s="19"/>
    </row>
    <row r="336" spans="5:13">
      <c r="E336" s="19"/>
      <c r="F336" s="19"/>
      <c r="L336" s="19"/>
      <c r="M336" s="19"/>
    </row>
    <row r="337" spans="5:13">
      <c r="E337" s="19"/>
      <c r="F337" s="19"/>
      <c r="L337" s="19"/>
      <c r="M337" s="19"/>
    </row>
    <row r="338" spans="5:13">
      <c r="E338" s="19"/>
      <c r="F338" s="19"/>
      <c r="L338" s="19"/>
      <c r="M338" s="19"/>
    </row>
    <row r="339" spans="5:13">
      <c r="E339" s="19"/>
      <c r="F339" s="19"/>
      <c r="L339" s="19"/>
      <c r="M339" s="19"/>
    </row>
    <row r="340" spans="5:13">
      <c r="E340" s="19"/>
      <c r="F340" s="19"/>
      <c r="L340" s="19"/>
      <c r="M340" s="19"/>
    </row>
    <row r="341" spans="5:13">
      <c r="E341" s="19"/>
      <c r="F341" s="19"/>
      <c r="L341" s="19"/>
      <c r="M341" s="19"/>
    </row>
    <row r="342" spans="5:13">
      <c r="E342" s="19"/>
      <c r="F342" s="19"/>
      <c r="L342" s="19"/>
      <c r="M342" s="19"/>
    </row>
    <row r="343" spans="5:13">
      <c r="E343" s="19"/>
      <c r="F343" s="19"/>
      <c r="L343" s="19"/>
      <c r="M343" s="19"/>
    </row>
    <row r="344" spans="5:13">
      <c r="E344" s="19"/>
      <c r="F344" s="19"/>
      <c r="L344" s="19"/>
      <c r="M344" s="19"/>
    </row>
    <row r="345" spans="5:13">
      <c r="E345" s="19"/>
      <c r="F345" s="19"/>
      <c r="L345" s="19"/>
      <c r="M345" s="19"/>
    </row>
    <row r="346" spans="5:13">
      <c r="E346" s="19"/>
      <c r="F346" s="19"/>
      <c r="L346" s="19"/>
      <c r="M346" s="19"/>
    </row>
    <row r="347" spans="5:13">
      <c r="E347" s="19"/>
      <c r="F347" s="19"/>
      <c r="L347" s="19"/>
      <c r="M347" s="19"/>
    </row>
    <row r="348" spans="5:13">
      <c r="E348" s="19"/>
      <c r="F348" s="19"/>
      <c r="L348" s="19"/>
      <c r="M348" s="19"/>
    </row>
    <row r="349" spans="5:13">
      <c r="E349" s="19"/>
      <c r="F349" s="19"/>
      <c r="L349" s="19"/>
      <c r="M349" s="19"/>
    </row>
    <row r="350" spans="5:13">
      <c r="E350" s="19"/>
      <c r="F350" s="19"/>
      <c r="L350" s="19"/>
      <c r="M350" s="19"/>
    </row>
    <row r="351" spans="5:13">
      <c r="E351" s="19"/>
      <c r="F351" s="19"/>
      <c r="L351" s="19"/>
      <c r="M351" s="19"/>
    </row>
    <row r="352" spans="5:13">
      <c r="E352" s="19"/>
      <c r="F352" s="19"/>
      <c r="L352" s="19"/>
      <c r="M352" s="19"/>
    </row>
    <row r="353" spans="5:13">
      <c r="E353" s="19"/>
      <c r="F353" s="19"/>
      <c r="L353" s="19"/>
      <c r="M353" s="19"/>
    </row>
    <row r="354" spans="5:13">
      <c r="E354" s="19"/>
      <c r="F354" s="19"/>
      <c r="L354" s="19"/>
      <c r="M354" s="19"/>
    </row>
    <row r="355" spans="5:13">
      <c r="E355" s="19"/>
      <c r="F355" s="19"/>
      <c r="L355" s="19"/>
      <c r="M355" s="19"/>
    </row>
    <row r="356" spans="5:13">
      <c r="E356" s="19"/>
      <c r="F356" s="19"/>
      <c r="L356" s="19"/>
      <c r="M356" s="19"/>
    </row>
    <row r="357" spans="5:13">
      <c r="E357" s="19"/>
      <c r="F357" s="19"/>
      <c r="L357" s="19"/>
      <c r="M357" s="19"/>
    </row>
    <row r="358" spans="5:13">
      <c r="E358" s="19"/>
      <c r="F358" s="19"/>
      <c r="L358" s="19"/>
      <c r="M358" s="19"/>
    </row>
    <row r="359" spans="5:13">
      <c r="E359" s="19"/>
      <c r="F359" s="19"/>
      <c r="L359" s="19"/>
      <c r="M359" s="19"/>
    </row>
    <row r="360" spans="5:13">
      <c r="E360" s="19"/>
      <c r="F360" s="19"/>
      <c r="L360" s="19"/>
      <c r="M360" s="19"/>
    </row>
    <row r="361" spans="5:13">
      <c r="E361" s="19"/>
      <c r="F361" s="19"/>
      <c r="L361" s="19"/>
      <c r="M361" s="19"/>
    </row>
    <row r="362" spans="5:13">
      <c r="E362" s="19"/>
      <c r="F362" s="19"/>
      <c r="L362" s="19"/>
      <c r="M362" s="19"/>
    </row>
    <row r="363" spans="5:13">
      <c r="E363" s="19"/>
      <c r="F363" s="19"/>
      <c r="L363" s="19"/>
      <c r="M363" s="19"/>
    </row>
    <row r="364" spans="5:13">
      <c r="E364" s="19"/>
      <c r="F364" s="19"/>
      <c r="L364" s="19"/>
      <c r="M364" s="19"/>
    </row>
    <row r="365" spans="5:13">
      <c r="E365" s="19"/>
      <c r="F365" s="19"/>
      <c r="L365" s="19"/>
      <c r="M365" s="19"/>
    </row>
    <row r="366" spans="5:13">
      <c r="E366" s="19"/>
      <c r="F366" s="19"/>
      <c r="L366" s="19"/>
      <c r="M366" s="19"/>
    </row>
    <row r="367" spans="5:13">
      <c r="E367" s="19"/>
      <c r="F367" s="19"/>
      <c r="L367" s="19"/>
      <c r="M367" s="19"/>
    </row>
    <row r="368" spans="5:13">
      <c r="E368" s="19"/>
      <c r="F368" s="19"/>
      <c r="L368" s="19"/>
      <c r="M368" s="19"/>
    </row>
    <row r="369" spans="5:13">
      <c r="E369" s="19"/>
      <c r="F369" s="19"/>
      <c r="L369" s="19"/>
      <c r="M369" s="19"/>
    </row>
    <row r="370" spans="5:13">
      <c r="E370" s="19"/>
      <c r="F370" s="19"/>
      <c r="L370" s="19"/>
      <c r="M370" s="19"/>
    </row>
    <row r="371" spans="5:13">
      <c r="E371" s="19"/>
      <c r="F371" s="19"/>
      <c r="L371" s="19"/>
      <c r="M371" s="19"/>
    </row>
    <row r="372" spans="5:13">
      <c r="E372" s="19"/>
      <c r="F372" s="19"/>
      <c r="L372" s="19"/>
      <c r="M372" s="19"/>
    </row>
    <row r="373" spans="5:13">
      <c r="E373" s="19"/>
      <c r="F373" s="19"/>
      <c r="L373" s="19"/>
      <c r="M373" s="19"/>
    </row>
    <row r="374" spans="5:13">
      <c r="E374" s="19"/>
      <c r="F374" s="19"/>
      <c r="L374" s="19"/>
      <c r="M374" s="19"/>
    </row>
    <row r="375" spans="5:13">
      <c r="E375" s="19"/>
      <c r="F375" s="19"/>
      <c r="L375" s="19"/>
      <c r="M375" s="19"/>
    </row>
    <row r="376" spans="5:13">
      <c r="E376" s="19"/>
      <c r="F376" s="19"/>
      <c r="L376" s="19"/>
      <c r="M376" s="19"/>
    </row>
    <row r="377" spans="5:13">
      <c r="E377" s="19"/>
      <c r="F377" s="19"/>
      <c r="L377" s="19"/>
      <c r="M377" s="19"/>
    </row>
    <row r="378" spans="5:13">
      <c r="E378" s="19"/>
      <c r="F378" s="19"/>
      <c r="L378" s="19"/>
      <c r="M378" s="19"/>
    </row>
    <row r="379" spans="5:13">
      <c r="E379" s="19"/>
      <c r="F379" s="19"/>
      <c r="L379" s="19"/>
      <c r="M379" s="19"/>
    </row>
    <row r="380" spans="5:13">
      <c r="E380" s="19"/>
      <c r="F380" s="19"/>
      <c r="L380" s="19"/>
      <c r="M380" s="19"/>
    </row>
    <row r="381" spans="5:13">
      <c r="E381" s="19"/>
      <c r="F381" s="19"/>
      <c r="L381" s="19"/>
      <c r="M381" s="19"/>
    </row>
    <row r="382" spans="5:13">
      <c r="E382" s="19"/>
      <c r="F382" s="19"/>
      <c r="L382" s="19"/>
      <c r="M382" s="19"/>
    </row>
    <row r="383" spans="5:13">
      <c r="E383" s="19"/>
      <c r="F383" s="19"/>
      <c r="L383" s="19"/>
      <c r="M383" s="19"/>
    </row>
    <row r="384" spans="5:13">
      <c r="E384" s="19"/>
      <c r="F384" s="19"/>
      <c r="L384" s="19"/>
      <c r="M384" s="19"/>
    </row>
    <row r="385" spans="5:13">
      <c r="E385" s="19"/>
      <c r="F385" s="19"/>
      <c r="L385" s="19"/>
      <c r="M385" s="19"/>
    </row>
    <row r="386" spans="5:13">
      <c r="E386" s="19"/>
      <c r="F386" s="19"/>
      <c r="L386" s="19"/>
      <c r="M386" s="19"/>
    </row>
    <row r="387" spans="5:13">
      <c r="E387" s="19"/>
      <c r="F387" s="19"/>
      <c r="L387" s="19"/>
      <c r="M387" s="19"/>
    </row>
    <row r="388" spans="5:13">
      <c r="E388" s="19"/>
      <c r="F388" s="19"/>
      <c r="L388" s="19"/>
      <c r="M388" s="19"/>
    </row>
    <row r="389" spans="5:13">
      <c r="E389" s="19"/>
      <c r="F389" s="19"/>
      <c r="L389" s="19"/>
      <c r="M389" s="19"/>
    </row>
    <row r="390" spans="5:13">
      <c r="E390" s="19"/>
      <c r="F390" s="19"/>
      <c r="L390" s="19"/>
      <c r="M390" s="19"/>
    </row>
    <row r="391" spans="5:13">
      <c r="E391" s="19"/>
      <c r="F391" s="19"/>
      <c r="L391" s="19"/>
      <c r="M391" s="19"/>
    </row>
    <row r="392" spans="5:13">
      <c r="E392" s="19"/>
      <c r="F392" s="19"/>
      <c r="L392" s="19"/>
      <c r="M392" s="19"/>
    </row>
    <row r="393" spans="5:13">
      <c r="E393" s="19"/>
      <c r="F393" s="19"/>
      <c r="L393" s="19"/>
      <c r="M393" s="19"/>
    </row>
    <row r="394" spans="5:13">
      <c r="E394" s="19"/>
      <c r="F394" s="19"/>
      <c r="L394" s="19"/>
      <c r="M394" s="19"/>
    </row>
    <row r="395" spans="5:13">
      <c r="E395" s="19"/>
      <c r="F395" s="19"/>
      <c r="L395" s="19"/>
      <c r="M395" s="19"/>
    </row>
    <row r="396" spans="5:13">
      <c r="E396" s="19"/>
      <c r="F396" s="19"/>
      <c r="L396" s="19"/>
      <c r="M396" s="19"/>
    </row>
    <row r="397" spans="5:13">
      <c r="E397" s="19"/>
      <c r="F397" s="19"/>
      <c r="L397" s="19"/>
      <c r="M397" s="19"/>
    </row>
    <row r="398" spans="5:13">
      <c r="E398" s="19"/>
      <c r="F398" s="19"/>
      <c r="L398" s="19"/>
      <c r="M398" s="19"/>
    </row>
    <row r="399" spans="5:13">
      <c r="E399" s="19"/>
      <c r="F399" s="19"/>
      <c r="L399" s="19"/>
      <c r="M399" s="19"/>
    </row>
    <row r="400" spans="5:13">
      <c r="E400" s="19"/>
      <c r="F400" s="19"/>
      <c r="L400" s="19"/>
      <c r="M400" s="19"/>
    </row>
    <row r="401" spans="5:13">
      <c r="E401" s="19"/>
      <c r="F401" s="19"/>
      <c r="L401" s="19"/>
      <c r="M401" s="19"/>
    </row>
    <row r="402" spans="5:13">
      <c r="E402" s="19"/>
      <c r="F402" s="19"/>
      <c r="L402" s="19"/>
      <c r="M402" s="19"/>
    </row>
    <row r="403" spans="5:13">
      <c r="E403" s="19"/>
      <c r="F403" s="19"/>
      <c r="L403" s="19"/>
      <c r="M403" s="19"/>
    </row>
    <row r="404" spans="5:13">
      <c r="E404" s="19"/>
      <c r="F404" s="19"/>
      <c r="L404" s="19"/>
      <c r="M404" s="19"/>
    </row>
    <row r="405" spans="5:13">
      <c r="E405" s="19"/>
      <c r="F405" s="19"/>
      <c r="L405" s="19"/>
      <c r="M405" s="19"/>
    </row>
    <row r="406" spans="5:13">
      <c r="E406" s="19"/>
      <c r="F406" s="19"/>
      <c r="L406" s="19"/>
      <c r="M406" s="19"/>
    </row>
    <row r="407" spans="5:13">
      <c r="E407" s="19"/>
      <c r="F407" s="19"/>
      <c r="L407" s="19"/>
      <c r="M407" s="19"/>
    </row>
    <row r="408" spans="5:13">
      <c r="E408" s="19"/>
      <c r="F408" s="19"/>
      <c r="L408" s="19"/>
      <c r="M408" s="19"/>
    </row>
    <row r="409" spans="5:13">
      <c r="E409" s="19"/>
      <c r="F409" s="19"/>
      <c r="L409" s="19"/>
      <c r="M409" s="19"/>
    </row>
    <row r="410" spans="5:13">
      <c r="E410" s="19"/>
      <c r="F410" s="19"/>
      <c r="L410" s="19"/>
      <c r="M410" s="19"/>
    </row>
    <row r="411" spans="5:13">
      <c r="E411" s="19"/>
      <c r="F411" s="19"/>
      <c r="L411" s="19"/>
      <c r="M411" s="19"/>
    </row>
    <row r="412" spans="5:13">
      <c r="E412" s="19"/>
      <c r="F412" s="19"/>
      <c r="L412" s="19"/>
      <c r="M412" s="19"/>
    </row>
    <row r="413" spans="5:13">
      <c r="E413" s="19"/>
      <c r="F413" s="19"/>
      <c r="L413" s="19"/>
      <c r="M413" s="19"/>
    </row>
    <row r="414" spans="5:13">
      <c r="E414" s="19"/>
      <c r="F414" s="19"/>
      <c r="L414" s="19"/>
      <c r="M414" s="19"/>
    </row>
    <row r="415" spans="5:13">
      <c r="E415" s="19"/>
      <c r="F415" s="19"/>
      <c r="L415" s="19"/>
      <c r="M415" s="19"/>
    </row>
    <row r="416" spans="5:13">
      <c r="E416" s="19"/>
      <c r="F416" s="19"/>
      <c r="L416" s="19"/>
      <c r="M416" s="19"/>
    </row>
    <row r="417" spans="5:13">
      <c r="E417" s="19"/>
      <c r="F417" s="19"/>
      <c r="L417" s="19"/>
      <c r="M417" s="19"/>
    </row>
    <row r="418" spans="5:13">
      <c r="E418" s="19"/>
      <c r="F418" s="19"/>
      <c r="L418" s="19"/>
      <c r="M418" s="19"/>
    </row>
    <row r="419" spans="5:13">
      <c r="E419" s="19"/>
      <c r="F419" s="19"/>
      <c r="L419" s="19"/>
      <c r="M419" s="19"/>
    </row>
    <row r="420" spans="5:13">
      <c r="E420" s="19"/>
      <c r="F420" s="19"/>
      <c r="L420" s="19"/>
      <c r="M420" s="19"/>
    </row>
    <row r="421" spans="5:13">
      <c r="E421" s="19"/>
      <c r="F421" s="19"/>
      <c r="L421" s="19"/>
      <c r="M421" s="19"/>
    </row>
    <row r="422" spans="5:13">
      <c r="E422" s="19"/>
      <c r="F422" s="19"/>
      <c r="L422" s="19"/>
      <c r="M422" s="19"/>
    </row>
    <row r="423" spans="5:13">
      <c r="E423" s="19"/>
      <c r="F423" s="19"/>
      <c r="L423" s="19"/>
      <c r="M423" s="19"/>
    </row>
    <row r="424" spans="5:13">
      <c r="E424" s="19"/>
      <c r="F424" s="19"/>
      <c r="L424" s="19"/>
      <c r="M424" s="19"/>
    </row>
    <row r="425" spans="5:13">
      <c r="E425" s="19"/>
      <c r="F425" s="19"/>
      <c r="L425" s="19"/>
      <c r="M425" s="19"/>
    </row>
    <row r="426" spans="5:13">
      <c r="E426" s="19"/>
      <c r="F426" s="19"/>
      <c r="L426" s="19"/>
      <c r="M426" s="19"/>
    </row>
    <row r="427" spans="5:13">
      <c r="E427" s="19"/>
      <c r="F427" s="19"/>
      <c r="L427" s="19"/>
      <c r="M427" s="19"/>
    </row>
    <row r="428" spans="5:13">
      <c r="E428" s="19"/>
      <c r="F428" s="19"/>
      <c r="L428" s="19"/>
      <c r="M428" s="19"/>
    </row>
    <row r="429" spans="5:13">
      <c r="E429" s="19"/>
      <c r="F429" s="19"/>
      <c r="L429" s="19"/>
      <c r="M429" s="19"/>
    </row>
    <row r="430" spans="5:13">
      <c r="E430" s="19"/>
      <c r="F430" s="19"/>
      <c r="L430" s="19"/>
      <c r="M430" s="19"/>
    </row>
    <row r="431" spans="5:13">
      <c r="E431" s="19"/>
      <c r="F431" s="19"/>
      <c r="L431" s="19"/>
      <c r="M431" s="19"/>
    </row>
    <row r="432" spans="5:13">
      <c r="E432" s="19"/>
      <c r="F432" s="19"/>
      <c r="L432" s="19"/>
      <c r="M432" s="19"/>
    </row>
    <row r="433" spans="5:13">
      <c r="E433" s="19"/>
      <c r="F433" s="19"/>
      <c r="L433" s="19"/>
      <c r="M433" s="19"/>
    </row>
    <row r="434" spans="5:13">
      <c r="E434" s="19"/>
      <c r="F434" s="19"/>
      <c r="L434" s="19"/>
      <c r="M434" s="19"/>
    </row>
    <row r="435" spans="5:13">
      <c r="E435" s="19"/>
      <c r="F435" s="19"/>
      <c r="L435" s="19"/>
      <c r="M435" s="19"/>
    </row>
    <row r="436" spans="5:13">
      <c r="E436" s="19"/>
      <c r="F436" s="19"/>
      <c r="L436" s="19"/>
      <c r="M436" s="19"/>
    </row>
    <row r="437" spans="5:13">
      <c r="E437" s="19"/>
      <c r="F437" s="19"/>
      <c r="L437" s="19"/>
      <c r="M437" s="19"/>
    </row>
    <row r="438" spans="5:13">
      <c r="E438" s="19"/>
      <c r="F438" s="19"/>
      <c r="L438" s="19"/>
      <c r="M438" s="19"/>
    </row>
    <row r="439" spans="5:13">
      <c r="E439" s="19"/>
      <c r="F439" s="19"/>
      <c r="L439" s="19"/>
      <c r="M439" s="19"/>
    </row>
    <row r="440" spans="5:13">
      <c r="E440" s="19"/>
      <c r="F440" s="19"/>
      <c r="L440" s="19"/>
      <c r="M440" s="19"/>
    </row>
    <row r="441" spans="5:13">
      <c r="E441" s="19"/>
      <c r="F441" s="19"/>
      <c r="L441" s="19"/>
      <c r="M441" s="19"/>
    </row>
    <row r="442" spans="5:13">
      <c r="E442" s="19"/>
      <c r="F442" s="19"/>
      <c r="L442" s="19"/>
      <c r="M442" s="19"/>
    </row>
    <row r="443" spans="5:13">
      <c r="E443" s="19"/>
      <c r="F443" s="19"/>
      <c r="L443" s="19"/>
      <c r="M443" s="19"/>
    </row>
    <row r="444" spans="5:13">
      <c r="E444" s="19"/>
      <c r="F444" s="19"/>
      <c r="L444" s="19"/>
      <c r="M444" s="19"/>
    </row>
    <row r="445" spans="5:13">
      <c r="E445" s="19"/>
      <c r="F445" s="19"/>
      <c r="L445" s="19"/>
      <c r="M445" s="19"/>
    </row>
    <row r="446" spans="5:13">
      <c r="E446" s="19"/>
      <c r="F446" s="19"/>
      <c r="L446" s="19"/>
      <c r="M446" s="19"/>
    </row>
    <row r="447" spans="5:13">
      <c r="E447" s="19"/>
      <c r="F447" s="19"/>
      <c r="L447" s="19"/>
      <c r="M447" s="19"/>
    </row>
    <row r="448" spans="5:13">
      <c r="E448" s="19"/>
      <c r="F448" s="19"/>
      <c r="L448" s="19"/>
      <c r="M448" s="19"/>
    </row>
    <row r="449" spans="5:13">
      <c r="E449" s="19"/>
      <c r="F449" s="19"/>
      <c r="L449" s="19"/>
      <c r="M449" s="19"/>
    </row>
    <row r="450" spans="5:13">
      <c r="E450" s="19"/>
      <c r="F450" s="19"/>
      <c r="L450" s="19"/>
      <c r="M450" s="19"/>
    </row>
    <row r="451" spans="5:13">
      <c r="E451" s="19"/>
      <c r="F451" s="19"/>
      <c r="L451" s="19"/>
      <c r="M451" s="19"/>
    </row>
    <row r="452" spans="5:13">
      <c r="E452" s="19"/>
      <c r="F452" s="19"/>
      <c r="L452" s="19"/>
      <c r="M452" s="19"/>
    </row>
    <row r="453" spans="5:13">
      <c r="E453" s="19"/>
      <c r="F453" s="19"/>
      <c r="L453" s="19"/>
      <c r="M453" s="19"/>
    </row>
    <row r="454" spans="5:13">
      <c r="E454" s="19"/>
      <c r="F454" s="19"/>
      <c r="L454" s="19"/>
      <c r="M454" s="19"/>
    </row>
    <row r="455" spans="5:13">
      <c r="E455" s="19"/>
      <c r="F455" s="19"/>
      <c r="L455" s="19"/>
      <c r="M455" s="19"/>
    </row>
    <row r="456" spans="5:13">
      <c r="E456" s="19"/>
      <c r="F456" s="19"/>
      <c r="L456" s="19"/>
      <c r="M456" s="19"/>
    </row>
    <row r="457" spans="5:13">
      <c r="E457" s="19"/>
      <c r="F457" s="19"/>
      <c r="L457" s="19"/>
      <c r="M457" s="19"/>
    </row>
    <row r="458" spans="5:13">
      <c r="E458" s="19"/>
      <c r="F458" s="19"/>
      <c r="L458" s="19"/>
      <c r="M458" s="19"/>
    </row>
    <row r="459" spans="5:13">
      <c r="E459" s="19"/>
      <c r="F459" s="19"/>
      <c r="L459" s="19"/>
      <c r="M459" s="19"/>
    </row>
    <row r="460" spans="5:13">
      <c r="E460" s="19"/>
      <c r="F460" s="19"/>
      <c r="L460" s="19"/>
      <c r="M460" s="19"/>
    </row>
    <row r="461" spans="5:13">
      <c r="E461" s="19"/>
      <c r="F461" s="19"/>
      <c r="L461" s="19"/>
      <c r="M461" s="19"/>
    </row>
    <row r="462" spans="5:13">
      <c r="E462" s="19"/>
      <c r="F462" s="19"/>
      <c r="L462" s="19"/>
      <c r="M462" s="19"/>
    </row>
    <row r="463" spans="5:13">
      <c r="E463" s="19"/>
      <c r="F463" s="19"/>
      <c r="L463" s="19"/>
      <c r="M463" s="19"/>
    </row>
    <row r="464" spans="5:13">
      <c r="E464" s="19"/>
      <c r="F464" s="19"/>
      <c r="L464" s="19"/>
      <c r="M464" s="19"/>
    </row>
    <row r="465" spans="5:13">
      <c r="E465" s="19"/>
      <c r="F465" s="19"/>
      <c r="L465" s="19"/>
      <c r="M465" s="19"/>
    </row>
    <row r="466" spans="5:13">
      <c r="E466" s="19"/>
      <c r="F466" s="19"/>
      <c r="L466" s="19"/>
      <c r="M466" s="19"/>
    </row>
    <row r="467" spans="5:13">
      <c r="E467" s="19"/>
      <c r="F467" s="19"/>
      <c r="L467" s="19"/>
      <c r="M467" s="19"/>
    </row>
    <row r="468" spans="5:13">
      <c r="E468" s="19"/>
      <c r="F468" s="19"/>
      <c r="L468" s="19"/>
      <c r="M468" s="19"/>
    </row>
    <row r="469" spans="5:13">
      <c r="E469" s="19"/>
      <c r="F469" s="19"/>
      <c r="L469" s="19"/>
      <c r="M469" s="19"/>
    </row>
    <row r="470" spans="5:13">
      <c r="E470" s="19"/>
      <c r="F470" s="19"/>
      <c r="L470" s="19"/>
      <c r="M470" s="19"/>
    </row>
    <row r="471" spans="5:13">
      <c r="E471" s="19"/>
      <c r="F471" s="19"/>
      <c r="L471" s="19"/>
      <c r="M471" s="19"/>
    </row>
    <row r="472" spans="5:13">
      <c r="E472" s="19"/>
      <c r="F472" s="19"/>
      <c r="L472" s="19"/>
      <c r="M472" s="19"/>
    </row>
    <row r="473" spans="5:13">
      <c r="E473" s="19"/>
      <c r="F473" s="19"/>
      <c r="L473" s="19"/>
      <c r="M473" s="19"/>
    </row>
    <row r="474" spans="5:13">
      <c r="E474" s="19"/>
      <c r="F474" s="19"/>
      <c r="L474" s="19"/>
      <c r="M474" s="19"/>
    </row>
    <row r="475" spans="5:13">
      <c r="E475" s="19"/>
      <c r="F475" s="19"/>
      <c r="L475" s="19"/>
      <c r="M475" s="19"/>
    </row>
    <row r="476" spans="5:13">
      <c r="E476" s="19"/>
      <c r="F476" s="19"/>
      <c r="L476" s="19"/>
      <c r="M476" s="19"/>
    </row>
    <row r="477" spans="5:13">
      <c r="E477" s="19"/>
      <c r="F477" s="19"/>
      <c r="L477" s="19"/>
      <c r="M477" s="19"/>
    </row>
    <row r="478" spans="5:13">
      <c r="E478" s="19"/>
      <c r="F478" s="19"/>
      <c r="L478" s="19"/>
      <c r="M478" s="19"/>
    </row>
    <row r="479" spans="5:13">
      <c r="E479" s="19"/>
      <c r="F479" s="19"/>
      <c r="L479" s="19"/>
      <c r="M479" s="19"/>
    </row>
    <row r="480" spans="5:13">
      <c r="E480" s="19"/>
      <c r="F480" s="19"/>
      <c r="L480" s="19"/>
      <c r="M480" s="19"/>
    </row>
    <row r="481" spans="5:13">
      <c r="E481" s="19"/>
      <c r="F481" s="19"/>
      <c r="L481" s="19"/>
      <c r="M481" s="19"/>
    </row>
    <row r="482" spans="5:13">
      <c r="E482" s="19"/>
      <c r="F482" s="19"/>
      <c r="L482" s="19"/>
      <c r="M482" s="19"/>
    </row>
    <row r="483" spans="5:13">
      <c r="E483" s="19"/>
      <c r="F483" s="19"/>
      <c r="L483" s="19"/>
      <c r="M483" s="19"/>
    </row>
    <row r="484" spans="5:13">
      <c r="E484" s="19"/>
      <c r="F484" s="19"/>
      <c r="L484" s="19"/>
      <c r="M484" s="19"/>
    </row>
    <row r="485" spans="5:13">
      <c r="E485" s="19"/>
      <c r="F485" s="19"/>
      <c r="L485" s="19"/>
      <c r="M485" s="19"/>
    </row>
    <row r="486" spans="5:13">
      <c r="E486" s="19"/>
      <c r="F486" s="19"/>
      <c r="L486" s="19"/>
      <c r="M486" s="19"/>
    </row>
    <row r="487" spans="5:13">
      <c r="E487" s="19"/>
      <c r="F487" s="19"/>
      <c r="L487" s="19"/>
      <c r="M487" s="19"/>
    </row>
    <row r="488" spans="5:13">
      <c r="E488" s="19"/>
      <c r="F488" s="19"/>
      <c r="L488" s="19"/>
      <c r="M488" s="19"/>
    </row>
    <row r="489" spans="5:13">
      <c r="E489" s="19"/>
      <c r="F489" s="19"/>
      <c r="L489" s="19"/>
      <c r="M489" s="19"/>
    </row>
    <row r="490" spans="5:13">
      <c r="E490" s="19"/>
      <c r="F490" s="19"/>
      <c r="L490" s="19"/>
      <c r="M490" s="19"/>
    </row>
    <row r="491" spans="5:13">
      <c r="E491" s="19"/>
      <c r="F491" s="19"/>
      <c r="L491" s="19"/>
      <c r="M491" s="19"/>
    </row>
    <row r="492" spans="5:13">
      <c r="E492" s="19"/>
      <c r="F492" s="19"/>
      <c r="L492" s="19"/>
      <c r="M492" s="19"/>
    </row>
    <row r="493" spans="5:13">
      <c r="E493" s="19"/>
      <c r="F493" s="19"/>
      <c r="L493" s="19"/>
      <c r="M493" s="19"/>
    </row>
    <row r="494" spans="5:13">
      <c r="E494" s="19"/>
      <c r="F494" s="19"/>
      <c r="L494" s="19"/>
      <c r="M494" s="19"/>
    </row>
    <row r="495" spans="5:13">
      <c r="E495" s="19"/>
      <c r="F495" s="19"/>
      <c r="L495" s="19"/>
      <c r="M495" s="19"/>
    </row>
    <row r="496" spans="5:13">
      <c r="E496" s="19"/>
      <c r="F496" s="19"/>
      <c r="L496" s="19"/>
      <c r="M496" s="19"/>
    </row>
    <row r="497" spans="5:13">
      <c r="E497" s="19"/>
      <c r="F497" s="19"/>
      <c r="L497" s="19"/>
      <c r="M497" s="19"/>
    </row>
    <row r="498" spans="5:13">
      <c r="E498" s="19"/>
      <c r="F498" s="19"/>
      <c r="L498" s="19"/>
      <c r="M498" s="19"/>
    </row>
    <row r="499" spans="5:13">
      <c r="E499" s="19"/>
      <c r="F499" s="19"/>
      <c r="L499" s="19"/>
      <c r="M499" s="19"/>
    </row>
    <row r="500" spans="5:13">
      <c r="E500" s="19"/>
      <c r="F500" s="19"/>
      <c r="L500" s="19"/>
      <c r="M500" s="19"/>
    </row>
    <row r="501" spans="5:13">
      <c r="E501" s="19"/>
      <c r="F501" s="19"/>
      <c r="L501" s="19"/>
      <c r="M501" s="19"/>
    </row>
    <row r="502" spans="5:13">
      <c r="E502" s="19"/>
      <c r="F502" s="19"/>
      <c r="L502" s="19"/>
      <c r="M502" s="19"/>
    </row>
    <row r="503" spans="5:13">
      <c r="E503" s="19"/>
      <c r="F503" s="19"/>
      <c r="L503" s="19"/>
      <c r="M503" s="19"/>
    </row>
    <row r="504" spans="5:13">
      <c r="E504" s="19"/>
      <c r="F504" s="19"/>
      <c r="L504" s="19"/>
      <c r="M504" s="19"/>
    </row>
    <row r="505" spans="5:13">
      <c r="E505" s="19"/>
      <c r="F505" s="19"/>
      <c r="L505" s="19"/>
      <c r="M505" s="19"/>
    </row>
    <row r="506" spans="5:13">
      <c r="E506" s="19"/>
      <c r="F506" s="19"/>
      <c r="L506" s="19"/>
      <c r="M506" s="19"/>
    </row>
    <row r="507" spans="5:13">
      <c r="E507" s="19"/>
      <c r="F507" s="19"/>
      <c r="L507" s="19"/>
      <c r="M507" s="19"/>
    </row>
    <row r="508" spans="5:13">
      <c r="E508" s="19"/>
      <c r="F508" s="19"/>
      <c r="L508" s="19"/>
      <c r="M508" s="19"/>
    </row>
    <row r="509" spans="5:13">
      <c r="E509" s="19"/>
      <c r="F509" s="19"/>
      <c r="L509" s="19"/>
      <c r="M509" s="19"/>
    </row>
    <row r="510" spans="5:13">
      <c r="E510" s="19"/>
      <c r="F510" s="19"/>
      <c r="L510" s="19"/>
      <c r="M510" s="19"/>
    </row>
    <row r="511" spans="5:13">
      <c r="E511" s="19"/>
      <c r="F511" s="19"/>
      <c r="L511" s="19"/>
      <c r="M511" s="19"/>
    </row>
    <row r="512" spans="5:13">
      <c r="E512" s="19"/>
      <c r="F512" s="19"/>
      <c r="L512" s="19"/>
      <c r="M512" s="19"/>
    </row>
    <row r="513" spans="5:13">
      <c r="E513" s="19"/>
      <c r="F513" s="19"/>
      <c r="L513" s="19"/>
      <c r="M513" s="19"/>
    </row>
  </sheetData>
  <phoneticPr fontId="4" type="noConversion"/>
  <conditionalFormatting sqref="D1 D12">
    <cfRule type="cellIs" dxfId="133" priority="4" operator="equal">
      <formula>0</formula>
    </cfRule>
  </conditionalFormatting>
  <conditionalFormatting sqref="D249">
    <cfRule type="cellIs" dxfId="132" priority="2" operator="equal">
      <formula>0</formula>
    </cfRule>
  </conditionalFormatting>
  <conditionalFormatting sqref="D269">
    <cfRule type="cellIs" dxfId="131" priority="1" operator="equal">
      <formula>0</formula>
    </cfRule>
  </conditionalFormatting>
  <conditionalFormatting sqref="N1:XFD1 F1:K17 O2:XFD17 O154:XFD1048576 A187:E188 G187:J1048576 L187:N1048576 E189 A189:C191 E191 A192:E1048576">
    <cfRule type="cellIs" dxfId="130" priority="184"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919"/>
  <sheetViews>
    <sheetView zoomScale="85" zoomScaleNormal="85" workbookViewId="0">
      <pane ySplit="1" topLeftCell="A12" activePane="bottomLeft" state="frozen"/>
      <selection activeCell="XEK27" sqref="XEK27:XEL27"/>
      <selection pane="bottomLeft" activeCell="J30" sqref="J30"/>
    </sheetView>
  </sheetViews>
  <sheetFormatPr baseColWidth="10" defaultColWidth="11" defaultRowHeight="16"/>
  <cols>
    <col min="1" max="1" width="12.5" style="7" bestFit="1" customWidth="1"/>
    <col min="2" max="2" width="9.5" style="9" bestFit="1" customWidth="1"/>
    <col min="3" max="3" width="21.1640625" style="9" customWidth="1"/>
    <col min="4" max="4" width="27.6640625" style="9" customWidth="1"/>
    <col min="5" max="5" width="24.5" style="9" customWidth="1"/>
    <col min="6" max="6" width="17.33203125" style="9" customWidth="1"/>
    <col min="7" max="7" width="20.1640625" style="9" customWidth="1"/>
    <col min="8" max="8" width="30.83203125" style="9" hidden="1" customWidth="1"/>
    <col min="9" max="9" width="28.1640625" style="186" customWidth="1"/>
    <col min="10" max="10" width="37.6640625" style="456" bestFit="1" customWidth="1"/>
    <col min="11" max="11" width="35.6640625" style="53" bestFit="1" customWidth="1"/>
    <col min="12" max="12" width="33.6640625" style="53" bestFit="1" customWidth="1"/>
    <col min="13" max="13" width="32" style="53" bestFit="1" customWidth="1"/>
    <col min="14" max="14" width="24.5" style="9" bestFit="1" customWidth="1"/>
    <col min="15" max="15" width="34.5" style="9" bestFit="1" customWidth="1"/>
    <col min="16" max="17" width="34.5" style="9" customWidth="1"/>
    <col min="18" max="18" width="17.83203125" style="33" bestFit="1" customWidth="1"/>
    <col min="19" max="19" width="17.83203125" style="33" customWidth="1"/>
    <col min="20" max="20" width="255.6640625" style="19" bestFit="1" customWidth="1"/>
    <col min="21" max="16384" width="11" style="9"/>
  </cols>
  <sheetData>
    <row r="1" spans="1:20" s="4" customFormat="1" ht="18" customHeight="1">
      <c r="A1" s="70" t="s">
        <v>76</v>
      </c>
      <c r="B1" s="70" t="s">
        <v>77</v>
      </c>
      <c r="C1" s="70" t="s">
        <v>0</v>
      </c>
      <c r="D1" s="6" t="s">
        <v>209</v>
      </c>
      <c r="E1" s="70" t="s">
        <v>210</v>
      </c>
      <c r="F1" s="6" t="s">
        <v>211</v>
      </c>
      <c r="G1" s="70" t="s">
        <v>78</v>
      </c>
      <c r="H1" s="6" t="s">
        <v>79</v>
      </c>
      <c r="I1" s="201" t="s">
        <v>212</v>
      </c>
      <c r="J1" s="453" t="s">
        <v>80</v>
      </c>
      <c r="K1" s="181" t="s">
        <v>412</v>
      </c>
      <c r="L1" s="6" t="s">
        <v>83</v>
      </c>
      <c r="M1" s="6" t="s">
        <v>84</v>
      </c>
      <c r="N1" s="6" t="s">
        <v>213</v>
      </c>
      <c r="O1" s="32" t="s">
        <v>214</v>
      </c>
      <c r="P1" s="137" t="s">
        <v>318</v>
      </c>
      <c r="Q1" s="137" t="s">
        <v>319</v>
      </c>
      <c r="R1" s="128" t="s">
        <v>266</v>
      </c>
      <c r="S1" s="134" t="s">
        <v>215</v>
      </c>
      <c r="T1" s="182" t="s">
        <v>74</v>
      </c>
    </row>
    <row r="2" spans="1:20" ht="17">
      <c r="A2" s="24" t="s">
        <v>95</v>
      </c>
      <c r="B2" s="24">
        <v>2019</v>
      </c>
      <c r="C2" s="24" t="s">
        <v>19</v>
      </c>
      <c r="D2" s="131" t="s">
        <v>413</v>
      </c>
      <c r="E2" s="24" t="s">
        <v>414</v>
      </c>
      <c r="F2" s="24" t="s">
        <v>413</v>
      </c>
      <c r="G2" s="155">
        <v>185851</v>
      </c>
      <c r="H2" s="269">
        <v>0.29289999999999999</v>
      </c>
      <c r="I2" s="186">
        <f>OnlineVideo[[#This Row],[Total Revenue (Millions KRW₩)]]/('Total Revenue (Millions)'!D$80)*100</f>
        <v>25.033809267241381</v>
      </c>
      <c r="J2" s="454"/>
      <c r="K2" s="9"/>
      <c r="L2" s="9"/>
      <c r="M2" s="9"/>
      <c r="N2" s="88"/>
      <c r="P2" s="5"/>
      <c r="Q2" s="5"/>
      <c r="R2" s="9"/>
      <c r="S2" s="5"/>
      <c r="T2" s="24" t="s">
        <v>415</v>
      </c>
    </row>
    <row r="3" spans="1:20" ht="20" customHeight="1">
      <c r="A3" s="24" t="s">
        <v>95</v>
      </c>
      <c r="B3" s="24">
        <v>2019</v>
      </c>
      <c r="C3" s="24" t="s">
        <v>19</v>
      </c>
      <c r="D3" s="131" t="s">
        <v>416</v>
      </c>
      <c r="E3" s="24" t="s">
        <v>223</v>
      </c>
      <c r="F3" s="24" t="s">
        <v>417</v>
      </c>
      <c r="G3" s="155">
        <v>146982</v>
      </c>
      <c r="H3" s="269">
        <v>0.12470000000000001</v>
      </c>
      <c r="I3" s="186">
        <f>OnlineVideo[[#This Row],[Total Revenue (Millions KRW₩)]]/('Total Revenue (Millions)'!D$80)*100</f>
        <v>19.798221982758619</v>
      </c>
      <c r="J3" s="454">
        <f>OnlineVideo[[#This Row],[Total Revenue (Millions KRW₩)]]/1166.51</f>
        <v>126.00149162887588</v>
      </c>
      <c r="K3" s="9"/>
      <c r="L3" s="9"/>
      <c r="M3" s="9"/>
      <c r="N3" s="88"/>
      <c r="P3" s="5"/>
      <c r="Q3" s="5"/>
      <c r="R3" s="9"/>
      <c r="S3" s="5"/>
      <c r="T3" s="24" t="s">
        <v>418</v>
      </c>
    </row>
    <row r="4" spans="1:20" ht="17">
      <c r="A4" s="24" t="s">
        <v>95</v>
      </c>
      <c r="B4" s="24">
        <v>2019</v>
      </c>
      <c r="C4" s="24" t="s">
        <v>19</v>
      </c>
      <c r="D4" s="131" t="s">
        <v>419</v>
      </c>
      <c r="E4" s="24" t="s">
        <v>420</v>
      </c>
      <c r="F4" s="24" t="s">
        <v>421</v>
      </c>
      <c r="G4" s="155">
        <v>97281</v>
      </c>
      <c r="H4" s="269">
        <v>1.8700000000000001E-2</v>
      </c>
      <c r="I4" s="186">
        <f>OnlineVideo[[#This Row],[Total Revenue (Millions KRW₩)]]/('Total Revenue (Millions)'!D$80)*100</f>
        <v>13.103582974137931</v>
      </c>
      <c r="J4" s="454">
        <f>OnlineVideo[[#This Row],[Total Revenue (Millions KRW₩)]]/1166.51</f>
        <v>83.394913031178476</v>
      </c>
      <c r="K4" s="9"/>
      <c r="L4" s="9"/>
      <c r="M4" s="9"/>
      <c r="N4" s="88"/>
      <c r="P4" s="5"/>
      <c r="Q4" s="5"/>
      <c r="R4" s="9"/>
      <c r="S4" s="5"/>
      <c r="T4" s="24" t="s">
        <v>422</v>
      </c>
    </row>
    <row r="5" spans="1:20" ht="20" customHeight="1">
      <c r="A5" s="24" t="s">
        <v>95</v>
      </c>
      <c r="B5" s="24">
        <v>2019</v>
      </c>
      <c r="C5" s="24" t="s">
        <v>19</v>
      </c>
      <c r="D5" s="131"/>
      <c r="E5" s="24" t="s">
        <v>423</v>
      </c>
      <c r="F5" s="24" t="s">
        <v>424</v>
      </c>
      <c r="G5" s="155">
        <v>53303</v>
      </c>
      <c r="I5" s="186">
        <f>OnlineVideo[[#This Row],[Total Revenue (Millions KRW₩)]]/('Total Revenue (Millions)'!D$80)*100</f>
        <v>7.1798221982758621</v>
      </c>
      <c r="J5" s="454">
        <f>OnlineVideo[[#This Row],[Total Revenue (Millions KRW₩)]]/1166.51</f>
        <v>45.694421822359004</v>
      </c>
      <c r="K5" s="9"/>
      <c r="L5" s="9"/>
      <c r="M5" s="9"/>
      <c r="N5" s="88"/>
      <c r="P5" s="5"/>
      <c r="Q5" s="5"/>
      <c r="R5" s="9"/>
      <c r="S5" s="5"/>
      <c r="T5" s="24" t="s">
        <v>425</v>
      </c>
    </row>
    <row r="6" spans="1:20" ht="20" customHeight="1">
      <c r="A6" s="24" t="s">
        <v>95</v>
      </c>
      <c r="B6" s="24">
        <v>2019</v>
      </c>
      <c r="C6" s="24" t="s">
        <v>19</v>
      </c>
      <c r="D6" s="131"/>
      <c r="E6" s="24" t="s">
        <v>426</v>
      </c>
      <c r="F6" s="24" t="s">
        <v>427</v>
      </c>
      <c r="G6" s="155">
        <v>21739</v>
      </c>
      <c r="I6" s="186">
        <f>OnlineVideo[[#This Row],[Total Revenue (Millions KRW₩)]]/('Total Revenue (Millions)'!D$80)*100</f>
        <v>2.9282058189655173</v>
      </c>
      <c r="J6" s="454">
        <f>OnlineVideo[[#This Row],[Total Revenue (Millions KRW₩)]]/1166.51</f>
        <v>18.635931110749159</v>
      </c>
      <c r="K6" s="9"/>
      <c r="L6" s="9"/>
      <c r="M6" s="9"/>
      <c r="N6" s="88"/>
      <c r="P6" s="5"/>
      <c r="Q6" s="5"/>
      <c r="R6" s="9"/>
      <c r="S6" s="5"/>
      <c r="T6" s="24" t="s">
        <v>428</v>
      </c>
    </row>
    <row r="7" spans="1:20" ht="20" customHeight="1">
      <c r="A7" s="24" t="s">
        <v>95</v>
      </c>
      <c r="B7" s="387">
        <v>2020</v>
      </c>
      <c r="C7" s="387" t="s">
        <v>19</v>
      </c>
      <c r="D7" s="388" t="s">
        <v>413</v>
      </c>
      <c r="E7" s="387" t="s">
        <v>414</v>
      </c>
      <c r="F7" s="387" t="s">
        <v>413</v>
      </c>
      <c r="G7" s="389">
        <v>415450</v>
      </c>
      <c r="I7" s="186">
        <f>OnlineVideo[[#This Row],[Total Revenue (Millions KRW₩)]]/('Total Revenue (Millions)'!D$81)*100</f>
        <v>39.470283992232304</v>
      </c>
      <c r="J7" s="454">
        <f>OnlineVideo[[#This Row],[Total Revenue (Millions KRW₩)]]/1179.9</f>
        <v>352.10611068734636</v>
      </c>
      <c r="K7" s="9"/>
      <c r="L7" s="9"/>
      <c r="M7" s="9"/>
      <c r="N7" s="88"/>
      <c r="P7" s="5"/>
      <c r="Q7" s="5"/>
      <c r="R7" s="9"/>
      <c r="S7" s="5"/>
      <c r="T7" s="24" t="s">
        <v>429</v>
      </c>
    </row>
    <row r="8" spans="1:20" ht="20" customHeight="1">
      <c r="A8" s="24" t="s">
        <v>95</v>
      </c>
      <c r="B8" s="387">
        <v>2020</v>
      </c>
      <c r="C8" s="387" t="s">
        <v>19</v>
      </c>
      <c r="D8" s="388" t="s">
        <v>419</v>
      </c>
      <c r="E8" s="387" t="s">
        <v>430</v>
      </c>
      <c r="F8" s="387" t="s">
        <v>421</v>
      </c>
      <c r="G8" s="389">
        <v>180212</v>
      </c>
      <c r="I8" s="186">
        <f>OnlineVideo[[#This Row],[Total Revenue (Millions KRW₩)]]/('Total Revenue (Millions)'!D$81)*100</f>
        <v>17.121239183555584</v>
      </c>
      <c r="J8" s="454">
        <f>OnlineVideo[[#This Row],[Total Revenue (Millions KRW₩)]]/1179.9</f>
        <v>152.73497754046952</v>
      </c>
      <c r="K8" s="9"/>
      <c r="L8" s="9"/>
      <c r="M8" s="9"/>
      <c r="N8" s="88"/>
      <c r="P8" s="5"/>
      <c r="Q8" s="5"/>
      <c r="R8" s="9"/>
      <c r="S8" s="5"/>
      <c r="T8" s="24" t="s">
        <v>431</v>
      </c>
    </row>
    <row r="9" spans="1:20" ht="20" customHeight="1">
      <c r="A9" s="24" t="s">
        <v>95</v>
      </c>
      <c r="B9" s="387">
        <v>2020</v>
      </c>
      <c r="C9" s="387" t="s">
        <v>19</v>
      </c>
      <c r="D9" s="388"/>
      <c r="E9" s="388" t="s">
        <v>289</v>
      </c>
      <c r="F9" s="387" t="s">
        <v>432</v>
      </c>
      <c r="G9" s="390">
        <v>123600</v>
      </c>
      <c r="I9" s="186">
        <f>OnlineVideo[[#This Row],[Total Revenue (Millions KRW₩)]]/('Total Revenue (Millions)'!D$81)*100</f>
        <v>11.742753884799404</v>
      </c>
      <c r="J9" s="454">
        <f>OnlineVideo[[#This Row],[Total Revenue (Millions KRW₩)]]/1179.9</f>
        <v>104.75464022374777</v>
      </c>
      <c r="K9" s="9"/>
      <c r="L9" s="9"/>
      <c r="M9" s="9"/>
      <c r="N9" s="88"/>
      <c r="P9" s="5"/>
      <c r="Q9" s="5"/>
      <c r="R9" s="9"/>
      <c r="S9" s="5"/>
      <c r="T9" s="24" t="s">
        <v>433</v>
      </c>
    </row>
    <row r="10" spans="1:20" ht="20" customHeight="1">
      <c r="A10" s="24" t="s">
        <v>95</v>
      </c>
      <c r="B10" s="387">
        <v>2020</v>
      </c>
      <c r="C10" s="387" t="s">
        <v>19</v>
      </c>
      <c r="D10" s="388" t="s">
        <v>416</v>
      </c>
      <c r="E10" s="387" t="s">
        <v>223</v>
      </c>
      <c r="F10" s="387" t="s">
        <v>417</v>
      </c>
      <c r="G10" s="389">
        <v>121440</v>
      </c>
      <c r="I10" s="186">
        <f>OnlineVideo[[#This Row],[Total Revenue (Millions KRW₩)]]/('Total Revenue (Millions)'!D$81)*100</f>
        <v>11.537540710113589</v>
      </c>
      <c r="J10" s="454">
        <f>OnlineVideo[[#This Row],[Total Revenue (Millions KRW₩)]]/1179.9</f>
        <v>102.92397660818713</v>
      </c>
      <c r="K10" s="9"/>
      <c r="L10" s="9"/>
      <c r="M10" s="9"/>
      <c r="N10" s="88"/>
      <c r="P10" s="5"/>
      <c r="Q10" s="5"/>
      <c r="R10" s="9"/>
      <c r="S10" s="5"/>
      <c r="T10" s="24" t="s">
        <v>434</v>
      </c>
    </row>
    <row r="11" spans="1:20" ht="20" customHeight="1">
      <c r="A11" s="24" t="s">
        <v>95</v>
      </c>
      <c r="B11" s="387">
        <v>2020</v>
      </c>
      <c r="C11" s="387" t="s">
        <v>19</v>
      </c>
      <c r="D11" s="388"/>
      <c r="E11" s="387" t="s">
        <v>423</v>
      </c>
      <c r="F11" s="387" t="s">
        <v>424</v>
      </c>
      <c r="G11" s="389">
        <v>51108</v>
      </c>
      <c r="I11" s="186">
        <f>OnlineVideo[[#This Row],[Total Revenue (Millions KRW₩)]]/('Total Revenue (Millions)'!D$81)*100</f>
        <v>4.8555717277049188</v>
      </c>
      <c r="J11" s="454">
        <f>OnlineVideo[[#This Row],[Total Revenue (Millions KRW₩)]]/1179.9</f>
        <v>43.315535214848715</v>
      </c>
      <c r="K11" s="9"/>
      <c r="L11" s="9"/>
      <c r="M11" s="9"/>
      <c r="N11" s="88"/>
      <c r="P11" s="5"/>
      <c r="Q11" s="5"/>
      <c r="R11" s="9"/>
      <c r="S11" s="5"/>
      <c r="T11" s="24" t="s">
        <v>435</v>
      </c>
    </row>
    <row r="12" spans="1:20" ht="20" customHeight="1">
      <c r="A12" s="24" t="s">
        <v>95</v>
      </c>
      <c r="B12" s="387">
        <v>2020</v>
      </c>
      <c r="C12" s="387" t="s">
        <v>19</v>
      </c>
      <c r="D12" s="388"/>
      <c r="E12" s="387" t="s">
        <v>436</v>
      </c>
      <c r="F12" s="387" t="s">
        <v>437</v>
      </c>
      <c r="G12" s="389">
        <v>37722</v>
      </c>
      <c r="I12" s="186">
        <f>OnlineVideo[[#This Row],[Total Revenue (Millions KRW₩)]]/('Total Revenue (Millions)'!D$81)*100</f>
        <v>3.5838200812492165</v>
      </c>
      <c r="J12" s="454">
        <f>OnlineVideo[[#This Row],[Total Revenue (Millions KRW₩)]]/1179.9</f>
        <v>31.970505975082631</v>
      </c>
      <c r="K12" s="9"/>
      <c r="L12" s="9"/>
      <c r="M12" s="9"/>
      <c r="N12" s="88"/>
      <c r="P12" s="5"/>
      <c r="Q12" s="5"/>
      <c r="R12" s="9"/>
      <c r="S12" s="5"/>
      <c r="T12" s="24" t="s">
        <v>438</v>
      </c>
    </row>
    <row r="13" spans="1:20" ht="20" customHeight="1">
      <c r="A13" s="24" t="s">
        <v>95</v>
      </c>
      <c r="B13" s="387">
        <v>2020</v>
      </c>
      <c r="C13" s="387" t="s">
        <v>19</v>
      </c>
      <c r="D13" s="388" t="s">
        <v>439</v>
      </c>
      <c r="E13" s="387" t="s">
        <v>440</v>
      </c>
      <c r="F13" s="387" t="s">
        <v>441</v>
      </c>
      <c r="G13" s="389">
        <v>15491</v>
      </c>
      <c r="I13" s="186">
        <f>OnlineVideo[[#This Row],[Total Revenue (Millions KRW₩)]]/('Total Revenue (Millions)'!D$81)*100</f>
        <v>1.4717394856749804</v>
      </c>
      <c r="J13" s="454">
        <f>OnlineVideo[[#This Row],[Total Revenue (Millions KRW₩)]]/1179.9</f>
        <v>13.129078735486058</v>
      </c>
      <c r="K13" s="9"/>
      <c r="L13" s="9"/>
      <c r="M13" s="9"/>
      <c r="N13" s="88"/>
      <c r="P13" s="5"/>
      <c r="Q13" s="5"/>
      <c r="R13" s="9"/>
      <c r="S13" s="5"/>
      <c r="T13" s="24" t="s">
        <v>442</v>
      </c>
    </row>
    <row r="14" spans="1:20" ht="20" customHeight="1">
      <c r="A14" s="24" t="s">
        <v>95</v>
      </c>
      <c r="B14" s="215">
        <v>2021</v>
      </c>
      <c r="C14" s="215" t="s">
        <v>19</v>
      </c>
      <c r="D14" s="386" t="s">
        <v>413</v>
      </c>
      <c r="E14" s="215" t="s">
        <v>414</v>
      </c>
      <c r="F14" s="215" t="s">
        <v>413</v>
      </c>
      <c r="G14" s="272">
        <v>631679</v>
      </c>
      <c r="I14" s="186">
        <f>OnlineVideo[[#This Row],[Total Revenue (Millions KRW₩)]]/('Total Revenue (Millions)'!D$82)*100</f>
        <v>36.565654811521718</v>
      </c>
      <c r="J14" s="454">
        <f>OnlineVideo[[#This Row],[Total Revenue (Millions KRW₩)]]/1145.07</f>
        <v>551.65099076912327</v>
      </c>
      <c r="K14" s="9"/>
      <c r="L14" s="9"/>
      <c r="M14" s="9"/>
      <c r="N14" s="88"/>
      <c r="P14" s="5"/>
      <c r="Q14" s="5"/>
      <c r="R14" s="9"/>
      <c r="S14" s="5"/>
      <c r="T14" s="24" t="s">
        <v>429</v>
      </c>
    </row>
    <row r="15" spans="1:20" ht="20" customHeight="1">
      <c r="A15" s="24" t="s">
        <v>95</v>
      </c>
      <c r="B15" s="215">
        <v>2021</v>
      </c>
      <c r="C15" s="215" t="s">
        <v>19</v>
      </c>
      <c r="D15" s="386" t="s">
        <v>419</v>
      </c>
      <c r="E15" s="215" t="s">
        <v>420</v>
      </c>
      <c r="F15" s="215" t="s">
        <v>421</v>
      </c>
      <c r="G15" s="272">
        <v>230147</v>
      </c>
      <c r="I15" s="186">
        <f>OnlineVideo[[#This Row],[Total Revenue (Millions KRW₩)]]/('Total Revenue (Millions)'!D$82)*100</f>
        <v>13.322392794294711</v>
      </c>
      <c r="J15" s="454">
        <f>OnlineVideo[[#This Row],[Total Revenue (Millions KRW₩)]]/1145.07</f>
        <v>200.98945915970205</v>
      </c>
      <c r="K15" s="9"/>
      <c r="L15" s="9"/>
      <c r="M15" s="9"/>
      <c r="N15" s="88"/>
      <c r="P15" s="5"/>
      <c r="Q15" s="5"/>
      <c r="R15" s="9"/>
      <c r="S15" s="5"/>
      <c r="T15" s="24" t="s">
        <v>431</v>
      </c>
    </row>
    <row r="16" spans="1:20" ht="20" customHeight="1">
      <c r="A16" s="24" t="s">
        <v>95</v>
      </c>
      <c r="B16" s="215">
        <v>2021</v>
      </c>
      <c r="C16" s="215" t="s">
        <v>19</v>
      </c>
      <c r="D16" s="386" t="s">
        <v>439</v>
      </c>
      <c r="E16" s="215" t="s">
        <v>441</v>
      </c>
      <c r="F16" s="215" t="s">
        <v>441</v>
      </c>
      <c r="G16" s="272">
        <v>131525</v>
      </c>
      <c r="I16" s="186">
        <f>OnlineVideo[[#This Row],[Total Revenue (Millions KRW₩)]]/('Total Revenue (Millions)'!D$82)*100</f>
        <v>7.6135153283319434</v>
      </c>
      <c r="J16" s="454">
        <f>OnlineVideo[[#This Row],[Total Revenue (Millions KRW₩)]]/1145.07</f>
        <v>114.86197350380327</v>
      </c>
      <c r="K16" s="9"/>
      <c r="L16" s="9"/>
      <c r="M16" s="9"/>
      <c r="N16" s="88"/>
      <c r="P16" s="5"/>
      <c r="Q16" s="5"/>
      <c r="R16" s="9"/>
      <c r="S16" s="5"/>
      <c r="T16" s="24" t="s">
        <v>442</v>
      </c>
    </row>
    <row r="17" spans="1:20" ht="20" customHeight="1">
      <c r="A17" s="24" t="s">
        <v>95</v>
      </c>
      <c r="B17" s="215">
        <v>2021</v>
      </c>
      <c r="C17" s="215" t="s">
        <v>19</v>
      </c>
      <c r="D17" s="386" t="s">
        <v>416</v>
      </c>
      <c r="E17" s="215" t="s">
        <v>223</v>
      </c>
      <c r="F17" s="215" t="s">
        <v>417</v>
      </c>
      <c r="G17" s="272">
        <v>121440</v>
      </c>
      <c r="I17" s="186">
        <f>OnlineVideo[[#This Row],[Total Revenue (Millions KRW₩)]]/('Total Revenue (Millions)'!D$82)*100</f>
        <v>7.0297304806890812</v>
      </c>
      <c r="J17" s="454">
        <f>OnlineVideo[[#This Row],[Total Revenue (Millions KRW₩)]]/1145.07</f>
        <v>106.05465168068328</v>
      </c>
      <c r="K17" s="9"/>
      <c r="L17" s="9"/>
      <c r="M17" s="9"/>
      <c r="N17" s="88"/>
      <c r="P17" s="5"/>
      <c r="Q17" s="5"/>
      <c r="R17" s="9"/>
      <c r="S17" s="5"/>
      <c r="T17" s="24" t="s">
        <v>443</v>
      </c>
    </row>
    <row r="18" spans="1:20" ht="20" customHeight="1">
      <c r="A18" s="24" t="s">
        <v>95</v>
      </c>
      <c r="B18" s="215">
        <v>2021</v>
      </c>
      <c r="C18" s="215" t="s">
        <v>19</v>
      </c>
      <c r="D18" s="386"/>
      <c r="E18" s="215" t="s">
        <v>289</v>
      </c>
      <c r="F18" s="215" t="s">
        <v>432</v>
      </c>
      <c r="G18" s="272">
        <v>105600</v>
      </c>
      <c r="I18" s="186">
        <f>OnlineVideo[[#This Row],[Total Revenue (Millions KRW₩)]]/('Total Revenue (Millions)'!D$82)*100</f>
        <v>6.1128091136426779</v>
      </c>
      <c r="J18" s="454">
        <f>OnlineVideo[[#This Row],[Total Revenue (Millions KRW₩)]]/1145.07</f>
        <v>92.221436244072422</v>
      </c>
      <c r="K18" s="9"/>
      <c r="L18" s="9"/>
      <c r="M18" s="9"/>
      <c r="N18" s="88"/>
      <c r="P18" s="5"/>
      <c r="Q18" s="5"/>
      <c r="R18" s="9"/>
      <c r="S18" s="5"/>
      <c r="T18" s="24" t="s">
        <v>444</v>
      </c>
    </row>
    <row r="19" spans="1:20" ht="20" customHeight="1">
      <c r="A19" s="24" t="s">
        <v>95</v>
      </c>
      <c r="B19" s="215">
        <v>2021</v>
      </c>
      <c r="C19" s="215" t="s">
        <v>19</v>
      </c>
      <c r="D19" s="386"/>
      <c r="E19" s="215" t="s">
        <v>436</v>
      </c>
      <c r="F19" s="215" t="s">
        <v>437</v>
      </c>
      <c r="G19" s="272">
        <v>66260</v>
      </c>
      <c r="I19" s="186">
        <f>OnlineVideo[[#This Row],[Total Revenue (Millions KRW₩)]]/('Total Revenue (Millions)'!D$82)*100</f>
        <v>3.8355561730110219</v>
      </c>
      <c r="J19" s="454">
        <f>OnlineVideo[[#This Row],[Total Revenue (Millions KRW₩)]]/1145.07</f>
        <v>57.865458006934077</v>
      </c>
      <c r="K19" s="9"/>
      <c r="L19" s="9"/>
      <c r="M19" s="9"/>
      <c r="N19" s="88"/>
      <c r="P19" s="5"/>
      <c r="Q19" s="5"/>
      <c r="R19" s="9"/>
      <c r="S19" s="5"/>
      <c r="T19" s="24" t="s">
        <v>438</v>
      </c>
    </row>
    <row r="20" spans="1:20" ht="20" customHeight="1">
      <c r="A20" s="24" t="s">
        <v>95</v>
      </c>
      <c r="B20" s="215">
        <v>2021</v>
      </c>
      <c r="C20" s="215" t="s">
        <v>19</v>
      </c>
      <c r="D20" s="386"/>
      <c r="E20" s="215" t="s">
        <v>423</v>
      </c>
      <c r="F20" s="215" t="s">
        <v>424</v>
      </c>
      <c r="G20" s="272">
        <v>64285</v>
      </c>
      <c r="I20" s="186">
        <f>OnlineVideo[[#This Row],[Total Revenue (Millions KRW₩)]]/('Total Revenue (Millions)'!D$82)*100</f>
        <v>3.7212304343799207</v>
      </c>
      <c r="J20" s="454">
        <f>OnlineVideo[[#This Row],[Total Revenue (Millions KRW₩)]]/1145.07</f>
        <v>56.140672622634426</v>
      </c>
      <c r="K20" s="9"/>
      <c r="L20" s="9"/>
      <c r="M20" s="9"/>
      <c r="N20" s="88"/>
      <c r="P20" s="5"/>
      <c r="Q20" s="5"/>
      <c r="R20" s="9"/>
      <c r="S20" s="5"/>
      <c r="T20" s="24" t="s">
        <v>445</v>
      </c>
    </row>
    <row r="21" spans="1:20" ht="20" customHeight="1">
      <c r="A21" s="24" t="s">
        <v>95</v>
      </c>
      <c r="B21" s="215">
        <v>2021</v>
      </c>
      <c r="C21" s="215" t="s">
        <v>19</v>
      </c>
      <c r="D21" s="386"/>
      <c r="E21" s="215" t="s">
        <v>446</v>
      </c>
      <c r="F21" s="215" t="s">
        <v>447</v>
      </c>
      <c r="G21" s="272">
        <v>59508</v>
      </c>
      <c r="I21" s="186">
        <f>OnlineVideo[[#This Row],[Total Revenue (Millions KRW₩)]]/('Total Revenue (Millions)'!D$82)*100</f>
        <v>3.4447068630175046</v>
      </c>
      <c r="J21" s="454">
        <f>OnlineVideo[[#This Row],[Total Revenue (Millions KRW₩)]]/1145.07</f>
        <v>51.968875265267627</v>
      </c>
      <c r="K21" s="9"/>
      <c r="L21" s="9"/>
      <c r="M21" s="9"/>
      <c r="N21" s="88"/>
      <c r="P21" s="5"/>
      <c r="Q21" s="5"/>
      <c r="R21" s="9"/>
      <c r="S21" s="5"/>
      <c r="T21" s="270" t="s">
        <v>448</v>
      </c>
    </row>
    <row r="22" spans="1:20" ht="20" customHeight="1">
      <c r="A22" s="24" t="s">
        <v>95</v>
      </c>
      <c r="B22" s="24">
        <v>2022</v>
      </c>
      <c r="C22" s="24" t="s">
        <v>19</v>
      </c>
      <c r="D22" s="131"/>
      <c r="E22" s="24" t="s">
        <v>414</v>
      </c>
      <c r="F22" s="24" t="s">
        <v>413</v>
      </c>
      <c r="G22" s="155">
        <v>773283</v>
      </c>
      <c r="J22" s="454"/>
      <c r="K22" s="9"/>
      <c r="L22" s="9"/>
      <c r="M22" s="9"/>
      <c r="N22" s="88"/>
      <c r="P22" s="5"/>
      <c r="Q22" s="5"/>
      <c r="R22" s="9"/>
      <c r="S22" s="5"/>
      <c r="T22" s="24" t="s">
        <v>449</v>
      </c>
    </row>
    <row r="23" spans="1:20" ht="20" customHeight="1">
      <c r="A23" s="24" t="s">
        <v>95</v>
      </c>
      <c r="B23" s="24">
        <v>2022</v>
      </c>
      <c r="C23" s="24" t="s">
        <v>19</v>
      </c>
      <c r="D23" s="131" t="s">
        <v>419</v>
      </c>
      <c r="E23" s="24" t="s">
        <v>420</v>
      </c>
      <c r="F23" s="24" t="s">
        <v>421</v>
      </c>
      <c r="G23" s="155">
        <v>273528</v>
      </c>
      <c r="J23" s="454"/>
      <c r="K23" s="9"/>
      <c r="L23" s="9"/>
      <c r="M23" s="9"/>
      <c r="N23" s="88"/>
      <c r="P23" s="5"/>
      <c r="Q23" s="5"/>
      <c r="R23" s="9"/>
      <c r="S23" s="5"/>
      <c r="T23" s="24" t="s">
        <v>450</v>
      </c>
    </row>
    <row r="24" spans="1:20" ht="20" customHeight="1">
      <c r="A24" s="24" t="s">
        <v>95</v>
      </c>
      <c r="B24" s="24">
        <v>2022</v>
      </c>
      <c r="C24" s="24" t="s">
        <v>19</v>
      </c>
      <c r="D24" s="131" t="s">
        <v>439</v>
      </c>
      <c r="E24" s="24" t="s">
        <v>441</v>
      </c>
      <c r="F24" s="24" t="s">
        <v>441</v>
      </c>
      <c r="G24" s="331">
        <v>247570</v>
      </c>
      <c r="J24" s="454"/>
      <c r="K24" s="9"/>
      <c r="L24" s="9"/>
      <c r="M24" s="9"/>
      <c r="N24" s="88"/>
      <c r="P24" s="5"/>
      <c r="Q24" s="5"/>
      <c r="R24" s="9"/>
      <c r="S24" s="5"/>
      <c r="T24" s="24" t="s">
        <v>451</v>
      </c>
    </row>
    <row r="25" spans="1:20" ht="20" customHeight="1">
      <c r="A25" s="24" t="s">
        <v>95</v>
      </c>
      <c r="B25" s="24">
        <v>2022</v>
      </c>
      <c r="C25" s="24" t="s">
        <v>19</v>
      </c>
      <c r="D25" s="227"/>
      <c r="E25" s="332" t="s">
        <v>452</v>
      </c>
      <c r="F25" s="333" t="s">
        <v>453</v>
      </c>
      <c r="G25" s="228">
        <v>228096</v>
      </c>
      <c r="J25" s="454"/>
      <c r="K25" s="9"/>
      <c r="L25" s="9"/>
      <c r="M25" s="9"/>
      <c r="N25" s="88"/>
      <c r="P25" s="5"/>
      <c r="Q25" s="5"/>
      <c r="R25" s="9"/>
      <c r="S25" s="5"/>
      <c r="T25" s="24" t="s">
        <v>454</v>
      </c>
    </row>
    <row r="26" spans="1:20" ht="20" customHeight="1">
      <c r="A26" s="24" t="s">
        <v>95</v>
      </c>
      <c r="B26" s="24">
        <v>2022</v>
      </c>
      <c r="C26" s="24" t="s">
        <v>19</v>
      </c>
      <c r="D26" s="227"/>
      <c r="E26" s="24" t="s">
        <v>455</v>
      </c>
      <c r="F26" s="24" t="s">
        <v>447</v>
      </c>
      <c r="G26" s="228">
        <v>188604</v>
      </c>
      <c r="J26" s="454"/>
      <c r="K26" s="9"/>
      <c r="L26" s="9"/>
      <c r="M26" s="9"/>
      <c r="N26" s="88"/>
      <c r="P26" s="5"/>
      <c r="Q26" s="5"/>
      <c r="R26" s="9"/>
      <c r="S26" s="5"/>
      <c r="T26" s="24" t="s">
        <v>456</v>
      </c>
    </row>
    <row r="27" spans="1:20" ht="20" customHeight="1">
      <c r="A27" s="24" t="s">
        <v>95</v>
      </c>
      <c r="B27" s="24">
        <v>2022</v>
      </c>
      <c r="C27" s="24" t="s">
        <v>19</v>
      </c>
      <c r="D27" s="227"/>
      <c r="E27" s="24" t="s">
        <v>223</v>
      </c>
      <c r="F27" s="24" t="s">
        <v>417</v>
      </c>
      <c r="G27" s="155">
        <v>112200</v>
      </c>
      <c r="J27" s="454"/>
      <c r="K27" s="9"/>
      <c r="L27" s="9"/>
      <c r="M27" s="9"/>
      <c r="N27" s="88"/>
      <c r="P27" s="5"/>
      <c r="Q27" s="5"/>
      <c r="R27" s="9"/>
      <c r="S27" s="5"/>
      <c r="T27" s="24" t="s">
        <v>457</v>
      </c>
    </row>
    <row r="28" spans="1:20" ht="20" customHeight="1">
      <c r="A28" s="24" t="s">
        <v>95</v>
      </c>
      <c r="B28" s="24">
        <v>2022</v>
      </c>
      <c r="C28" s="24" t="s">
        <v>19</v>
      </c>
      <c r="D28" s="131"/>
      <c r="E28" s="24" t="s">
        <v>423</v>
      </c>
      <c r="F28" s="24" t="s">
        <v>424</v>
      </c>
      <c r="G28" s="331">
        <v>84081</v>
      </c>
      <c r="J28" s="454"/>
      <c r="K28" s="9"/>
      <c r="L28" s="9"/>
      <c r="M28" s="9"/>
      <c r="N28" s="88"/>
      <c r="P28" s="5"/>
      <c r="Q28" s="5"/>
      <c r="R28" s="9"/>
      <c r="S28" s="5"/>
      <c r="T28" s="24" t="s">
        <v>458</v>
      </c>
    </row>
    <row r="29" spans="1:20" ht="20" customHeight="1">
      <c r="A29" s="24" t="s">
        <v>95</v>
      </c>
      <c r="B29" s="24">
        <v>2022</v>
      </c>
      <c r="C29" s="24" t="s">
        <v>19</v>
      </c>
      <c r="D29" s="24"/>
      <c r="E29" s="24" t="s">
        <v>436</v>
      </c>
      <c r="F29" s="24" t="s">
        <v>437</v>
      </c>
      <c r="G29" s="155">
        <v>59190</v>
      </c>
      <c r="J29" s="454"/>
      <c r="K29" s="9"/>
      <c r="L29" s="9"/>
      <c r="M29" s="9"/>
      <c r="N29" s="88"/>
      <c r="P29" s="5"/>
      <c r="Q29" s="5"/>
      <c r="R29" s="9"/>
      <c r="S29" s="5"/>
      <c r="T29" s="24" t="s">
        <v>459</v>
      </c>
    </row>
    <row r="30" spans="1:20" ht="20" customHeight="1">
      <c r="A30" s="24" t="s">
        <v>95</v>
      </c>
      <c r="B30" s="24">
        <v>2022</v>
      </c>
      <c r="C30" s="24" t="s">
        <v>19</v>
      </c>
      <c r="D30" s="131" t="s">
        <v>289</v>
      </c>
      <c r="E30" s="24" t="s">
        <v>460</v>
      </c>
      <c r="F30" s="24" t="s">
        <v>432</v>
      </c>
      <c r="G30" s="227"/>
      <c r="J30" s="454" t="e">
        <f t="shared" ref="J30" si="0">G30/G$35</f>
        <v>#DIV/0!</v>
      </c>
      <c r="K30" s="9"/>
      <c r="L30" s="9"/>
      <c r="M30" s="9"/>
      <c r="N30" s="88"/>
      <c r="P30" s="5"/>
      <c r="Q30" s="5"/>
      <c r="R30" s="9"/>
      <c r="S30" s="5"/>
      <c r="T30" s="227" t="s">
        <v>461</v>
      </c>
    </row>
    <row r="31" spans="1:20" ht="20" customHeight="1">
      <c r="E31" s="18"/>
      <c r="F31" s="228"/>
      <c r="J31" s="455"/>
      <c r="K31" s="259"/>
      <c r="L31" s="259"/>
      <c r="M31" s="259"/>
    </row>
    <row r="32" spans="1:20" ht="20" customHeight="1">
      <c r="E32" s="178"/>
      <c r="F32" s="256"/>
      <c r="G32" s="178"/>
      <c r="H32" s="178"/>
      <c r="I32" s="273"/>
      <c r="J32" s="455"/>
      <c r="K32" s="259"/>
      <c r="L32" s="259"/>
      <c r="M32" s="259"/>
    </row>
    <row r="33" spans="5:9" ht="20" customHeight="1">
      <c r="E33" s="178"/>
      <c r="F33" s="256"/>
      <c r="G33" s="178"/>
      <c r="H33" s="178"/>
      <c r="I33" s="273"/>
    </row>
    <row r="34" spans="5:9" ht="20" customHeight="1">
      <c r="E34" s="178"/>
      <c r="F34" s="256"/>
      <c r="G34" s="297"/>
      <c r="H34" s="178"/>
      <c r="I34" s="273"/>
    </row>
    <row r="35" spans="5:9" ht="20" customHeight="1">
      <c r="E35" s="257"/>
      <c r="F35" s="257"/>
      <c r="G35" s="257"/>
      <c r="H35" s="257"/>
      <c r="I35" s="274"/>
    </row>
    <row r="36" spans="5:9" ht="20" customHeight="1">
      <c r="E36" s="258"/>
      <c r="F36" s="258"/>
      <c r="G36" s="296"/>
      <c r="H36" s="258"/>
      <c r="I36" s="273"/>
    </row>
    <row r="37" spans="5:9" ht="20" customHeight="1">
      <c r="E37" s="150"/>
      <c r="F37" s="150"/>
      <c r="G37" s="178"/>
      <c r="H37" s="178"/>
      <c r="I37" s="273"/>
    </row>
    <row r="38" spans="5:9" ht="20" customHeight="1">
      <c r="E38" s="150"/>
      <c r="F38" s="150"/>
      <c r="G38" s="178"/>
      <c r="H38" s="178"/>
      <c r="I38" s="273"/>
    </row>
    <row r="39" spans="5:9" ht="20" customHeight="1">
      <c r="E39" s="150"/>
      <c r="F39" s="150"/>
      <c r="G39" s="178"/>
      <c r="H39" s="178"/>
      <c r="I39" s="273"/>
    </row>
    <row r="40" spans="5:9" ht="20" customHeight="1">
      <c r="E40" s="150"/>
      <c r="F40" s="150"/>
      <c r="G40" s="178"/>
      <c r="H40" s="178"/>
      <c r="I40" s="273"/>
    </row>
    <row r="41" spans="5:9" ht="20" customHeight="1">
      <c r="E41" s="34"/>
      <c r="F41" s="34"/>
    </row>
    <row r="42" spans="5:9" ht="20" customHeight="1">
      <c r="E42" s="34"/>
      <c r="F42" s="34"/>
    </row>
    <row r="43" spans="5:9" ht="20" customHeight="1">
      <c r="E43" s="34"/>
      <c r="F43" s="34"/>
    </row>
    <row r="44" spans="5:9" ht="20" customHeight="1">
      <c r="E44" s="34"/>
      <c r="F44" s="34"/>
    </row>
    <row r="45" spans="5:9" ht="20" customHeight="1">
      <c r="E45" s="34"/>
      <c r="F45" s="34"/>
    </row>
    <row r="46" spans="5:9" ht="20" customHeight="1">
      <c r="E46" s="34"/>
      <c r="F46" s="34"/>
    </row>
    <row r="47" spans="5:9" ht="20" customHeight="1">
      <c r="E47" s="34"/>
      <c r="F47" s="34"/>
    </row>
    <row r="48" spans="5:9" ht="20" customHeight="1">
      <c r="E48" s="34"/>
      <c r="F48" s="34"/>
    </row>
    <row r="49" spans="5:6" ht="20" customHeight="1">
      <c r="E49" s="34"/>
      <c r="F49" s="34"/>
    </row>
    <row r="50" spans="5:6" ht="20" customHeight="1">
      <c r="E50" s="34"/>
      <c r="F50" s="34"/>
    </row>
    <row r="51" spans="5:6" ht="20" customHeight="1">
      <c r="E51" s="34"/>
      <c r="F51" s="34"/>
    </row>
    <row r="52" spans="5:6" ht="20" customHeight="1">
      <c r="E52" s="34"/>
      <c r="F52" s="34"/>
    </row>
    <row r="53" spans="5:6" ht="20" customHeight="1">
      <c r="E53" s="34"/>
      <c r="F53" s="34"/>
    </row>
    <row r="54" spans="5:6" ht="20" customHeight="1">
      <c r="E54" s="34"/>
      <c r="F54" s="34"/>
    </row>
    <row r="55" spans="5:6" ht="20" customHeight="1">
      <c r="E55" s="34"/>
      <c r="F55" s="34"/>
    </row>
    <row r="56" spans="5:6" ht="20" customHeight="1">
      <c r="E56" s="34"/>
      <c r="F56" s="34"/>
    </row>
    <row r="57" spans="5:6" ht="20" customHeight="1">
      <c r="E57" s="34"/>
      <c r="F57" s="34"/>
    </row>
    <row r="58" spans="5:6" ht="20" customHeight="1">
      <c r="E58" s="34"/>
      <c r="F58" s="34"/>
    </row>
    <row r="59" spans="5:6" ht="20" customHeight="1">
      <c r="E59" s="34"/>
      <c r="F59" s="34"/>
    </row>
    <row r="60" spans="5:6" ht="20" customHeight="1">
      <c r="E60" s="34"/>
      <c r="F60" s="34"/>
    </row>
    <row r="61" spans="5:6" ht="20" customHeight="1">
      <c r="E61" s="34"/>
      <c r="F61" s="34"/>
    </row>
    <row r="62" spans="5:6" ht="20" customHeight="1">
      <c r="E62" s="34"/>
      <c r="F62" s="34"/>
    </row>
    <row r="63" spans="5:6" ht="20" customHeight="1">
      <c r="E63" s="34"/>
      <c r="F63" s="34"/>
    </row>
    <row r="64" spans="5:6" ht="20" customHeight="1">
      <c r="E64" s="34"/>
      <c r="F64" s="34"/>
    </row>
    <row r="65" spans="5:6" ht="20" customHeight="1">
      <c r="E65" s="34"/>
      <c r="F65" s="34"/>
    </row>
    <row r="66" spans="5:6" ht="20" customHeight="1">
      <c r="E66" s="34"/>
      <c r="F66" s="34"/>
    </row>
    <row r="67" spans="5:6" ht="20" customHeight="1">
      <c r="E67" s="34"/>
      <c r="F67" s="34"/>
    </row>
    <row r="68" spans="5:6" ht="20" customHeight="1">
      <c r="E68" s="34"/>
      <c r="F68" s="34"/>
    </row>
    <row r="69" spans="5:6" ht="20" customHeight="1">
      <c r="E69" s="34"/>
      <c r="F69" s="34"/>
    </row>
    <row r="70" spans="5:6" ht="20" customHeight="1">
      <c r="E70" s="34"/>
      <c r="F70" s="34"/>
    </row>
    <row r="71" spans="5:6" ht="20" customHeight="1">
      <c r="E71" s="34"/>
      <c r="F71" s="34"/>
    </row>
    <row r="72" spans="5:6" ht="20" customHeight="1">
      <c r="E72" s="34"/>
      <c r="F72" s="34"/>
    </row>
    <row r="73" spans="5:6" ht="20" customHeight="1">
      <c r="E73" s="34"/>
      <c r="F73" s="34"/>
    </row>
    <row r="74" spans="5:6" ht="20" customHeight="1">
      <c r="E74" s="34"/>
      <c r="F74" s="34"/>
    </row>
    <row r="75" spans="5:6" ht="20" customHeight="1">
      <c r="E75" s="34"/>
      <c r="F75" s="34"/>
    </row>
    <row r="76" spans="5:6" ht="20" customHeight="1">
      <c r="E76" s="34"/>
      <c r="F76" s="34"/>
    </row>
    <row r="77" spans="5:6" ht="20" customHeight="1">
      <c r="E77" s="34"/>
      <c r="F77" s="34"/>
    </row>
    <row r="78" spans="5:6" ht="20" customHeight="1">
      <c r="E78" s="34"/>
      <c r="F78" s="34"/>
    </row>
    <row r="79" spans="5:6" ht="20" customHeight="1">
      <c r="E79" s="34"/>
      <c r="F79" s="34"/>
    </row>
    <row r="80" spans="5:6" ht="20" customHeight="1">
      <c r="E80" s="34"/>
      <c r="F80" s="34"/>
    </row>
    <row r="81" spans="5:6" ht="20" customHeight="1">
      <c r="E81" s="34"/>
      <c r="F81" s="34"/>
    </row>
    <row r="82" spans="5:6" ht="20" customHeight="1">
      <c r="E82" s="34"/>
      <c r="F82" s="34"/>
    </row>
    <row r="83" spans="5:6" ht="20" customHeight="1">
      <c r="E83" s="34"/>
      <c r="F83" s="34"/>
    </row>
    <row r="84" spans="5:6" ht="20" customHeight="1">
      <c r="E84" s="34"/>
      <c r="F84" s="34"/>
    </row>
    <row r="85" spans="5:6" ht="20" customHeight="1">
      <c r="E85" s="34"/>
      <c r="F85" s="34"/>
    </row>
    <row r="86" spans="5:6" ht="20" customHeight="1">
      <c r="E86" s="34"/>
      <c r="F86" s="34"/>
    </row>
    <row r="87" spans="5:6" ht="20" customHeight="1">
      <c r="E87" s="34"/>
      <c r="F87" s="34"/>
    </row>
    <row r="88" spans="5:6" ht="20" customHeight="1">
      <c r="E88" s="34"/>
      <c r="F88" s="34"/>
    </row>
    <row r="89" spans="5:6" ht="20" customHeight="1">
      <c r="E89" s="34"/>
      <c r="F89" s="34"/>
    </row>
    <row r="90" spans="5:6" ht="20" customHeight="1">
      <c r="E90" s="34"/>
      <c r="F90" s="34"/>
    </row>
    <row r="91" spans="5:6" ht="20" customHeight="1">
      <c r="E91" s="34"/>
      <c r="F91" s="34"/>
    </row>
    <row r="92" spans="5:6" ht="20" customHeight="1">
      <c r="E92" s="34"/>
      <c r="F92" s="34"/>
    </row>
    <row r="93" spans="5:6" ht="20" customHeight="1">
      <c r="E93" s="34"/>
      <c r="F93" s="34"/>
    </row>
    <row r="94" spans="5:6" ht="20" customHeight="1">
      <c r="E94" s="34"/>
      <c r="F94" s="34"/>
    </row>
    <row r="95" spans="5:6" ht="20" customHeight="1">
      <c r="E95" s="34"/>
      <c r="F95" s="34"/>
    </row>
    <row r="96" spans="5:6" ht="20" customHeight="1">
      <c r="E96" s="34"/>
      <c r="F96" s="34"/>
    </row>
    <row r="97" spans="5:6" ht="20" customHeight="1">
      <c r="E97" s="34"/>
      <c r="F97" s="34"/>
    </row>
    <row r="98" spans="5:6" ht="20" customHeight="1">
      <c r="E98" s="34"/>
      <c r="F98" s="34"/>
    </row>
    <row r="99" spans="5:6" ht="20" customHeight="1">
      <c r="E99" s="34"/>
      <c r="F99" s="34"/>
    </row>
    <row r="100" spans="5:6" ht="20" customHeight="1">
      <c r="E100" s="34"/>
      <c r="F100" s="34"/>
    </row>
    <row r="101" spans="5:6" ht="20" customHeight="1">
      <c r="E101" s="34"/>
      <c r="F101" s="34"/>
    </row>
    <row r="102" spans="5:6" ht="20" customHeight="1">
      <c r="E102" s="34"/>
      <c r="F102" s="34"/>
    </row>
    <row r="103" spans="5:6" ht="20" customHeight="1">
      <c r="E103" s="34"/>
      <c r="F103" s="34"/>
    </row>
    <row r="104" spans="5:6" ht="20" customHeight="1">
      <c r="E104" s="34"/>
      <c r="F104" s="34"/>
    </row>
    <row r="105" spans="5:6" ht="20" customHeight="1">
      <c r="E105" s="34"/>
      <c r="F105" s="34"/>
    </row>
    <row r="106" spans="5:6" ht="20" customHeight="1">
      <c r="E106" s="34"/>
      <c r="F106" s="34"/>
    </row>
    <row r="107" spans="5:6" ht="20" customHeight="1">
      <c r="E107" s="34"/>
      <c r="F107" s="34"/>
    </row>
    <row r="108" spans="5:6" ht="20" customHeight="1">
      <c r="E108" s="34"/>
      <c r="F108" s="34"/>
    </row>
    <row r="109" spans="5:6" ht="20" customHeight="1">
      <c r="E109" s="34"/>
      <c r="F109" s="34"/>
    </row>
    <row r="110" spans="5:6" ht="20" customHeight="1">
      <c r="E110" s="34"/>
      <c r="F110" s="34"/>
    </row>
    <row r="111" spans="5:6" ht="20" customHeight="1">
      <c r="E111" s="34"/>
      <c r="F111" s="34"/>
    </row>
    <row r="112" spans="5:6" ht="20" customHeight="1">
      <c r="E112" s="34"/>
      <c r="F112" s="34"/>
    </row>
    <row r="113" spans="5:6" ht="20" customHeight="1">
      <c r="E113" s="34"/>
      <c r="F113" s="34"/>
    </row>
    <row r="114" spans="5:6" ht="20" customHeight="1">
      <c r="E114" s="34"/>
      <c r="F114" s="34"/>
    </row>
    <row r="115" spans="5:6" ht="20" customHeight="1">
      <c r="E115" s="34"/>
      <c r="F115" s="34"/>
    </row>
    <row r="116" spans="5:6" ht="20" customHeight="1">
      <c r="E116" s="34"/>
      <c r="F116" s="34"/>
    </row>
    <row r="117" spans="5:6" ht="20" customHeight="1">
      <c r="E117" s="34"/>
      <c r="F117" s="34"/>
    </row>
    <row r="118" spans="5:6" ht="20" customHeight="1">
      <c r="E118" s="34"/>
      <c r="F118" s="34"/>
    </row>
    <row r="119" spans="5:6" ht="20" customHeight="1">
      <c r="E119" s="34"/>
      <c r="F119" s="34"/>
    </row>
    <row r="120" spans="5:6" ht="20" customHeight="1">
      <c r="E120" s="34"/>
      <c r="F120" s="34"/>
    </row>
    <row r="121" spans="5:6" ht="20" customHeight="1">
      <c r="E121" s="34"/>
      <c r="F121" s="34"/>
    </row>
    <row r="122" spans="5:6" ht="20" customHeight="1">
      <c r="E122" s="34"/>
      <c r="F122" s="34"/>
    </row>
    <row r="123" spans="5:6" ht="20" customHeight="1">
      <c r="E123" s="34"/>
      <c r="F123" s="34"/>
    </row>
    <row r="124" spans="5:6" ht="20" customHeight="1">
      <c r="E124" s="34"/>
      <c r="F124" s="34"/>
    </row>
    <row r="125" spans="5:6" ht="20" customHeight="1">
      <c r="E125" s="34"/>
      <c r="F125" s="34"/>
    </row>
    <row r="126" spans="5:6" ht="20" customHeight="1">
      <c r="E126" s="34"/>
      <c r="F126" s="34"/>
    </row>
    <row r="127" spans="5:6" ht="20" customHeight="1">
      <c r="E127" s="34"/>
      <c r="F127" s="34"/>
    </row>
    <row r="128" spans="5:6" ht="20" customHeight="1">
      <c r="E128" s="34"/>
      <c r="F128" s="34"/>
    </row>
    <row r="129" spans="5:6" ht="20" customHeight="1">
      <c r="E129" s="34"/>
      <c r="F129" s="34"/>
    </row>
    <row r="130" spans="5:6" ht="20" customHeight="1">
      <c r="E130" s="34"/>
      <c r="F130" s="34"/>
    </row>
    <row r="131" spans="5:6" ht="20" customHeight="1">
      <c r="E131" s="34"/>
      <c r="F131" s="34"/>
    </row>
    <row r="132" spans="5:6" ht="20" customHeight="1">
      <c r="E132" s="34"/>
      <c r="F132" s="34"/>
    </row>
    <row r="133" spans="5:6" ht="20" customHeight="1">
      <c r="E133" s="34"/>
      <c r="F133" s="34"/>
    </row>
    <row r="134" spans="5:6" ht="20" customHeight="1">
      <c r="E134" s="34"/>
      <c r="F134" s="34"/>
    </row>
    <row r="135" spans="5:6" ht="20" customHeight="1">
      <c r="E135" s="34"/>
      <c r="F135" s="34"/>
    </row>
    <row r="136" spans="5:6" ht="20" customHeight="1">
      <c r="E136" s="34"/>
      <c r="F136" s="34"/>
    </row>
    <row r="137" spans="5:6" ht="20" customHeight="1">
      <c r="E137" s="34"/>
      <c r="F137" s="34"/>
    </row>
    <row r="138" spans="5:6" ht="20" customHeight="1">
      <c r="E138" s="34"/>
      <c r="F138" s="34"/>
    </row>
    <row r="139" spans="5:6" ht="20" customHeight="1">
      <c r="E139" s="34"/>
      <c r="F139" s="34"/>
    </row>
    <row r="140" spans="5:6" ht="20" customHeight="1">
      <c r="E140" s="34"/>
      <c r="F140" s="34"/>
    </row>
    <row r="141" spans="5:6" ht="20" customHeight="1">
      <c r="E141" s="34"/>
      <c r="F141" s="34"/>
    </row>
    <row r="142" spans="5:6" ht="20" customHeight="1">
      <c r="E142" s="34"/>
      <c r="F142" s="34"/>
    </row>
    <row r="143" spans="5:6" ht="20" customHeight="1">
      <c r="E143" s="34"/>
      <c r="F143" s="34"/>
    </row>
    <row r="144" spans="5:6" ht="20" customHeight="1">
      <c r="E144" s="34"/>
      <c r="F144" s="34"/>
    </row>
    <row r="145" spans="5:6" ht="20" customHeight="1">
      <c r="E145" s="34"/>
      <c r="F145" s="34"/>
    </row>
    <row r="146" spans="5:6" ht="20" customHeight="1">
      <c r="E146" s="34"/>
      <c r="F146" s="34"/>
    </row>
    <row r="147" spans="5:6" ht="20" customHeight="1">
      <c r="E147" s="34"/>
      <c r="F147" s="34"/>
    </row>
    <row r="148" spans="5:6" ht="20" customHeight="1">
      <c r="E148" s="34"/>
      <c r="F148" s="34"/>
    </row>
    <row r="149" spans="5:6" ht="20" customHeight="1">
      <c r="E149" s="34"/>
      <c r="F149" s="34"/>
    </row>
    <row r="150" spans="5:6" ht="20" customHeight="1">
      <c r="E150" s="34"/>
      <c r="F150" s="34"/>
    </row>
    <row r="151" spans="5:6" ht="20" customHeight="1">
      <c r="E151" s="34"/>
      <c r="F151" s="34"/>
    </row>
    <row r="152" spans="5:6" ht="20" customHeight="1">
      <c r="E152" s="34"/>
      <c r="F152" s="34"/>
    </row>
    <row r="153" spans="5:6" ht="20" customHeight="1">
      <c r="E153" s="34"/>
      <c r="F153" s="34"/>
    </row>
    <row r="154" spans="5:6" ht="20" customHeight="1">
      <c r="E154" s="34"/>
      <c r="F154" s="34"/>
    </row>
    <row r="155" spans="5:6" ht="20" customHeight="1">
      <c r="E155" s="34"/>
      <c r="F155" s="34"/>
    </row>
    <row r="156" spans="5:6" ht="20" customHeight="1">
      <c r="E156" s="34"/>
      <c r="F156" s="34"/>
    </row>
    <row r="157" spans="5:6" ht="20" customHeight="1">
      <c r="E157" s="34"/>
      <c r="F157" s="34"/>
    </row>
    <row r="158" spans="5:6" ht="20" customHeight="1">
      <c r="E158" s="34"/>
      <c r="F158" s="34"/>
    </row>
    <row r="159" spans="5:6" ht="20" customHeight="1">
      <c r="E159" s="34"/>
      <c r="F159" s="34"/>
    </row>
    <row r="160" spans="5:6" ht="20" customHeight="1">
      <c r="E160" s="34"/>
      <c r="F160" s="34"/>
    </row>
    <row r="161" spans="5:6" ht="20" customHeight="1">
      <c r="E161" s="34"/>
      <c r="F161" s="34"/>
    </row>
    <row r="162" spans="5:6" ht="20" customHeight="1">
      <c r="E162" s="34"/>
      <c r="F162" s="34"/>
    </row>
    <row r="163" spans="5:6" ht="20" customHeight="1">
      <c r="E163" s="34"/>
      <c r="F163" s="34"/>
    </row>
    <row r="164" spans="5:6" ht="20" customHeight="1">
      <c r="E164" s="34"/>
      <c r="F164" s="34"/>
    </row>
    <row r="165" spans="5:6" ht="20" customHeight="1">
      <c r="E165" s="34"/>
      <c r="F165" s="34"/>
    </row>
    <row r="166" spans="5:6" ht="20" customHeight="1">
      <c r="E166" s="34"/>
      <c r="F166" s="34"/>
    </row>
    <row r="167" spans="5:6" ht="20" customHeight="1">
      <c r="E167" s="34"/>
      <c r="F167" s="34"/>
    </row>
    <row r="168" spans="5:6" ht="20" customHeight="1">
      <c r="E168" s="34"/>
      <c r="F168" s="34"/>
    </row>
    <row r="169" spans="5:6" ht="20" customHeight="1">
      <c r="E169" s="34"/>
      <c r="F169" s="34"/>
    </row>
    <row r="170" spans="5:6" ht="20" customHeight="1">
      <c r="E170" s="34"/>
      <c r="F170" s="34"/>
    </row>
    <row r="171" spans="5:6" ht="20" customHeight="1">
      <c r="E171" s="34"/>
      <c r="F171" s="34"/>
    </row>
    <row r="172" spans="5:6" ht="20" customHeight="1">
      <c r="E172" s="34"/>
      <c r="F172" s="34"/>
    </row>
    <row r="173" spans="5:6" ht="20" customHeight="1">
      <c r="E173" s="34"/>
      <c r="F173" s="34"/>
    </row>
    <row r="174" spans="5:6" ht="20" customHeight="1">
      <c r="E174" s="34"/>
      <c r="F174" s="34"/>
    </row>
    <row r="175" spans="5:6" ht="20" customHeight="1">
      <c r="E175" s="34"/>
      <c r="F175" s="34"/>
    </row>
    <row r="176" spans="5:6" ht="20" customHeight="1">
      <c r="E176" s="34"/>
      <c r="F176" s="34"/>
    </row>
    <row r="177" spans="5:6" ht="20" customHeight="1">
      <c r="E177" s="34"/>
      <c r="F177" s="34"/>
    </row>
    <row r="178" spans="5:6" ht="20" customHeight="1">
      <c r="E178" s="34"/>
      <c r="F178" s="34"/>
    </row>
    <row r="179" spans="5:6" ht="20" customHeight="1">
      <c r="E179" s="34"/>
      <c r="F179" s="34"/>
    </row>
    <row r="180" spans="5:6" ht="20" customHeight="1">
      <c r="E180" s="34"/>
      <c r="F180" s="34"/>
    </row>
    <row r="181" spans="5:6" ht="20" customHeight="1">
      <c r="E181" s="34"/>
      <c r="F181" s="34"/>
    </row>
    <row r="182" spans="5:6" ht="20" customHeight="1">
      <c r="E182" s="34"/>
      <c r="F182" s="34"/>
    </row>
    <row r="183" spans="5:6" ht="20" customHeight="1">
      <c r="E183" s="34"/>
      <c r="F183" s="34"/>
    </row>
    <row r="184" spans="5:6" ht="20" customHeight="1">
      <c r="E184" s="34"/>
      <c r="F184" s="34"/>
    </row>
    <row r="185" spans="5:6" ht="20" customHeight="1">
      <c r="E185" s="34"/>
      <c r="F185" s="34"/>
    </row>
    <row r="186" spans="5:6" ht="20" customHeight="1">
      <c r="E186" s="34"/>
      <c r="F186" s="34"/>
    </row>
    <row r="187" spans="5:6" ht="20" customHeight="1">
      <c r="E187" s="34"/>
      <c r="F187" s="34"/>
    </row>
    <row r="188" spans="5:6" ht="20" customHeight="1">
      <c r="E188" s="34"/>
      <c r="F188" s="34"/>
    </row>
    <row r="189" spans="5:6" ht="20" customHeight="1">
      <c r="E189" s="34"/>
      <c r="F189" s="34"/>
    </row>
    <row r="190" spans="5:6" ht="20" customHeight="1">
      <c r="E190" s="34"/>
      <c r="F190" s="34"/>
    </row>
    <row r="191" spans="5:6" ht="20" customHeight="1">
      <c r="E191" s="34"/>
      <c r="F191" s="34"/>
    </row>
    <row r="192" spans="5:6" ht="20" customHeight="1">
      <c r="E192" s="34"/>
      <c r="F192" s="34"/>
    </row>
    <row r="193" spans="5:6" ht="20" customHeight="1">
      <c r="E193" s="34"/>
      <c r="F193" s="34"/>
    </row>
    <row r="194" spans="5:6" ht="20" customHeight="1">
      <c r="E194" s="34"/>
      <c r="F194" s="34"/>
    </row>
    <row r="195" spans="5:6" ht="20" customHeight="1">
      <c r="E195" s="34"/>
      <c r="F195" s="34"/>
    </row>
    <row r="196" spans="5:6" ht="20" customHeight="1">
      <c r="E196" s="34"/>
      <c r="F196" s="34"/>
    </row>
    <row r="197" spans="5:6" ht="20" customHeight="1">
      <c r="E197" s="34"/>
      <c r="F197" s="34"/>
    </row>
    <row r="198" spans="5:6" ht="20" customHeight="1">
      <c r="E198" s="34"/>
      <c r="F198" s="34"/>
    </row>
    <row r="199" spans="5:6" ht="20" customHeight="1">
      <c r="E199" s="34"/>
      <c r="F199" s="34"/>
    </row>
    <row r="200" spans="5:6" ht="20" customHeight="1">
      <c r="E200" s="34"/>
      <c r="F200" s="34"/>
    </row>
    <row r="201" spans="5:6" ht="20" customHeight="1">
      <c r="E201" s="34"/>
      <c r="F201" s="34"/>
    </row>
    <row r="202" spans="5:6" ht="20" customHeight="1">
      <c r="E202" s="34"/>
      <c r="F202" s="34"/>
    </row>
    <row r="203" spans="5:6" ht="20" customHeight="1">
      <c r="E203" s="34"/>
      <c r="F203" s="34"/>
    </row>
    <row r="204" spans="5:6" ht="20" customHeight="1">
      <c r="E204" s="34"/>
      <c r="F204" s="34"/>
    </row>
    <row r="205" spans="5:6" ht="20" customHeight="1">
      <c r="E205" s="34"/>
      <c r="F205" s="34"/>
    </row>
    <row r="206" spans="5:6" ht="20" customHeight="1">
      <c r="E206" s="34"/>
      <c r="F206" s="34"/>
    </row>
    <row r="207" spans="5:6" ht="20" customHeight="1">
      <c r="E207" s="34"/>
      <c r="F207" s="34"/>
    </row>
    <row r="208" spans="5:6" ht="20" customHeight="1">
      <c r="E208" s="34"/>
      <c r="F208" s="34"/>
    </row>
    <row r="209" spans="5:6" ht="20" customHeight="1">
      <c r="E209" s="34"/>
      <c r="F209" s="34"/>
    </row>
    <row r="210" spans="5:6" ht="20" customHeight="1">
      <c r="E210" s="34"/>
      <c r="F210" s="34"/>
    </row>
    <row r="211" spans="5:6" ht="20" customHeight="1">
      <c r="E211" s="34"/>
      <c r="F211" s="34"/>
    </row>
    <row r="212" spans="5:6" ht="20" customHeight="1">
      <c r="E212" s="34"/>
      <c r="F212" s="34"/>
    </row>
    <row r="213" spans="5:6" ht="20" customHeight="1">
      <c r="E213" s="34"/>
      <c r="F213" s="34"/>
    </row>
    <row r="214" spans="5:6" ht="20" customHeight="1">
      <c r="E214" s="34"/>
      <c r="F214" s="34"/>
    </row>
    <row r="215" spans="5:6" ht="20" customHeight="1">
      <c r="E215" s="34"/>
      <c r="F215" s="34"/>
    </row>
    <row r="216" spans="5:6" ht="20" customHeight="1">
      <c r="E216" s="34"/>
      <c r="F216" s="34"/>
    </row>
    <row r="217" spans="5:6" ht="20" customHeight="1">
      <c r="E217" s="34"/>
      <c r="F217" s="34"/>
    </row>
    <row r="218" spans="5:6" ht="20" customHeight="1">
      <c r="E218" s="34"/>
      <c r="F218" s="34"/>
    </row>
    <row r="219" spans="5:6" ht="20" customHeight="1">
      <c r="E219" s="34"/>
      <c r="F219" s="34"/>
    </row>
    <row r="220" spans="5:6" ht="20" customHeight="1">
      <c r="E220" s="34"/>
      <c r="F220" s="34"/>
    </row>
    <row r="221" spans="5:6" ht="20" customHeight="1">
      <c r="E221" s="34"/>
      <c r="F221" s="34"/>
    </row>
    <row r="222" spans="5:6" ht="20" customHeight="1">
      <c r="E222" s="34"/>
      <c r="F222" s="34"/>
    </row>
    <row r="223" spans="5:6" ht="20" customHeight="1">
      <c r="E223" s="34"/>
      <c r="F223" s="34"/>
    </row>
    <row r="224" spans="5:6" ht="20" customHeight="1">
      <c r="E224" s="34"/>
      <c r="F224" s="34"/>
    </row>
    <row r="225" spans="5:6" ht="20" customHeight="1">
      <c r="E225" s="34"/>
      <c r="F225" s="34"/>
    </row>
    <row r="226" spans="5:6" ht="20" customHeight="1">
      <c r="E226" s="34"/>
      <c r="F226" s="34"/>
    </row>
    <row r="227" spans="5:6" ht="20" customHeight="1">
      <c r="E227" s="34"/>
      <c r="F227" s="34"/>
    </row>
    <row r="228" spans="5:6" ht="20" customHeight="1">
      <c r="E228" s="34"/>
      <c r="F228" s="34"/>
    </row>
    <row r="229" spans="5:6" ht="20" customHeight="1">
      <c r="E229" s="34"/>
      <c r="F229" s="34"/>
    </row>
    <row r="230" spans="5:6" ht="20" customHeight="1">
      <c r="E230" s="34"/>
      <c r="F230" s="34"/>
    </row>
    <row r="231" spans="5:6" ht="20" customHeight="1">
      <c r="E231" s="34"/>
      <c r="F231" s="34"/>
    </row>
    <row r="232" spans="5:6" ht="20" customHeight="1">
      <c r="E232" s="34"/>
      <c r="F232" s="34"/>
    </row>
    <row r="233" spans="5:6" ht="20" customHeight="1">
      <c r="E233" s="34"/>
      <c r="F233" s="34"/>
    </row>
    <row r="234" spans="5:6" ht="20" customHeight="1">
      <c r="E234" s="34"/>
      <c r="F234" s="34"/>
    </row>
    <row r="235" spans="5:6" ht="20" customHeight="1">
      <c r="E235" s="34"/>
      <c r="F235" s="34"/>
    </row>
    <row r="236" spans="5:6" ht="20" customHeight="1">
      <c r="E236" s="34"/>
      <c r="F236" s="34"/>
    </row>
    <row r="237" spans="5:6" ht="20" customHeight="1">
      <c r="E237" s="34"/>
      <c r="F237" s="34"/>
    </row>
    <row r="238" spans="5:6" ht="20" customHeight="1">
      <c r="E238" s="34"/>
      <c r="F238" s="34"/>
    </row>
    <row r="239" spans="5:6" ht="20" customHeight="1">
      <c r="E239" s="34"/>
      <c r="F239" s="34"/>
    </row>
    <row r="240" spans="5:6" ht="20" customHeight="1">
      <c r="E240" s="34"/>
      <c r="F240" s="34"/>
    </row>
    <row r="241" spans="5:6" ht="20" customHeight="1">
      <c r="E241" s="34"/>
      <c r="F241" s="34"/>
    </row>
    <row r="242" spans="5:6" ht="20" customHeight="1">
      <c r="E242" s="34"/>
      <c r="F242" s="34"/>
    </row>
    <row r="243" spans="5:6" ht="20" customHeight="1">
      <c r="E243" s="34"/>
      <c r="F243" s="34"/>
    </row>
    <row r="244" spans="5:6" ht="20" customHeight="1">
      <c r="E244" s="34"/>
      <c r="F244" s="34"/>
    </row>
    <row r="245" spans="5:6" ht="20" customHeight="1">
      <c r="E245" s="34"/>
      <c r="F245" s="34"/>
    </row>
    <row r="246" spans="5:6" ht="20" customHeight="1">
      <c r="E246" s="34"/>
      <c r="F246" s="34"/>
    </row>
    <row r="247" spans="5:6" ht="20" customHeight="1">
      <c r="E247" s="34"/>
      <c r="F247" s="34"/>
    </row>
    <row r="248" spans="5:6" ht="20" customHeight="1">
      <c r="E248" s="34"/>
      <c r="F248" s="34"/>
    </row>
    <row r="249" spans="5:6" ht="20" customHeight="1">
      <c r="E249" s="34"/>
      <c r="F249" s="34"/>
    </row>
    <row r="250" spans="5:6" ht="20" customHeight="1">
      <c r="E250" s="34"/>
      <c r="F250" s="34"/>
    </row>
    <row r="251" spans="5:6" ht="20" customHeight="1">
      <c r="E251" s="34"/>
      <c r="F251" s="34"/>
    </row>
    <row r="252" spans="5:6" ht="20" customHeight="1">
      <c r="E252" s="34"/>
      <c r="F252" s="34"/>
    </row>
    <row r="253" spans="5:6" ht="20" customHeight="1">
      <c r="E253" s="34"/>
      <c r="F253" s="34"/>
    </row>
    <row r="254" spans="5:6" ht="20" customHeight="1">
      <c r="E254" s="34"/>
      <c r="F254" s="34"/>
    </row>
    <row r="255" spans="5:6" ht="20" customHeight="1">
      <c r="E255" s="34"/>
      <c r="F255" s="34"/>
    </row>
    <row r="256" spans="5:6" ht="20" customHeight="1">
      <c r="E256" s="34"/>
      <c r="F256" s="34"/>
    </row>
    <row r="257" spans="5:6" ht="20" customHeight="1">
      <c r="E257" s="34"/>
      <c r="F257" s="34"/>
    </row>
    <row r="258" spans="5:6" ht="20" customHeight="1">
      <c r="E258" s="34"/>
      <c r="F258" s="34"/>
    </row>
    <row r="259" spans="5:6" ht="20" customHeight="1">
      <c r="E259" s="34"/>
      <c r="F259" s="34"/>
    </row>
    <row r="260" spans="5:6" ht="20" customHeight="1">
      <c r="E260" s="34"/>
      <c r="F260" s="34"/>
    </row>
    <row r="261" spans="5:6" ht="20" customHeight="1">
      <c r="E261" s="34"/>
      <c r="F261" s="34"/>
    </row>
    <row r="262" spans="5:6" ht="20" customHeight="1">
      <c r="E262" s="34"/>
      <c r="F262" s="34"/>
    </row>
    <row r="263" spans="5:6" ht="20" customHeight="1">
      <c r="E263" s="34"/>
      <c r="F263" s="34"/>
    </row>
    <row r="264" spans="5:6" ht="20" customHeight="1">
      <c r="E264" s="34"/>
      <c r="F264" s="34"/>
    </row>
    <row r="265" spans="5:6" ht="20" customHeight="1">
      <c r="E265" s="34"/>
      <c r="F265" s="34"/>
    </row>
    <row r="266" spans="5:6" ht="20" customHeight="1">
      <c r="E266" s="34"/>
      <c r="F266" s="34"/>
    </row>
    <row r="267" spans="5:6" ht="20" customHeight="1">
      <c r="E267" s="34"/>
      <c r="F267" s="34"/>
    </row>
    <row r="268" spans="5:6" ht="20" customHeight="1">
      <c r="E268" s="34"/>
      <c r="F268" s="34"/>
    </row>
    <row r="269" spans="5:6" ht="20" customHeight="1">
      <c r="E269" s="34"/>
      <c r="F269" s="34"/>
    </row>
    <row r="270" spans="5:6" ht="20" customHeight="1">
      <c r="E270" s="34"/>
      <c r="F270" s="34"/>
    </row>
    <row r="271" spans="5:6" ht="20" customHeight="1">
      <c r="E271" s="34"/>
      <c r="F271" s="34"/>
    </row>
    <row r="272" spans="5:6" ht="20" customHeight="1">
      <c r="E272" s="34"/>
      <c r="F272" s="34"/>
    </row>
    <row r="273" spans="5:6" ht="20" customHeight="1">
      <c r="E273" s="34"/>
      <c r="F273" s="34"/>
    </row>
    <row r="274" spans="5:6" ht="20" customHeight="1">
      <c r="E274" s="34"/>
      <c r="F274" s="34"/>
    </row>
    <row r="275" spans="5:6" ht="20" customHeight="1">
      <c r="E275" s="34"/>
      <c r="F275" s="34"/>
    </row>
    <row r="276" spans="5:6" ht="20" customHeight="1">
      <c r="E276" s="34"/>
      <c r="F276" s="34"/>
    </row>
    <row r="277" spans="5:6" ht="20" customHeight="1">
      <c r="E277" s="34"/>
      <c r="F277" s="34"/>
    </row>
    <row r="278" spans="5:6" ht="20" customHeight="1">
      <c r="E278" s="34"/>
      <c r="F278" s="34"/>
    </row>
    <row r="279" spans="5:6" ht="20" customHeight="1">
      <c r="E279" s="34"/>
      <c r="F279" s="34"/>
    </row>
    <row r="280" spans="5:6" ht="20" customHeight="1">
      <c r="E280" s="34"/>
      <c r="F280" s="34"/>
    </row>
    <row r="281" spans="5:6" ht="20" customHeight="1">
      <c r="E281" s="34"/>
      <c r="F281" s="34"/>
    </row>
    <row r="282" spans="5:6" ht="20" customHeight="1">
      <c r="E282" s="34"/>
      <c r="F282" s="34"/>
    </row>
    <row r="283" spans="5:6" ht="20" customHeight="1">
      <c r="E283" s="34"/>
      <c r="F283" s="34"/>
    </row>
    <row r="284" spans="5:6" ht="20" customHeight="1">
      <c r="E284" s="34"/>
      <c r="F284" s="34"/>
    </row>
    <row r="285" spans="5:6" ht="20" customHeight="1">
      <c r="E285" s="34"/>
      <c r="F285" s="34"/>
    </row>
    <row r="286" spans="5:6" ht="20" customHeight="1">
      <c r="E286" s="34"/>
      <c r="F286" s="34"/>
    </row>
    <row r="287" spans="5:6" ht="20" customHeight="1">
      <c r="E287" s="34"/>
      <c r="F287" s="34"/>
    </row>
    <row r="288" spans="5:6" ht="20" customHeight="1">
      <c r="E288" s="34"/>
      <c r="F288" s="34"/>
    </row>
    <row r="289" spans="5:6" ht="20" customHeight="1">
      <c r="E289" s="34"/>
      <c r="F289" s="34"/>
    </row>
    <row r="290" spans="5:6" ht="20" customHeight="1">
      <c r="E290" s="34"/>
      <c r="F290" s="34"/>
    </row>
    <row r="291" spans="5:6" ht="20" customHeight="1">
      <c r="E291" s="34"/>
      <c r="F291" s="34"/>
    </row>
    <row r="292" spans="5:6" ht="20" customHeight="1">
      <c r="E292" s="34"/>
      <c r="F292" s="34"/>
    </row>
    <row r="293" spans="5:6" ht="20" customHeight="1">
      <c r="E293" s="34"/>
      <c r="F293" s="34"/>
    </row>
    <row r="294" spans="5:6" ht="20" customHeight="1">
      <c r="E294" s="34"/>
      <c r="F294" s="34"/>
    </row>
    <row r="295" spans="5:6" ht="20" customHeight="1">
      <c r="E295" s="34"/>
      <c r="F295" s="34"/>
    </row>
    <row r="296" spans="5:6" ht="20" customHeight="1">
      <c r="E296" s="34"/>
      <c r="F296" s="34"/>
    </row>
    <row r="297" spans="5:6" ht="20" customHeight="1">
      <c r="E297" s="34"/>
      <c r="F297" s="34"/>
    </row>
    <row r="298" spans="5:6" ht="20" customHeight="1">
      <c r="E298" s="34"/>
      <c r="F298" s="34"/>
    </row>
    <row r="299" spans="5:6" ht="20" customHeight="1">
      <c r="E299" s="34"/>
      <c r="F299" s="34"/>
    </row>
    <row r="300" spans="5:6" ht="20" customHeight="1">
      <c r="E300" s="34"/>
      <c r="F300" s="34"/>
    </row>
    <row r="301" spans="5:6" ht="20" customHeight="1">
      <c r="E301" s="34"/>
      <c r="F301" s="34"/>
    </row>
    <row r="302" spans="5:6" ht="20" customHeight="1">
      <c r="E302" s="34"/>
      <c r="F302" s="34"/>
    </row>
    <row r="303" spans="5:6" ht="20" customHeight="1">
      <c r="E303" s="34"/>
      <c r="F303" s="34"/>
    </row>
    <row r="304" spans="5:6" ht="20" customHeight="1">
      <c r="E304" s="34"/>
      <c r="F304" s="34"/>
    </row>
    <row r="305" spans="5:6" ht="20" customHeight="1">
      <c r="E305" s="34"/>
      <c r="F305" s="34"/>
    </row>
    <row r="306" spans="5:6" ht="20" customHeight="1">
      <c r="E306" s="34"/>
      <c r="F306" s="34"/>
    </row>
    <row r="307" spans="5:6" ht="20" customHeight="1">
      <c r="E307" s="34"/>
      <c r="F307" s="34"/>
    </row>
    <row r="308" spans="5:6" ht="20" customHeight="1">
      <c r="E308" s="34"/>
      <c r="F308" s="34"/>
    </row>
    <row r="309" spans="5:6" ht="20" customHeight="1">
      <c r="E309" s="34"/>
      <c r="F309" s="34"/>
    </row>
    <row r="310" spans="5:6" ht="20" customHeight="1">
      <c r="E310" s="34"/>
      <c r="F310" s="34"/>
    </row>
    <row r="311" spans="5:6" ht="20" customHeight="1">
      <c r="E311" s="34"/>
      <c r="F311" s="34"/>
    </row>
    <row r="312" spans="5:6" ht="20" customHeight="1">
      <c r="E312" s="34"/>
      <c r="F312" s="34"/>
    </row>
    <row r="313" spans="5:6" ht="20" customHeight="1">
      <c r="E313" s="34"/>
      <c r="F313" s="34"/>
    </row>
    <row r="314" spans="5:6" ht="20" customHeight="1">
      <c r="E314" s="34"/>
      <c r="F314" s="34"/>
    </row>
    <row r="315" spans="5:6" ht="20" customHeight="1">
      <c r="E315" s="34"/>
      <c r="F315" s="34"/>
    </row>
    <row r="316" spans="5:6" ht="20" customHeight="1">
      <c r="E316" s="34"/>
      <c r="F316" s="34"/>
    </row>
    <row r="317" spans="5:6" ht="20" customHeight="1">
      <c r="E317" s="34"/>
      <c r="F317" s="34"/>
    </row>
    <row r="318" spans="5:6" ht="20" customHeight="1">
      <c r="E318" s="34"/>
      <c r="F318" s="34"/>
    </row>
    <row r="319" spans="5:6" ht="20" customHeight="1">
      <c r="E319" s="34"/>
      <c r="F319" s="34"/>
    </row>
    <row r="320" spans="5:6" ht="20" customHeight="1">
      <c r="E320" s="34"/>
      <c r="F320" s="34"/>
    </row>
    <row r="321" spans="5:6" ht="20" customHeight="1">
      <c r="E321" s="34"/>
      <c r="F321" s="34"/>
    </row>
    <row r="322" spans="5:6" ht="20" customHeight="1">
      <c r="E322" s="34"/>
      <c r="F322" s="34"/>
    </row>
    <row r="323" spans="5:6" ht="20" customHeight="1">
      <c r="E323" s="34"/>
      <c r="F323" s="34"/>
    </row>
    <row r="324" spans="5:6" ht="20" customHeight="1">
      <c r="E324" s="34"/>
      <c r="F324" s="34"/>
    </row>
    <row r="325" spans="5:6" ht="20" customHeight="1">
      <c r="E325" s="34"/>
      <c r="F325" s="34"/>
    </row>
    <row r="326" spans="5:6" ht="20" customHeight="1">
      <c r="E326" s="34"/>
      <c r="F326" s="34"/>
    </row>
    <row r="327" spans="5:6" ht="20" customHeight="1">
      <c r="E327" s="34"/>
      <c r="F327" s="34"/>
    </row>
    <row r="328" spans="5:6" ht="20" customHeight="1">
      <c r="E328" s="34"/>
      <c r="F328" s="34"/>
    </row>
    <row r="329" spans="5:6" ht="20" customHeight="1">
      <c r="E329" s="34"/>
      <c r="F329" s="34"/>
    </row>
    <row r="330" spans="5:6" ht="20" customHeight="1">
      <c r="E330" s="34"/>
      <c r="F330" s="34"/>
    </row>
    <row r="331" spans="5:6" ht="20" customHeight="1">
      <c r="E331" s="34"/>
      <c r="F331" s="34"/>
    </row>
    <row r="332" spans="5:6" ht="20" customHeight="1">
      <c r="E332" s="34"/>
      <c r="F332" s="34"/>
    </row>
    <row r="333" spans="5:6" ht="20" customHeight="1">
      <c r="E333" s="34"/>
      <c r="F333" s="34"/>
    </row>
    <row r="334" spans="5:6" ht="20" customHeight="1">
      <c r="E334" s="34"/>
      <c r="F334" s="34"/>
    </row>
    <row r="335" spans="5:6" ht="20" customHeight="1">
      <c r="E335" s="34"/>
      <c r="F335" s="34"/>
    </row>
    <row r="336" spans="5:6" ht="20" customHeight="1">
      <c r="E336" s="34"/>
      <c r="F336" s="34"/>
    </row>
    <row r="337" spans="5:6" ht="20" customHeight="1">
      <c r="E337" s="34"/>
      <c r="F337" s="34"/>
    </row>
    <row r="338" spans="5:6" ht="20" customHeight="1">
      <c r="E338" s="34"/>
      <c r="F338" s="34"/>
    </row>
    <row r="339" spans="5:6" ht="20" customHeight="1">
      <c r="E339" s="34"/>
      <c r="F339" s="34"/>
    </row>
    <row r="340" spans="5:6" ht="20" customHeight="1">
      <c r="E340" s="34"/>
      <c r="F340" s="34"/>
    </row>
    <row r="341" spans="5:6" ht="20" customHeight="1">
      <c r="E341" s="34"/>
      <c r="F341" s="34"/>
    </row>
    <row r="342" spans="5:6" ht="20" customHeight="1">
      <c r="E342" s="34"/>
      <c r="F342" s="34"/>
    </row>
    <row r="343" spans="5:6" ht="20" customHeight="1">
      <c r="E343" s="34"/>
      <c r="F343" s="34"/>
    </row>
    <row r="344" spans="5:6" ht="20" customHeight="1">
      <c r="E344" s="34"/>
      <c r="F344" s="34"/>
    </row>
    <row r="345" spans="5:6" ht="20" customHeight="1">
      <c r="E345" s="34"/>
      <c r="F345" s="34"/>
    </row>
    <row r="346" spans="5:6" ht="20" customHeight="1">
      <c r="E346" s="34"/>
      <c r="F346" s="34"/>
    </row>
    <row r="347" spans="5:6" ht="20" customHeight="1">
      <c r="E347" s="34"/>
      <c r="F347" s="34"/>
    </row>
    <row r="348" spans="5:6" ht="20" customHeight="1">
      <c r="E348" s="34"/>
      <c r="F348" s="34"/>
    </row>
    <row r="349" spans="5:6" ht="20" customHeight="1">
      <c r="E349" s="34"/>
      <c r="F349" s="34"/>
    </row>
    <row r="350" spans="5:6" ht="20" customHeight="1">
      <c r="E350" s="34"/>
      <c r="F350" s="34"/>
    </row>
    <row r="351" spans="5:6" ht="20" customHeight="1">
      <c r="E351" s="34"/>
      <c r="F351" s="34"/>
    </row>
    <row r="352" spans="5:6" ht="20" customHeight="1">
      <c r="E352" s="34"/>
      <c r="F352" s="34"/>
    </row>
    <row r="353" spans="5:6" ht="20" customHeight="1">
      <c r="E353" s="34"/>
      <c r="F353" s="34"/>
    </row>
    <row r="354" spans="5:6" ht="20" customHeight="1">
      <c r="E354" s="34"/>
      <c r="F354" s="34"/>
    </row>
    <row r="355" spans="5:6" ht="20" customHeight="1">
      <c r="E355" s="34"/>
      <c r="F355" s="34"/>
    </row>
    <row r="356" spans="5:6" ht="20" customHeight="1">
      <c r="E356" s="34"/>
      <c r="F356" s="34"/>
    </row>
    <row r="357" spans="5:6" ht="20" customHeight="1">
      <c r="E357" s="34"/>
      <c r="F357" s="34"/>
    </row>
    <row r="358" spans="5:6" ht="20" customHeight="1">
      <c r="E358" s="34"/>
      <c r="F358" s="34"/>
    </row>
    <row r="359" spans="5:6" ht="20" customHeight="1">
      <c r="E359" s="34"/>
      <c r="F359" s="34"/>
    </row>
    <row r="360" spans="5:6" ht="20" customHeight="1">
      <c r="E360" s="34"/>
      <c r="F360" s="34"/>
    </row>
    <row r="361" spans="5:6" ht="20" customHeight="1">
      <c r="E361" s="34"/>
      <c r="F361" s="34"/>
    </row>
    <row r="362" spans="5:6" ht="20" customHeight="1">
      <c r="E362" s="34"/>
      <c r="F362" s="34"/>
    </row>
    <row r="363" spans="5:6" ht="20" customHeight="1">
      <c r="E363" s="34"/>
      <c r="F363" s="34"/>
    </row>
    <row r="364" spans="5:6" ht="20" customHeight="1">
      <c r="E364" s="34"/>
      <c r="F364" s="34"/>
    </row>
    <row r="365" spans="5:6" ht="20" customHeight="1">
      <c r="E365" s="34"/>
      <c r="F365" s="34"/>
    </row>
    <row r="366" spans="5:6" ht="20" customHeight="1">
      <c r="E366" s="34"/>
      <c r="F366" s="34"/>
    </row>
    <row r="367" spans="5:6" ht="20" customHeight="1">
      <c r="E367" s="34"/>
      <c r="F367" s="34"/>
    </row>
    <row r="368" spans="5:6" ht="20" customHeight="1">
      <c r="E368" s="34"/>
      <c r="F368" s="34"/>
    </row>
    <row r="369" spans="5:6" ht="20" customHeight="1">
      <c r="E369" s="34"/>
      <c r="F369" s="34"/>
    </row>
    <row r="370" spans="5:6" ht="20" customHeight="1">
      <c r="E370" s="34"/>
      <c r="F370" s="34"/>
    </row>
    <row r="371" spans="5:6" ht="20" customHeight="1">
      <c r="E371" s="34"/>
      <c r="F371" s="34"/>
    </row>
    <row r="372" spans="5:6" ht="20" customHeight="1">
      <c r="E372" s="34"/>
      <c r="F372" s="34"/>
    </row>
    <row r="373" spans="5:6" ht="20" customHeight="1">
      <c r="E373" s="34"/>
      <c r="F373" s="34"/>
    </row>
    <row r="374" spans="5:6" ht="20" customHeight="1">
      <c r="E374" s="34"/>
      <c r="F374" s="34"/>
    </row>
    <row r="375" spans="5:6" ht="20" customHeight="1">
      <c r="E375" s="34"/>
      <c r="F375" s="34"/>
    </row>
    <row r="376" spans="5:6" ht="20" customHeight="1">
      <c r="E376" s="34"/>
      <c r="F376" s="34"/>
    </row>
    <row r="377" spans="5:6" ht="20" customHeight="1">
      <c r="E377" s="34"/>
      <c r="F377" s="34"/>
    </row>
    <row r="378" spans="5:6" ht="20" customHeight="1">
      <c r="E378" s="34"/>
      <c r="F378" s="34"/>
    </row>
    <row r="379" spans="5:6" ht="20" customHeight="1">
      <c r="E379" s="34"/>
      <c r="F379" s="34"/>
    </row>
    <row r="380" spans="5:6" ht="20" customHeight="1">
      <c r="E380" s="34"/>
      <c r="F380" s="34"/>
    </row>
    <row r="381" spans="5:6" ht="20" customHeight="1">
      <c r="E381" s="34"/>
      <c r="F381" s="34"/>
    </row>
    <row r="382" spans="5:6" ht="20" customHeight="1">
      <c r="E382" s="34"/>
      <c r="F382" s="34"/>
    </row>
    <row r="383" spans="5:6" ht="20" customHeight="1">
      <c r="E383" s="34"/>
      <c r="F383" s="34"/>
    </row>
    <row r="384" spans="5:6" ht="20" customHeight="1">
      <c r="E384" s="34"/>
      <c r="F384" s="34"/>
    </row>
    <row r="385" spans="5:6" ht="20" customHeight="1">
      <c r="E385" s="34"/>
      <c r="F385" s="34"/>
    </row>
    <row r="386" spans="5:6" ht="20" customHeight="1">
      <c r="E386" s="34"/>
      <c r="F386" s="34"/>
    </row>
    <row r="387" spans="5:6" ht="20" customHeight="1">
      <c r="E387" s="34"/>
      <c r="F387" s="34"/>
    </row>
    <row r="388" spans="5:6" ht="20" customHeight="1">
      <c r="E388" s="34"/>
      <c r="F388" s="34"/>
    </row>
    <row r="389" spans="5:6" ht="20" customHeight="1">
      <c r="E389" s="34"/>
      <c r="F389" s="34"/>
    </row>
    <row r="390" spans="5:6" ht="20" customHeight="1">
      <c r="E390" s="34"/>
      <c r="F390" s="34"/>
    </row>
    <row r="391" spans="5:6" ht="20" customHeight="1">
      <c r="E391" s="34"/>
      <c r="F391" s="34"/>
    </row>
    <row r="392" spans="5:6" ht="20" customHeight="1">
      <c r="E392" s="34"/>
      <c r="F392" s="34"/>
    </row>
    <row r="393" spans="5:6" ht="20" customHeight="1">
      <c r="E393" s="34"/>
      <c r="F393" s="34"/>
    </row>
    <row r="394" spans="5:6" ht="20" customHeight="1">
      <c r="E394" s="34"/>
      <c r="F394" s="34"/>
    </row>
    <row r="395" spans="5:6" ht="20" customHeight="1">
      <c r="E395" s="34"/>
      <c r="F395" s="34"/>
    </row>
    <row r="396" spans="5:6" ht="20" customHeight="1">
      <c r="E396" s="34"/>
      <c r="F396" s="34"/>
    </row>
    <row r="397" spans="5:6" ht="20" customHeight="1">
      <c r="E397" s="34"/>
      <c r="F397" s="34"/>
    </row>
    <row r="398" spans="5:6" ht="20" customHeight="1">
      <c r="E398" s="34"/>
      <c r="F398" s="34"/>
    </row>
    <row r="399" spans="5:6" ht="20" customHeight="1">
      <c r="E399" s="34"/>
      <c r="F399" s="34"/>
    </row>
    <row r="400" spans="5:6" ht="20" customHeight="1">
      <c r="E400" s="34"/>
      <c r="F400" s="34"/>
    </row>
    <row r="401" spans="5:6" ht="20" customHeight="1">
      <c r="E401" s="34"/>
      <c r="F401" s="34"/>
    </row>
    <row r="402" spans="5:6" ht="20" customHeight="1">
      <c r="E402" s="34"/>
      <c r="F402" s="34"/>
    </row>
    <row r="403" spans="5:6" ht="20" customHeight="1">
      <c r="E403" s="34"/>
      <c r="F403" s="34"/>
    </row>
    <row r="404" spans="5:6" ht="20" customHeight="1">
      <c r="E404" s="34"/>
      <c r="F404" s="34"/>
    </row>
    <row r="405" spans="5:6" ht="20" customHeight="1">
      <c r="E405" s="34"/>
      <c r="F405" s="34"/>
    </row>
    <row r="406" spans="5:6" ht="20" customHeight="1">
      <c r="E406" s="34"/>
      <c r="F406" s="34"/>
    </row>
    <row r="407" spans="5:6" ht="20" customHeight="1">
      <c r="E407" s="34"/>
      <c r="F407" s="34"/>
    </row>
    <row r="408" spans="5:6" ht="20" customHeight="1">
      <c r="E408" s="34"/>
      <c r="F408" s="34"/>
    </row>
    <row r="409" spans="5:6" ht="20" customHeight="1">
      <c r="E409" s="34"/>
      <c r="F409" s="34"/>
    </row>
    <row r="410" spans="5:6" ht="20" customHeight="1">
      <c r="E410" s="34"/>
      <c r="F410" s="34"/>
    </row>
    <row r="411" spans="5:6" ht="20" customHeight="1">
      <c r="E411" s="34"/>
      <c r="F411" s="34"/>
    </row>
    <row r="412" spans="5:6" ht="20" customHeight="1">
      <c r="E412" s="34"/>
      <c r="F412" s="34"/>
    </row>
    <row r="413" spans="5:6" ht="20" customHeight="1">
      <c r="E413" s="34"/>
      <c r="F413" s="34"/>
    </row>
    <row r="414" spans="5:6" ht="20" customHeight="1">
      <c r="E414" s="34"/>
      <c r="F414" s="34"/>
    </row>
    <row r="415" spans="5:6" ht="20" customHeight="1">
      <c r="E415" s="34"/>
      <c r="F415" s="34"/>
    </row>
    <row r="416" spans="5:6" ht="20" customHeight="1">
      <c r="E416" s="34"/>
      <c r="F416" s="34"/>
    </row>
    <row r="417" spans="5:6" ht="20" customHeight="1">
      <c r="E417" s="34"/>
      <c r="F417" s="34"/>
    </row>
    <row r="418" spans="5:6" ht="20" customHeight="1">
      <c r="E418" s="34"/>
      <c r="F418" s="34"/>
    </row>
    <row r="419" spans="5:6" ht="20" customHeight="1">
      <c r="E419" s="34"/>
      <c r="F419" s="34"/>
    </row>
    <row r="420" spans="5:6" ht="20" customHeight="1">
      <c r="E420" s="34"/>
      <c r="F420" s="34"/>
    </row>
    <row r="421" spans="5:6" ht="20" customHeight="1">
      <c r="E421" s="34"/>
      <c r="F421" s="34"/>
    </row>
    <row r="422" spans="5:6" ht="20" customHeight="1">
      <c r="E422" s="34"/>
      <c r="F422" s="34"/>
    </row>
    <row r="423" spans="5:6" ht="20" customHeight="1">
      <c r="E423" s="34"/>
      <c r="F423" s="34"/>
    </row>
    <row r="424" spans="5:6" ht="20" customHeight="1">
      <c r="E424" s="34"/>
      <c r="F424" s="34"/>
    </row>
    <row r="425" spans="5:6" ht="20" customHeight="1">
      <c r="E425" s="34"/>
      <c r="F425" s="34"/>
    </row>
    <row r="426" spans="5:6" ht="20" customHeight="1">
      <c r="E426" s="34"/>
      <c r="F426" s="34"/>
    </row>
    <row r="427" spans="5:6" ht="20" customHeight="1">
      <c r="E427" s="34"/>
      <c r="F427" s="34"/>
    </row>
    <row r="428" spans="5:6" ht="20" customHeight="1">
      <c r="E428" s="34"/>
      <c r="F428" s="34"/>
    </row>
    <row r="429" spans="5:6" ht="20" customHeight="1">
      <c r="E429" s="34"/>
      <c r="F429" s="34"/>
    </row>
    <row r="430" spans="5:6" ht="20" customHeight="1">
      <c r="E430" s="34"/>
      <c r="F430" s="34"/>
    </row>
    <row r="431" spans="5:6" ht="20" customHeight="1">
      <c r="E431" s="34"/>
      <c r="F431" s="34"/>
    </row>
    <row r="432" spans="5:6" ht="20" customHeight="1">
      <c r="E432" s="34"/>
      <c r="F432" s="34"/>
    </row>
    <row r="433" spans="5:6" ht="20" customHeight="1">
      <c r="E433" s="34"/>
      <c r="F433" s="34"/>
    </row>
    <row r="434" spans="5:6" ht="20" customHeight="1">
      <c r="E434" s="34"/>
      <c r="F434" s="34"/>
    </row>
    <row r="435" spans="5:6" ht="20" customHeight="1">
      <c r="E435" s="34"/>
      <c r="F435" s="34"/>
    </row>
    <row r="436" spans="5:6" ht="20" customHeight="1">
      <c r="E436" s="34"/>
      <c r="F436" s="34"/>
    </row>
    <row r="437" spans="5:6" ht="20" customHeight="1">
      <c r="E437" s="34"/>
      <c r="F437" s="34"/>
    </row>
    <row r="438" spans="5:6" ht="20" customHeight="1">
      <c r="E438" s="34"/>
      <c r="F438" s="34"/>
    </row>
    <row r="439" spans="5:6" ht="20" customHeight="1">
      <c r="E439" s="34"/>
      <c r="F439" s="34"/>
    </row>
    <row r="440" spans="5:6" ht="20" customHeight="1">
      <c r="E440" s="34"/>
      <c r="F440" s="34"/>
    </row>
    <row r="441" spans="5:6" ht="20" customHeight="1">
      <c r="E441" s="34"/>
      <c r="F441" s="34"/>
    </row>
    <row r="442" spans="5:6" ht="20" customHeight="1">
      <c r="E442" s="34"/>
      <c r="F442" s="34"/>
    </row>
    <row r="443" spans="5:6" ht="20" customHeight="1">
      <c r="E443" s="34"/>
      <c r="F443" s="34"/>
    </row>
    <row r="444" spans="5:6" ht="20" customHeight="1">
      <c r="E444" s="34"/>
      <c r="F444" s="34"/>
    </row>
    <row r="445" spans="5:6" ht="20" customHeight="1">
      <c r="E445" s="34"/>
      <c r="F445" s="34"/>
    </row>
    <row r="446" spans="5:6" ht="20" customHeight="1">
      <c r="E446" s="34"/>
      <c r="F446" s="34"/>
    </row>
    <row r="447" spans="5:6" ht="20" customHeight="1">
      <c r="E447" s="34"/>
      <c r="F447" s="34"/>
    </row>
    <row r="448" spans="5:6" ht="20" customHeight="1">
      <c r="E448" s="34"/>
      <c r="F448" s="34"/>
    </row>
    <row r="449" spans="5:6" ht="20" customHeight="1">
      <c r="E449" s="34"/>
      <c r="F449" s="34"/>
    </row>
    <row r="450" spans="5:6" ht="20" customHeight="1">
      <c r="E450" s="34"/>
      <c r="F450" s="34"/>
    </row>
    <row r="451" spans="5:6" ht="20" customHeight="1">
      <c r="E451" s="34"/>
      <c r="F451" s="34"/>
    </row>
    <row r="452" spans="5:6" ht="20" customHeight="1">
      <c r="E452" s="34"/>
      <c r="F452" s="34"/>
    </row>
    <row r="453" spans="5:6" ht="20" customHeight="1">
      <c r="E453" s="34"/>
      <c r="F453" s="34"/>
    </row>
    <row r="454" spans="5:6" ht="20" customHeight="1">
      <c r="E454" s="34"/>
      <c r="F454" s="34"/>
    </row>
    <row r="455" spans="5:6" ht="20" customHeight="1">
      <c r="E455" s="34"/>
      <c r="F455" s="34"/>
    </row>
    <row r="456" spans="5:6" ht="20" customHeight="1">
      <c r="E456" s="34"/>
      <c r="F456" s="34"/>
    </row>
    <row r="457" spans="5:6" ht="20" customHeight="1">
      <c r="E457" s="34"/>
      <c r="F457" s="34"/>
    </row>
    <row r="458" spans="5:6" ht="20" customHeight="1">
      <c r="E458" s="34"/>
      <c r="F458" s="34"/>
    </row>
    <row r="459" spans="5:6" ht="20" customHeight="1">
      <c r="E459" s="34"/>
      <c r="F459" s="34"/>
    </row>
    <row r="460" spans="5:6" ht="20" customHeight="1">
      <c r="E460" s="34"/>
      <c r="F460" s="34"/>
    </row>
    <row r="461" spans="5:6" ht="20" customHeight="1">
      <c r="E461" s="34"/>
      <c r="F461" s="34"/>
    </row>
    <row r="462" spans="5:6" ht="20" customHeight="1">
      <c r="E462" s="34"/>
      <c r="F462" s="34"/>
    </row>
    <row r="463" spans="5:6" ht="20" customHeight="1">
      <c r="E463" s="34"/>
      <c r="F463" s="34"/>
    </row>
    <row r="464" spans="5:6" ht="20" customHeight="1">
      <c r="E464" s="34"/>
      <c r="F464" s="34"/>
    </row>
    <row r="465" spans="5:6" ht="20" customHeight="1">
      <c r="E465" s="34"/>
      <c r="F465" s="34"/>
    </row>
    <row r="466" spans="5:6" ht="20" customHeight="1">
      <c r="E466" s="34"/>
      <c r="F466" s="34"/>
    </row>
    <row r="467" spans="5:6" ht="20" customHeight="1">
      <c r="E467" s="34"/>
      <c r="F467" s="34"/>
    </row>
    <row r="468" spans="5:6" ht="20" customHeight="1">
      <c r="E468" s="34"/>
      <c r="F468" s="34"/>
    </row>
    <row r="469" spans="5:6" ht="20" customHeight="1">
      <c r="E469" s="34"/>
      <c r="F469" s="34"/>
    </row>
    <row r="470" spans="5:6" ht="20" customHeight="1">
      <c r="E470" s="34"/>
      <c r="F470" s="34"/>
    </row>
    <row r="471" spans="5:6" ht="20" customHeight="1">
      <c r="E471" s="34"/>
      <c r="F471" s="34"/>
    </row>
    <row r="472" spans="5:6" ht="20" customHeight="1">
      <c r="E472" s="34"/>
      <c r="F472" s="34"/>
    </row>
    <row r="473" spans="5:6" ht="20" customHeight="1">
      <c r="E473" s="34"/>
      <c r="F473" s="34"/>
    </row>
    <row r="474" spans="5:6" ht="20" customHeight="1">
      <c r="E474" s="34"/>
      <c r="F474" s="34"/>
    </row>
    <row r="475" spans="5:6" ht="20" customHeight="1">
      <c r="E475" s="34"/>
      <c r="F475" s="34"/>
    </row>
    <row r="476" spans="5:6" ht="20" customHeight="1">
      <c r="E476" s="34"/>
      <c r="F476" s="34"/>
    </row>
    <row r="477" spans="5:6" ht="20" customHeight="1">
      <c r="E477" s="34"/>
      <c r="F477" s="34"/>
    </row>
    <row r="478" spans="5:6" ht="20" customHeight="1">
      <c r="E478" s="34"/>
      <c r="F478" s="34"/>
    </row>
    <row r="479" spans="5:6" ht="20" customHeight="1">
      <c r="E479" s="34"/>
      <c r="F479" s="34"/>
    </row>
    <row r="480" spans="5:6" ht="20" customHeight="1">
      <c r="E480" s="34"/>
      <c r="F480" s="34"/>
    </row>
    <row r="481" spans="5:6" ht="20" customHeight="1">
      <c r="E481" s="34"/>
      <c r="F481" s="34"/>
    </row>
    <row r="482" spans="5:6" ht="20" customHeight="1">
      <c r="E482" s="34"/>
      <c r="F482" s="34"/>
    </row>
    <row r="483" spans="5:6" ht="20" customHeight="1">
      <c r="E483" s="34"/>
      <c r="F483" s="34"/>
    </row>
    <row r="484" spans="5:6" ht="20" customHeight="1">
      <c r="E484" s="34"/>
      <c r="F484" s="34"/>
    </row>
    <row r="485" spans="5:6" ht="20" customHeight="1">
      <c r="E485" s="34"/>
      <c r="F485" s="34"/>
    </row>
    <row r="486" spans="5:6" ht="20" customHeight="1">
      <c r="E486" s="34"/>
      <c r="F486" s="34"/>
    </row>
    <row r="487" spans="5:6" ht="20" customHeight="1">
      <c r="E487" s="34"/>
      <c r="F487" s="34"/>
    </row>
    <row r="488" spans="5:6" ht="20" customHeight="1">
      <c r="E488" s="34"/>
      <c r="F488" s="34"/>
    </row>
    <row r="489" spans="5:6" ht="20" customHeight="1">
      <c r="E489" s="34"/>
      <c r="F489" s="34"/>
    </row>
    <row r="490" spans="5:6" ht="20" customHeight="1">
      <c r="E490" s="34"/>
      <c r="F490" s="34"/>
    </row>
    <row r="491" spans="5:6" ht="20" customHeight="1">
      <c r="E491" s="34"/>
      <c r="F491" s="34"/>
    </row>
    <row r="492" spans="5:6" ht="20" customHeight="1">
      <c r="E492" s="34"/>
      <c r="F492" s="34"/>
    </row>
    <row r="493" spans="5:6" ht="20" customHeight="1">
      <c r="E493" s="34"/>
      <c r="F493" s="34"/>
    </row>
    <row r="494" spans="5:6" ht="20" customHeight="1">
      <c r="E494" s="34"/>
      <c r="F494" s="34"/>
    </row>
    <row r="495" spans="5:6" ht="20" customHeight="1">
      <c r="E495" s="34"/>
      <c r="F495" s="34"/>
    </row>
    <row r="496" spans="5:6" ht="20" customHeight="1">
      <c r="E496" s="34"/>
      <c r="F496" s="34"/>
    </row>
    <row r="497" spans="5:6" ht="20" customHeight="1">
      <c r="E497" s="34"/>
      <c r="F497" s="34"/>
    </row>
    <row r="498" spans="5:6" ht="20" customHeight="1">
      <c r="E498" s="34"/>
      <c r="F498" s="34"/>
    </row>
    <row r="499" spans="5:6" ht="20" customHeight="1">
      <c r="E499" s="34"/>
      <c r="F499" s="34"/>
    </row>
    <row r="500" spans="5:6" ht="20" customHeight="1">
      <c r="E500" s="34"/>
      <c r="F500" s="34"/>
    </row>
    <row r="501" spans="5:6" ht="20" customHeight="1">
      <c r="E501" s="34"/>
      <c r="F501" s="34"/>
    </row>
    <row r="502" spans="5:6" ht="20" customHeight="1">
      <c r="E502" s="34"/>
      <c r="F502" s="34"/>
    </row>
    <row r="503" spans="5:6" ht="20" customHeight="1">
      <c r="E503" s="34"/>
      <c r="F503" s="34"/>
    </row>
    <row r="504" spans="5:6" ht="20" customHeight="1">
      <c r="E504" s="34"/>
      <c r="F504" s="34"/>
    </row>
    <row r="505" spans="5:6" ht="20" customHeight="1">
      <c r="E505" s="34"/>
      <c r="F505" s="34"/>
    </row>
    <row r="506" spans="5:6" ht="20" customHeight="1">
      <c r="E506" s="34"/>
      <c r="F506" s="34"/>
    </row>
    <row r="507" spans="5:6" ht="20" customHeight="1">
      <c r="E507" s="34"/>
      <c r="F507" s="34"/>
    </row>
    <row r="508" spans="5:6" ht="20" customHeight="1">
      <c r="E508" s="34"/>
      <c r="F508" s="34"/>
    </row>
    <row r="509" spans="5:6" ht="20" customHeight="1">
      <c r="E509" s="34"/>
      <c r="F509" s="34"/>
    </row>
    <row r="510" spans="5:6" ht="20" customHeight="1">
      <c r="E510" s="34"/>
      <c r="F510" s="34"/>
    </row>
    <row r="511" spans="5:6" ht="20" customHeight="1">
      <c r="E511" s="34"/>
      <c r="F511" s="34"/>
    </row>
    <row r="512" spans="5:6" ht="20" customHeight="1">
      <c r="E512" s="34"/>
      <c r="F512" s="34"/>
    </row>
    <row r="513" spans="5:6" ht="20" customHeight="1">
      <c r="E513" s="34"/>
      <c r="F513" s="34"/>
    </row>
    <row r="514" spans="5:6" ht="20" customHeight="1">
      <c r="E514" s="34"/>
      <c r="F514" s="34"/>
    </row>
    <row r="515" spans="5:6" ht="20" customHeight="1">
      <c r="E515" s="34"/>
      <c r="F515" s="34"/>
    </row>
    <row r="516" spans="5:6" ht="20" customHeight="1">
      <c r="E516" s="34"/>
      <c r="F516" s="34"/>
    </row>
    <row r="517" spans="5:6" ht="20" customHeight="1">
      <c r="E517" s="34"/>
      <c r="F517" s="34"/>
    </row>
    <row r="518" spans="5:6" ht="20" customHeight="1">
      <c r="E518" s="34"/>
      <c r="F518" s="34"/>
    </row>
    <row r="519" spans="5:6" ht="20" customHeight="1">
      <c r="E519" s="34"/>
      <c r="F519" s="34"/>
    </row>
    <row r="520" spans="5:6" ht="20" customHeight="1">
      <c r="E520" s="34"/>
      <c r="F520" s="34"/>
    </row>
    <row r="521" spans="5:6" ht="20" customHeight="1">
      <c r="E521" s="34"/>
      <c r="F521" s="34"/>
    </row>
    <row r="522" spans="5:6" ht="20" customHeight="1">
      <c r="E522" s="34"/>
      <c r="F522" s="34"/>
    </row>
    <row r="523" spans="5:6" ht="20" customHeight="1">
      <c r="E523" s="34"/>
      <c r="F523" s="34"/>
    </row>
    <row r="524" spans="5:6" ht="20" customHeight="1">
      <c r="E524" s="34"/>
      <c r="F524" s="34"/>
    </row>
    <row r="525" spans="5:6" ht="20" customHeight="1">
      <c r="E525" s="34"/>
      <c r="F525" s="34"/>
    </row>
    <row r="526" spans="5:6" ht="20" customHeight="1">
      <c r="E526" s="34"/>
      <c r="F526" s="34"/>
    </row>
    <row r="527" spans="5:6" ht="20" customHeight="1">
      <c r="E527" s="34"/>
      <c r="F527" s="34"/>
    </row>
    <row r="528" spans="5:6" ht="20" customHeight="1">
      <c r="E528" s="34"/>
      <c r="F528" s="34"/>
    </row>
    <row r="529" spans="5:6" ht="20" customHeight="1">
      <c r="E529" s="34"/>
      <c r="F529" s="34"/>
    </row>
    <row r="530" spans="5:6" ht="20" customHeight="1">
      <c r="E530" s="34"/>
      <c r="F530" s="34"/>
    </row>
    <row r="531" spans="5:6" ht="20" customHeight="1">
      <c r="E531" s="34"/>
      <c r="F531" s="34"/>
    </row>
    <row r="532" spans="5:6" ht="20" customHeight="1">
      <c r="E532" s="34"/>
      <c r="F532" s="34"/>
    </row>
    <row r="533" spans="5:6" ht="20" customHeight="1">
      <c r="E533" s="34"/>
      <c r="F533" s="34"/>
    </row>
    <row r="534" spans="5:6" ht="20" customHeight="1">
      <c r="E534" s="34"/>
      <c r="F534" s="34"/>
    </row>
    <row r="535" spans="5:6" ht="20" customHeight="1">
      <c r="E535" s="34"/>
      <c r="F535" s="34"/>
    </row>
    <row r="536" spans="5:6" ht="20" customHeight="1">
      <c r="E536" s="34"/>
      <c r="F536" s="34"/>
    </row>
    <row r="537" spans="5:6" ht="20" customHeight="1">
      <c r="E537" s="34"/>
      <c r="F537" s="34"/>
    </row>
    <row r="538" spans="5:6" ht="20" customHeight="1">
      <c r="E538" s="34"/>
      <c r="F538" s="34"/>
    </row>
    <row r="539" spans="5:6" ht="20" customHeight="1">
      <c r="E539" s="34"/>
      <c r="F539" s="34"/>
    </row>
    <row r="540" spans="5:6" ht="20" customHeight="1">
      <c r="E540" s="34"/>
      <c r="F540" s="34"/>
    </row>
    <row r="541" spans="5:6" ht="20" customHeight="1">
      <c r="E541" s="34"/>
      <c r="F541" s="34"/>
    </row>
    <row r="542" spans="5:6" ht="20" customHeight="1">
      <c r="E542" s="34"/>
      <c r="F542" s="34"/>
    </row>
    <row r="543" spans="5:6" ht="20" customHeight="1">
      <c r="E543" s="34"/>
      <c r="F543" s="34"/>
    </row>
    <row r="544" spans="5:6" ht="20" customHeight="1">
      <c r="E544" s="34"/>
      <c r="F544" s="34"/>
    </row>
    <row r="545" spans="5:6" ht="20" customHeight="1">
      <c r="E545" s="34"/>
      <c r="F545" s="34"/>
    </row>
    <row r="546" spans="5:6" ht="20" customHeight="1">
      <c r="E546" s="34"/>
      <c r="F546" s="34"/>
    </row>
    <row r="547" spans="5:6" ht="20" customHeight="1">
      <c r="E547" s="34"/>
      <c r="F547" s="34"/>
    </row>
    <row r="548" spans="5:6" ht="20" customHeight="1">
      <c r="E548" s="34"/>
      <c r="F548" s="34"/>
    </row>
    <row r="549" spans="5:6" ht="20" customHeight="1">
      <c r="E549" s="34"/>
      <c r="F549" s="34"/>
    </row>
    <row r="550" spans="5:6" ht="20" customHeight="1">
      <c r="E550" s="34"/>
      <c r="F550" s="34"/>
    </row>
    <row r="551" spans="5:6" ht="20" customHeight="1">
      <c r="E551" s="34"/>
      <c r="F551" s="34"/>
    </row>
    <row r="552" spans="5:6" ht="20" customHeight="1">
      <c r="E552" s="34"/>
      <c r="F552" s="34"/>
    </row>
    <row r="553" spans="5:6" ht="20" customHeight="1">
      <c r="E553" s="34"/>
      <c r="F553" s="34"/>
    </row>
    <row r="554" spans="5:6" ht="20" customHeight="1">
      <c r="E554" s="34"/>
      <c r="F554" s="34"/>
    </row>
    <row r="555" spans="5:6" ht="20" customHeight="1">
      <c r="E555" s="34"/>
      <c r="F555" s="34"/>
    </row>
    <row r="556" spans="5:6" ht="20" customHeight="1">
      <c r="E556" s="34"/>
      <c r="F556" s="34"/>
    </row>
    <row r="557" spans="5:6" ht="20" customHeight="1">
      <c r="E557" s="34"/>
      <c r="F557" s="34"/>
    </row>
    <row r="558" spans="5:6" ht="20" customHeight="1">
      <c r="E558" s="34"/>
      <c r="F558" s="34"/>
    </row>
    <row r="559" spans="5:6" ht="20" customHeight="1">
      <c r="E559" s="34"/>
      <c r="F559" s="34"/>
    </row>
    <row r="560" spans="5:6" ht="20" customHeight="1">
      <c r="E560" s="34"/>
      <c r="F560" s="34"/>
    </row>
    <row r="561" spans="5:6" ht="20" customHeight="1">
      <c r="E561" s="34"/>
      <c r="F561" s="34"/>
    </row>
    <row r="562" spans="5:6" ht="20" customHeight="1">
      <c r="E562" s="34"/>
      <c r="F562" s="34"/>
    </row>
    <row r="563" spans="5:6" ht="20" customHeight="1">
      <c r="E563" s="34"/>
      <c r="F563" s="34"/>
    </row>
    <row r="564" spans="5:6" ht="20" customHeight="1">
      <c r="E564" s="34"/>
      <c r="F564" s="34"/>
    </row>
    <row r="565" spans="5:6" ht="20" customHeight="1">
      <c r="E565" s="34"/>
      <c r="F565" s="34"/>
    </row>
    <row r="566" spans="5:6" ht="20" customHeight="1">
      <c r="E566" s="34"/>
      <c r="F566" s="34"/>
    </row>
    <row r="567" spans="5:6" ht="20" customHeight="1">
      <c r="E567" s="34"/>
      <c r="F567" s="34"/>
    </row>
    <row r="568" spans="5:6" ht="20" customHeight="1">
      <c r="E568" s="34"/>
      <c r="F568" s="34"/>
    </row>
    <row r="569" spans="5:6" ht="20" customHeight="1">
      <c r="E569" s="34"/>
      <c r="F569" s="34"/>
    </row>
    <row r="570" spans="5:6" ht="20" customHeight="1">
      <c r="E570" s="34"/>
      <c r="F570" s="34"/>
    </row>
    <row r="571" spans="5:6" ht="20" customHeight="1">
      <c r="E571" s="34"/>
      <c r="F571" s="34"/>
    </row>
    <row r="572" spans="5:6" ht="20" customHeight="1">
      <c r="E572" s="34"/>
      <c r="F572" s="34"/>
    </row>
    <row r="573" spans="5:6" ht="20" customHeight="1">
      <c r="E573" s="34"/>
      <c r="F573" s="34"/>
    </row>
    <row r="574" spans="5:6" ht="20" customHeight="1">
      <c r="E574" s="34"/>
      <c r="F574" s="34"/>
    </row>
    <row r="575" spans="5:6" ht="20" customHeight="1">
      <c r="E575" s="34"/>
      <c r="F575" s="34"/>
    </row>
    <row r="576" spans="5:6" ht="20" customHeight="1">
      <c r="E576" s="34"/>
      <c r="F576" s="34"/>
    </row>
    <row r="577" spans="5:6" ht="20" customHeight="1">
      <c r="E577" s="34"/>
      <c r="F577" s="34"/>
    </row>
    <row r="578" spans="5:6" ht="20" customHeight="1">
      <c r="E578" s="34"/>
      <c r="F578" s="34"/>
    </row>
    <row r="579" spans="5:6" ht="20" customHeight="1">
      <c r="E579" s="34"/>
      <c r="F579" s="34"/>
    </row>
    <row r="580" spans="5:6" ht="20" customHeight="1">
      <c r="E580" s="34"/>
      <c r="F580" s="34"/>
    </row>
    <row r="581" spans="5:6" ht="20" customHeight="1">
      <c r="E581" s="34"/>
      <c r="F581" s="34"/>
    </row>
    <row r="582" spans="5:6" ht="20" customHeight="1">
      <c r="E582" s="34"/>
      <c r="F582" s="34"/>
    </row>
    <row r="583" spans="5:6" ht="20" customHeight="1">
      <c r="E583" s="34"/>
      <c r="F583" s="34"/>
    </row>
    <row r="584" spans="5:6" ht="20" customHeight="1">
      <c r="E584" s="34"/>
      <c r="F584" s="34"/>
    </row>
    <row r="585" spans="5:6" ht="20" customHeight="1">
      <c r="E585" s="34"/>
      <c r="F585" s="34"/>
    </row>
    <row r="586" spans="5:6" ht="20" customHeight="1">
      <c r="E586" s="34"/>
      <c r="F586" s="34"/>
    </row>
    <row r="587" spans="5:6" ht="20" customHeight="1">
      <c r="E587" s="34"/>
      <c r="F587" s="34"/>
    </row>
    <row r="588" spans="5:6" ht="20" customHeight="1">
      <c r="E588" s="34"/>
      <c r="F588" s="34"/>
    </row>
    <row r="589" spans="5:6" ht="20" customHeight="1">
      <c r="E589" s="34"/>
      <c r="F589" s="34"/>
    </row>
    <row r="590" spans="5:6" ht="20" customHeight="1">
      <c r="E590" s="34"/>
      <c r="F590" s="34"/>
    </row>
    <row r="591" spans="5:6" ht="20" customHeight="1">
      <c r="E591" s="34"/>
      <c r="F591" s="34"/>
    </row>
    <row r="592" spans="5:6" ht="20" customHeight="1">
      <c r="E592" s="34"/>
      <c r="F592" s="34"/>
    </row>
    <row r="593" spans="5:6" ht="20" customHeight="1">
      <c r="E593" s="34"/>
      <c r="F593" s="34"/>
    </row>
    <row r="594" spans="5:6" ht="20" customHeight="1">
      <c r="E594" s="34"/>
      <c r="F594" s="34"/>
    </row>
    <row r="595" spans="5:6" ht="20" customHeight="1">
      <c r="E595" s="34"/>
      <c r="F595" s="34"/>
    </row>
    <row r="596" spans="5:6" ht="20" customHeight="1">
      <c r="E596" s="34"/>
      <c r="F596" s="34"/>
    </row>
    <row r="597" spans="5:6" ht="20" customHeight="1">
      <c r="E597" s="34"/>
      <c r="F597" s="34"/>
    </row>
    <row r="598" spans="5:6" ht="20" customHeight="1">
      <c r="E598" s="34"/>
      <c r="F598" s="34"/>
    </row>
    <row r="599" spans="5:6" ht="20" customHeight="1">
      <c r="E599" s="34"/>
      <c r="F599" s="34"/>
    </row>
    <row r="600" spans="5:6" ht="20" customHeight="1">
      <c r="E600" s="34"/>
      <c r="F600" s="34"/>
    </row>
    <row r="601" spans="5:6" ht="20" customHeight="1">
      <c r="E601" s="34"/>
      <c r="F601" s="34"/>
    </row>
    <row r="602" spans="5:6" ht="20" customHeight="1">
      <c r="E602" s="34"/>
      <c r="F602" s="34"/>
    </row>
    <row r="603" spans="5:6" ht="20" customHeight="1">
      <c r="E603" s="34"/>
      <c r="F603" s="34"/>
    </row>
    <row r="604" spans="5:6" ht="20" customHeight="1">
      <c r="E604" s="34"/>
      <c r="F604" s="34"/>
    </row>
    <row r="605" spans="5:6" ht="20" customHeight="1">
      <c r="E605" s="34"/>
      <c r="F605" s="34"/>
    </row>
    <row r="606" spans="5:6" ht="20" customHeight="1">
      <c r="E606" s="34"/>
      <c r="F606" s="34"/>
    </row>
    <row r="607" spans="5:6" ht="20" customHeight="1">
      <c r="E607" s="34"/>
      <c r="F607" s="34"/>
    </row>
    <row r="608" spans="5:6" ht="20" customHeight="1">
      <c r="E608" s="34"/>
      <c r="F608" s="34"/>
    </row>
    <row r="609" spans="5:6" ht="20" customHeight="1">
      <c r="E609" s="34"/>
      <c r="F609" s="34"/>
    </row>
    <row r="610" spans="5:6" ht="20" customHeight="1">
      <c r="E610" s="34"/>
      <c r="F610" s="34"/>
    </row>
    <row r="611" spans="5:6" ht="20" customHeight="1">
      <c r="E611" s="34"/>
      <c r="F611" s="34"/>
    </row>
    <row r="612" spans="5:6" ht="20" customHeight="1">
      <c r="E612" s="34"/>
      <c r="F612" s="34"/>
    </row>
    <row r="613" spans="5:6" ht="20" customHeight="1">
      <c r="E613" s="34"/>
      <c r="F613" s="34"/>
    </row>
    <row r="614" spans="5:6" ht="20" customHeight="1">
      <c r="E614" s="34"/>
      <c r="F614" s="34"/>
    </row>
    <row r="615" spans="5:6" ht="20" customHeight="1">
      <c r="E615" s="34"/>
      <c r="F615" s="34"/>
    </row>
    <row r="616" spans="5:6" ht="20" customHeight="1">
      <c r="E616" s="34"/>
      <c r="F616" s="34"/>
    </row>
    <row r="617" spans="5:6" ht="20" customHeight="1">
      <c r="E617" s="34"/>
      <c r="F617" s="34"/>
    </row>
    <row r="618" spans="5:6" ht="20" customHeight="1">
      <c r="E618" s="34"/>
      <c r="F618" s="34"/>
    </row>
    <row r="619" spans="5:6" ht="20" customHeight="1">
      <c r="E619" s="34"/>
      <c r="F619" s="34"/>
    </row>
    <row r="620" spans="5:6" ht="20" customHeight="1">
      <c r="E620" s="34"/>
      <c r="F620" s="34"/>
    </row>
    <row r="621" spans="5:6" ht="20" customHeight="1">
      <c r="E621" s="34"/>
      <c r="F621" s="34"/>
    </row>
    <row r="622" spans="5:6" ht="20" customHeight="1">
      <c r="E622" s="34"/>
      <c r="F622" s="34"/>
    </row>
    <row r="623" spans="5:6" ht="20" customHeight="1">
      <c r="E623" s="34"/>
      <c r="F623" s="34"/>
    </row>
    <row r="624" spans="5:6" ht="20" customHeight="1">
      <c r="E624" s="34"/>
      <c r="F624" s="34"/>
    </row>
    <row r="625" spans="5:6" ht="20" customHeight="1">
      <c r="E625" s="34"/>
      <c r="F625" s="34"/>
    </row>
    <row r="626" spans="5:6" ht="20" customHeight="1">
      <c r="E626" s="34"/>
      <c r="F626" s="34"/>
    </row>
    <row r="627" spans="5:6" ht="20" customHeight="1">
      <c r="E627" s="34"/>
      <c r="F627" s="34"/>
    </row>
    <row r="628" spans="5:6" ht="20" customHeight="1">
      <c r="E628" s="34"/>
      <c r="F628" s="34"/>
    </row>
    <row r="629" spans="5:6" ht="20" customHeight="1">
      <c r="E629" s="34"/>
      <c r="F629" s="34"/>
    </row>
    <row r="630" spans="5:6" ht="20" customHeight="1">
      <c r="E630" s="34"/>
      <c r="F630" s="34"/>
    </row>
    <row r="631" spans="5:6" ht="20" customHeight="1">
      <c r="E631" s="34"/>
      <c r="F631" s="34"/>
    </row>
    <row r="632" spans="5:6" ht="20" customHeight="1">
      <c r="E632" s="34"/>
      <c r="F632" s="34"/>
    </row>
    <row r="633" spans="5:6" ht="20" customHeight="1">
      <c r="E633" s="34"/>
      <c r="F633" s="34"/>
    </row>
    <row r="634" spans="5:6" ht="20" customHeight="1">
      <c r="E634" s="34"/>
      <c r="F634" s="34"/>
    </row>
    <row r="635" spans="5:6" ht="20" customHeight="1">
      <c r="E635" s="34"/>
      <c r="F635" s="34"/>
    </row>
    <row r="636" spans="5:6" ht="20" customHeight="1">
      <c r="E636" s="34"/>
      <c r="F636" s="34"/>
    </row>
    <row r="637" spans="5:6" ht="20" customHeight="1">
      <c r="E637" s="34"/>
      <c r="F637" s="34"/>
    </row>
    <row r="638" spans="5:6" ht="20" customHeight="1">
      <c r="E638" s="34"/>
      <c r="F638" s="34"/>
    </row>
    <row r="639" spans="5:6" ht="20" customHeight="1">
      <c r="E639" s="34"/>
      <c r="F639" s="34"/>
    </row>
    <row r="640" spans="5:6" ht="20" customHeight="1">
      <c r="E640" s="34"/>
      <c r="F640" s="34"/>
    </row>
    <row r="641" spans="5:6" ht="20" customHeight="1">
      <c r="E641" s="34"/>
      <c r="F641" s="34"/>
    </row>
    <row r="642" spans="5:6" ht="20" customHeight="1">
      <c r="E642" s="34"/>
      <c r="F642" s="34"/>
    </row>
    <row r="643" spans="5:6" ht="20" customHeight="1">
      <c r="E643" s="34"/>
      <c r="F643" s="34"/>
    </row>
    <row r="644" spans="5:6" ht="20" customHeight="1">
      <c r="E644" s="34"/>
      <c r="F644" s="34"/>
    </row>
    <row r="645" spans="5:6" ht="20" customHeight="1">
      <c r="E645" s="34"/>
      <c r="F645" s="34"/>
    </row>
    <row r="646" spans="5:6" ht="20" customHeight="1">
      <c r="E646" s="34"/>
      <c r="F646" s="34"/>
    </row>
    <row r="647" spans="5:6" ht="20" customHeight="1">
      <c r="E647" s="34"/>
      <c r="F647" s="34"/>
    </row>
    <row r="648" spans="5:6" ht="20" customHeight="1">
      <c r="E648" s="34"/>
      <c r="F648" s="34"/>
    </row>
    <row r="649" spans="5:6" ht="20" customHeight="1">
      <c r="E649" s="34"/>
      <c r="F649" s="34"/>
    </row>
    <row r="650" spans="5:6" ht="20" customHeight="1">
      <c r="E650" s="34"/>
      <c r="F650" s="34"/>
    </row>
    <row r="651" spans="5:6" ht="20" customHeight="1">
      <c r="E651" s="34"/>
      <c r="F651" s="34"/>
    </row>
    <row r="652" spans="5:6" ht="20" customHeight="1">
      <c r="E652" s="34"/>
      <c r="F652" s="34"/>
    </row>
    <row r="653" spans="5:6" ht="20" customHeight="1">
      <c r="E653" s="34"/>
      <c r="F653" s="34"/>
    </row>
    <row r="654" spans="5:6" ht="20" customHeight="1">
      <c r="E654" s="34"/>
      <c r="F654" s="34"/>
    </row>
    <row r="655" spans="5:6" ht="20" customHeight="1">
      <c r="E655" s="34"/>
      <c r="F655" s="34"/>
    </row>
    <row r="656" spans="5:6" ht="20" customHeight="1">
      <c r="E656" s="34"/>
      <c r="F656" s="34"/>
    </row>
    <row r="657" spans="5:6" ht="20" customHeight="1">
      <c r="E657" s="34"/>
      <c r="F657" s="34"/>
    </row>
    <row r="658" spans="5:6" ht="20" customHeight="1">
      <c r="E658" s="34"/>
      <c r="F658" s="34"/>
    </row>
    <row r="659" spans="5:6" ht="20" customHeight="1">
      <c r="E659" s="34"/>
      <c r="F659" s="34"/>
    </row>
    <row r="660" spans="5:6" ht="20" customHeight="1">
      <c r="E660" s="34"/>
      <c r="F660" s="34"/>
    </row>
    <row r="661" spans="5:6" ht="20" customHeight="1">
      <c r="E661" s="34"/>
      <c r="F661" s="34"/>
    </row>
    <row r="662" spans="5:6" ht="20" customHeight="1">
      <c r="E662" s="34"/>
      <c r="F662" s="34"/>
    </row>
    <row r="663" spans="5:6" ht="20" customHeight="1">
      <c r="E663" s="34"/>
      <c r="F663" s="34"/>
    </row>
    <row r="664" spans="5:6" ht="20" customHeight="1">
      <c r="E664" s="34"/>
      <c r="F664" s="34"/>
    </row>
    <row r="665" spans="5:6" ht="20" customHeight="1">
      <c r="E665" s="34"/>
      <c r="F665" s="34"/>
    </row>
    <row r="666" spans="5:6" ht="20" customHeight="1">
      <c r="E666" s="34"/>
      <c r="F666" s="34"/>
    </row>
    <row r="667" spans="5:6" ht="20" customHeight="1">
      <c r="E667" s="34"/>
      <c r="F667" s="34"/>
    </row>
    <row r="668" spans="5:6" ht="20" customHeight="1">
      <c r="E668" s="34"/>
      <c r="F668" s="34"/>
    </row>
    <row r="669" spans="5:6" ht="20" customHeight="1">
      <c r="E669" s="34"/>
      <c r="F669" s="34"/>
    </row>
    <row r="670" spans="5:6" ht="20" customHeight="1">
      <c r="E670" s="34"/>
      <c r="F670" s="34"/>
    </row>
    <row r="671" spans="5:6" ht="20" customHeight="1">
      <c r="E671" s="34"/>
      <c r="F671" s="34"/>
    </row>
    <row r="672" spans="5:6" ht="20" customHeight="1">
      <c r="E672" s="34"/>
      <c r="F672" s="34"/>
    </row>
    <row r="673" spans="5:6" ht="20" customHeight="1">
      <c r="E673" s="34"/>
      <c r="F673" s="34"/>
    </row>
    <row r="674" spans="5:6" ht="20" customHeight="1">
      <c r="E674" s="34"/>
      <c r="F674" s="34"/>
    </row>
    <row r="675" spans="5:6" ht="20" customHeight="1">
      <c r="E675" s="34"/>
      <c r="F675" s="34"/>
    </row>
    <row r="676" spans="5:6" ht="20" customHeight="1">
      <c r="E676" s="34"/>
      <c r="F676" s="34"/>
    </row>
    <row r="677" spans="5:6" ht="20" customHeight="1">
      <c r="E677" s="34"/>
      <c r="F677" s="34"/>
    </row>
    <row r="678" spans="5:6" ht="20" customHeight="1">
      <c r="E678" s="34"/>
      <c r="F678" s="34"/>
    </row>
    <row r="679" spans="5:6" ht="20" customHeight="1">
      <c r="E679" s="34"/>
      <c r="F679" s="34"/>
    </row>
    <row r="680" spans="5:6" ht="20" customHeight="1">
      <c r="E680" s="34"/>
      <c r="F680" s="34"/>
    </row>
    <row r="681" spans="5:6" ht="20" customHeight="1">
      <c r="E681" s="34"/>
      <c r="F681" s="34"/>
    </row>
    <row r="682" spans="5:6" ht="20" customHeight="1">
      <c r="E682" s="34"/>
      <c r="F682" s="34"/>
    </row>
    <row r="683" spans="5:6" ht="20" customHeight="1">
      <c r="E683" s="34"/>
      <c r="F683" s="34"/>
    </row>
    <row r="684" spans="5:6" ht="20" customHeight="1">
      <c r="E684" s="34"/>
      <c r="F684" s="34"/>
    </row>
    <row r="685" spans="5:6" ht="20" customHeight="1">
      <c r="E685" s="34"/>
      <c r="F685" s="34"/>
    </row>
    <row r="686" spans="5:6" ht="20" customHeight="1">
      <c r="E686" s="34"/>
      <c r="F686" s="34"/>
    </row>
    <row r="687" spans="5:6" ht="20" customHeight="1">
      <c r="E687" s="34"/>
      <c r="F687" s="34"/>
    </row>
    <row r="688" spans="5:6" ht="20" customHeight="1">
      <c r="E688" s="34"/>
      <c r="F688" s="34"/>
    </row>
    <row r="689" spans="5:6" ht="20" customHeight="1">
      <c r="E689" s="34"/>
      <c r="F689" s="34"/>
    </row>
    <row r="690" spans="5:6" ht="20" customHeight="1">
      <c r="E690" s="34"/>
      <c r="F690" s="34"/>
    </row>
    <row r="691" spans="5:6" ht="20" customHeight="1">
      <c r="E691" s="34"/>
      <c r="F691" s="34"/>
    </row>
    <row r="692" spans="5:6" ht="20" customHeight="1">
      <c r="E692" s="34"/>
      <c r="F692" s="34"/>
    </row>
    <row r="693" spans="5:6" ht="20" customHeight="1">
      <c r="E693" s="34"/>
      <c r="F693" s="34"/>
    </row>
    <row r="694" spans="5:6" ht="20" customHeight="1">
      <c r="E694" s="34"/>
      <c r="F694" s="34"/>
    </row>
    <row r="695" spans="5:6" ht="20" customHeight="1">
      <c r="E695" s="34"/>
      <c r="F695" s="34"/>
    </row>
    <row r="696" spans="5:6" ht="20" customHeight="1">
      <c r="E696" s="34"/>
      <c r="F696" s="34"/>
    </row>
    <row r="697" spans="5:6" ht="20" customHeight="1">
      <c r="E697" s="34"/>
      <c r="F697" s="34"/>
    </row>
    <row r="698" spans="5:6" ht="20" customHeight="1">
      <c r="E698" s="34"/>
      <c r="F698" s="34"/>
    </row>
    <row r="699" spans="5:6" ht="20" customHeight="1">
      <c r="E699" s="34"/>
      <c r="F699" s="34"/>
    </row>
    <row r="700" spans="5:6" ht="20" customHeight="1">
      <c r="E700" s="34"/>
      <c r="F700" s="34"/>
    </row>
    <row r="701" spans="5:6" ht="20" customHeight="1">
      <c r="E701" s="34"/>
      <c r="F701" s="34"/>
    </row>
    <row r="702" spans="5:6" ht="20" customHeight="1">
      <c r="E702" s="34"/>
      <c r="F702" s="34"/>
    </row>
    <row r="703" spans="5:6" ht="20" customHeight="1">
      <c r="E703" s="34"/>
      <c r="F703" s="34"/>
    </row>
    <row r="704" spans="5:6" ht="20" customHeight="1">
      <c r="E704" s="34"/>
      <c r="F704" s="34"/>
    </row>
    <row r="705" spans="5:6" ht="20" customHeight="1">
      <c r="E705" s="34"/>
      <c r="F705" s="34"/>
    </row>
    <row r="706" spans="5:6" ht="20" customHeight="1">
      <c r="E706" s="34"/>
      <c r="F706" s="34"/>
    </row>
    <row r="707" spans="5:6" ht="20" customHeight="1">
      <c r="E707" s="34"/>
      <c r="F707" s="34"/>
    </row>
    <row r="708" spans="5:6" ht="20" customHeight="1">
      <c r="E708" s="34"/>
      <c r="F708" s="34"/>
    </row>
    <row r="709" spans="5:6" ht="20" customHeight="1">
      <c r="E709" s="34"/>
      <c r="F709" s="34"/>
    </row>
    <row r="710" spans="5:6" ht="20" customHeight="1">
      <c r="E710" s="34"/>
      <c r="F710" s="34"/>
    </row>
    <row r="711" spans="5:6" ht="20" customHeight="1">
      <c r="E711" s="34"/>
      <c r="F711" s="34"/>
    </row>
    <row r="712" spans="5:6" ht="20" customHeight="1">
      <c r="E712" s="34"/>
      <c r="F712" s="34"/>
    </row>
    <row r="713" spans="5:6" ht="20" customHeight="1">
      <c r="E713" s="34"/>
      <c r="F713" s="34"/>
    </row>
    <row r="714" spans="5:6" ht="20" customHeight="1">
      <c r="E714" s="34"/>
      <c r="F714" s="34"/>
    </row>
    <row r="715" spans="5:6" ht="20" customHeight="1">
      <c r="E715" s="34"/>
      <c r="F715" s="34"/>
    </row>
    <row r="716" spans="5:6" ht="20" customHeight="1">
      <c r="E716" s="34"/>
      <c r="F716" s="34"/>
    </row>
    <row r="717" spans="5:6" ht="20" customHeight="1">
      <c r="E717" s="34"/>
      <c r="F717" s="34"/>
    </row>
    <row r="718" spans="5:6" ht="20" customHeight="1">
      <c r="E718" s="34"/>
      <c r="F718" s="34"/>
    </row>
    <row r="719" spans="5:6" ht="20" customHeight="1">
      <c r="E719" s="34"/>
      <c r="F719" s="34"/>
    </row>
    <row r="720" spans="5:6" ht="20" customHeight="1">
      <c r="E720" s="34"/>
      <c r="F720" s="34"/>
    </row>
    <row r="721" spans="5:6" ht="20" customHeight="1">
      <c r="E721" s="34"/>
      <c r="F721" s="34"/>
    </row>
    <row r="722" spans="5:6" ht="20" customHeight="1">
      <c r="E722" s="34"/>
      <c r="F722" s="34"/>
    </row>
    <row r="723" spans="5:6" ht="20" customHeight="1">
      <c r="E723" s="34"/>
      <c r="F723" s="34"/>
    </row>
    <row r="724" spans="5:6" ht="20" customHeight="1">
      <c r="E724" s="34"/>
      <c r="F724" s="34"/>
    </row>
    <row r="725" spans="5:6" ht="20" customHeight="1">
      <c r="E725" s="34"/>
      <c r="F725" s="34"/>
    </row>
    <row r="726" spans="5:6" ht="20" customHeight="1">
      <c r="E726" s="34"/>
      <c r="F726" s="34"/>
    </row>
    <row r="727" spans="5:6" ht="20" customHeight="1">
      <c r="E727" s="34"/>
      <c r="F727" s="34"/>
    </row>
    <row r="728" spans="5:6" ht="20" customHeight="1">
      <c r="E728" s="34"/>
      <c r="F728" s="34"/>
    </row>
    <row r="729" spans="5:6" ht="20" customHeight="1">
      <c r="E729" s="34"/>
      <c r="F729" s="34"/>
    </row>
    <row r="730" spans="5:6" ht="20" customHeight="1">
      <c r="E730" s="34"/>
      <c r="F730" s="34"/>
    </row>
    <row r="731" spans="5:6" ht="20" customHeight="1">
      <c r="E731" s="34"/>
      <c r="F731" s="34"/>
    </row>
    <row r="732" spans="5:6" ht="20" customHeight="1">
      <c r="E732" s="34"/>
      <c r="F732" s="34"/>
    </row>
    <row r="733" spans="5:6" ht="20" customHeight="1">
      <c r="E733" s="34"/>
      <c r="F733" s="34"/>
    </row>
    <row r="734" spans="5:6" ht="20" customHeight="1">
      <c r="E734" s="34"/>
      <c r="F734" s="34"/>
    </row>
    <row r="735" spans="5:6" ht="20" customHeight="1">
      <c r="E735" s="34"/>
      <c r="F735" s="34"/>
    </row>
    <row r="736" spans="5:6" ht="20" customHeight="1">
      <c r="E736" s="34"/>
      <c r="F736" s="34"/>
    </row>
    <row r="737" spans="5:6" ht="20" customHeight="1">
      <c r="E737" s="34"/>
      <c r="F737" s="34"/>
    </row>
    <row r="738" spans="5:6" ht="20" customHeight="1">
      <c r="E738" s="34"/>
      <c r="F738" s="34"/>
    </row>
    <row r="739" spans="5:6" ht="20" customHeight="1">
      <c r="E739" s="34"/>
      <c r="F739" s="34"/>
    </row>
    <row r="740" spans="5:6" ht="20" customHeight="1">
      <c r="E740" s="34"/>
      <c r="F740" s="34"/>
    </row>
    <row r="741" spans="5:6" ht="20" customHeight="1">
      <c r="E741" s="34"/>
      <c r="F741" s="34"/>
    </row>
    <row r="742" spans="5:6" ht="20" customHeight="1">
      <c r="E742" s="34"/>
      <c r="F742" s="34"/>
    </row>
    <row r="743" spans="5:6" ht="20" customHeight="1">
      <c r="E743" s="34"/>
      <c r="F743" s="34"/>
    </row>
    <row r="744" spans="5:6" ht="20" customHeight="1">
      <c r="E744" s="34"/>
      <c r="F744" s="34"/>
    </row>
    <row r="745" spans="5:6" ht="20" customHeight="1">
      <c r="E745" s="34"/>
      <c r="F745" s="34"/>
    </row>
    <row r="746" spans="5:6" ht="20" customHeight="1">
      <c r="E746" s="34"/>
      <c r="F746" s="34"/>
    </row>
    <row r="747" spans="5:6" ht="20" customHeight="1">
      <c r="E747" s="34"/>
      <c r="F747" s="34"/>
    </row>
    <row r="748" spans="5:6" ht="20" customHeight="1">
      <c r="E748" s="34"/>
      <c r="F748" s="34"/>
    </row>
    <row r="749" spans="5:6" ht="20" customHeight="1">
      <c r="E749" s="34"/>
      <c r="F749" s="34"/>
    </row>
    <row r="750" spans="5:6" ht="20" customHeight="1">
      <c r="E750" s="34"/>
      <c r="F750" s="34"/>
    </row>
    <row r="751" spans="5:6" ht="20" customHeight="1">
      <c r="E751" s="34"/>
      <c r="F751" s="34"/>
    </row>
    <row r="752" spans="5:6" ht="20" customHeight="1">
      <c r="E752" s="34"/>
      <c r="F752" s="34"/>
    </row>
    <row r="753" spans="5:6" ht="20" customHeight="1">
      <c r="E753" s="34"/>
      <c r="F753" s="34"/>
    </row>
    <row r="754" spans="5:6" ht="20" customHeight="1">
      <c r="E754" s="34"/>
      <c r="F754" s="34"/>
    </row>
    <row r="755" spans="5:6" ht="20" customHeight="1">
      <c r="E755" s="34"/>
      <c r="F755" s="34"/>
    </row>
    <row r="756" spans="5:6" ht="20" customHeight="1">
      <c r="E756" s="34"/>
      <c r="F756" s="34"/>
    </row>
    <row r="757" spans="5:6" ht="20" customHeight="1">
      <c r="E757" s="34"/>
      <c r="F757" s="34"/>
    </row>
    <row r="758" spans="5:6" ht="20" customHeight="1">
      <c r="E758" s="34"/>
      <c r="F758" s="34"/>
    </row>
    <row r="759" spans="5:6" ht="20" customHeight="1">
      <c r="E759" s="34"/>
      <c r="F759" s="34"/>
    </row>
    <row r="760" spans="5:6" ht="20" customHeight="1">
      <c r="E760" s="34"/>
      <c r="F760" s="34"/>
    </row>
    <row r="761" spans="5:6" ht="20" customHeight="1">
      <c r="E761" s="34"/>
      <c r="F761" s="34"/>
    </row>
    <row r="762" spans="5:6" ht="20" customHeight="1">
      <c r="E762" s="34"/>
      <c r="F762" s="34"/>
    </row>
    <row r="763" spans="5:6" ht="20" customHeight="1">
      <c r="E763" s="34"/>
      <c r="F763" s="34"/>
    </row>
    <row r="764" spans="5:6" ht="20" customHeight="1">
      <c r="E764" s="34"/>
      <c r="F764" s="34"/>
    </row>
    <row r="765" spans="5:6" ht="20" customHeight="1">
      <c r="E765" s="34"/>
      <c r="F765" s="34"/>
    </row>
    <row r="766" spans="5:6" ht="20" customHeight="1">
      <c r="E766" s="34"/>
      <c r="F766" s="34"/>
    </row>
    <row r="767" spans="5:6" ht="20" customHeight="1">
      <c r="E767" s="34"/>
      <c r="F767" s="34"/>
    </row>
    <row r="768" spans="5:6" ht="20" customHeight="1">
      <c r="E768" s="34"/>
      <c r="F768" s="34"/>
    </row>
    <row r="769" spans="5:6" ht="20" customHeight="1">
      <c r="E769" s="34"/>
      <c r="F769" s="34"/>
    </row>
    <row r="770" spans="5:6" ht="20" customHeight="1">
      <c r="E770" s="34"/>
      <c r="F770" s="34"/>
    </row>
    <row r="771" spans="5:6" ht="20" customHeight="1">
      <c r="E771" s="34"/>
      <c r="F771" s="34"/>
    </row>
    <row r="772" spans="5:6" ht="20" customHeight="1">
      <c r="E772" s="34"/>
      <c r="F772" s="34"/>
    </row>
    <row r="773" spans="5:6" ht="20" customHeight="1">
      <c r="E773" s="34"/>
      <c r="F773" s="34"/>
    </row>
    <row r="774" spans="5:6" ht="20" customHeight="1">
      <c r="E774" s="34"/>
      <c r="F774" s="34"/>
    </row>
    <row r="775" spans="5:6" ht="20" customHeight="1">
      <c r="E775" s="34"/>
      <c r="F775" s="34"/>
    </row>
    <row r="776" spans="5:6" ht="20" customHeight="1">
      <c r="E776" s="34"/>
      <c r="F776" s="34"/>
    </row>
    <row r="777" spans="5:6" ht="20" customHeight="1">
      <c r="E777" s="34"/>
      <c r="F777" s="34"/>
    </row>
    <row r="778" spans="5:6" ht="20" customHeight="1">
      <c r="E778" s="34"/>
      <c r="F778" s="34"/>
    </row>
    <row r="779" spans="5:6" ht="20" customHeight="1">
      <c r="E779" s="34"/>
      <c r="F779" s="34"/>
    </row>
    <row r="780" spans="5:6" ht="20" customHeight="1">
      <c r="E780" s="34"/>
      <c r="F780" s="34"/>
    </row>
    <row r="781" spans="5:6" ht="20" customHeight="1">
      <c r="E781" s="34"/>
      <c r="F781" s="34"/>
    </row>
    <row r="782" spans="5:6" ht="20" customHeight="1">
      <c r="E782" s="34"/>
      <c r="F782" s="34"/>
    </row>
    <row r="783" spans="5:6" ht="20" customHeight="1">
      <c r="E783" s="34"/>
      <c r="F783" s="34"/>
    </row>
    <row r="784" spans="5:6" ht="20" customHeight="1">
      <c r="E784" s="34"/>
      <c r="F784" s="34"/>
    </row>
    <row r="785" spans="5:6" ht="20" customHeight="1">
      <c r="E785" s="34"/>
      <c r="F785" s="34"/>
    </row>
    <row r="786" spans="5:6" ht="20" customHeight="1">
      <c r="E786" s="34"/>
      <c r="F786" s="34"/>
    </row>
    <row r="787" spans="5:6" ht="20" customHeight="1">
      <c r="E787" s="34"/>
      <c r="F787" s="34"/>
    </row>
    <row r="788" spans="5:6" ht="20" customHeight="1">
      <c r="E788" s="34"/>
      <c r="F788" s="34"/>
    </row>
    <row r="789" spans="5:6" ht="20" customHeight="1">
      <c r="E789" s="34"/>
      <c r="F789" s="34"/>
    </row>
    <row r="790" spans="5:6" ht="20" customHeight="1">
      <c r="E790" s="34"/>
      <c r="F790" s="34"/>
    </row>
    <row r="791" spans="5:6" ht="20" customHeight="1">
      <c r="E791" s="34"/>
      <c r="F791" s="34"/>
    </row>
    <row r="792" spans="5:6" ht="20" customHeight="1">
      <c r="E792" s="34"/>
      <c r="F792" s="34"/>
    </row>
    <row r="793" spans="5:6" ht="20" customHeight="1">
      <c r="E793" s="34"/>
      <c r="F793" s="34"/>
    </row>
    <row r="794" spans="5:6" ht="20" customHeight="1">
      <c r="E794" s="34"/>
      <c r="F794" s="34"/>
    </row>
    <row r="795" spans="5:6" ht="20" customHeight="1">
      <c r="E795" s="34"/>
      <c r="F795" s="34"/>
    </row>
    <row r="796" spans="5:6" ht="20" customHeight="1">
      <c r="E796" s="34"/>
      <c r="F796" s="34"/>
    </row>
    <row r="797" spans="5:6" ht="20" customHeight="1">
      <c r="E797" s="34"/>
      <c r="F797" s="34"/>
    </row>
    <row r="798" spans="5:6" ht="20" customHeight="1">
      <c r="E798" s="34"/>
      <c r="F798" s="34"/>
    </row>
    <row r="799" spans="5:6" ht="20" customHeight="1">
      <c r="E799" s="34"/>
      <c r="F799" s="34"/>
    </row>
    <row r="800" spans="5:6" ht="20" customHeight="1">
      <c r="E800" s="34"/>
      <c r="F800" s="34"/>
    </row>
    <row r="801" spans="5:6" ht="20" customHeight="1">
      <c r="E801" s="34"/>
      <c r="F801" s="34"/>
    </row>
    <row r="802" spans="5:6" ht="20" customHeight="1">
      <c r="E802" s="34"/>
      <c r="F802" s="34"/>
    </row>
    <row r="803" spans="5:6" ht="20" customHeight="1">
      <c r="E803" s="34"/>
      <c r="F803" s="34"/>
    </row>
    <row r="804" spans="5:6" ht="20" customHeight="1">
      <c r="E804" s="34"/>
      <c r="F804" s="34"/>
    </row>
    <row r="805" spans="5:6" ht="20" customHeight="1">
      <c r="E805" s="34"/>
      <c r="F805" s="34"/>
    </row>
    <row r="806" spans="5:6" ht="20" customHeight="1">
      <c r="E806" s="34"/>
      <c r="F806" s="34"/>
    </row>
    <row r="807" spans="5:6" ht="20" customHeight="1">
      <c r="E807" s="34"/>
      <c r="F807" s="34"/>
    </row>
    <row r="808" spans="5:6" ht="20" customHeight="1">
      <c r="E808" s="34"/>
      <c r="F808" s="34"/>
    </row>
    <row r="809" spans="5:6" ht="20" customHeight="1">
      <c r="E809" s="34"/>
      <c r="F809" s="34"/>
    </row>
    <row r="810" spans="5:6" ht="20" customHeight="1">
      <c r="E810" s="34"/>
      <c r="F810" s="34"/>
    </row>
    <row r="811" spans="5:6" ht="20" customHeight="1">
      <c r="E811" s="34"/>
      <c r="F811" s="34"/>
    </row>
    <row r="812" spans="5:6" ht="20" customHeight="1">
      <c r="E812" s="34"/>
      <c r="F812" s="34"/>
    </row>
    <row r="813" spans="5:6" ht="20" customHeight="1">
      <c r="E813" s="34"/>
      <c r="F813" s="34"/>
    </row>
    <row r="814" spans="5:6" ht="20" customHeight="1">
      <c r="E814" s="34"/>
      <c r="F814" s="34"/>
    </row>
    <row r="815" spans="5:6" ht="20" customHeight="1">
      <c r="E815" s="34"/>
      <c r="F815" s="34"/>
    </row>
    <row r="816" spans="5:6" ht="20" customHeight="1">
      <c r="E816" s="34"/>
      <c r="F816" s="34"/>
    </row>
    <row r="817" spans="5:6" ht="20" customHeight="1">
      <c r="E817" s="34"/>
      <c r="F817" s="34"/>
    </row>
    <row r="818" spans="5:6" ht="20" customHeight="1">
      <c r="E818" s="34"/>
      <c r="F818" s="34"/>
    </row>
    <row r="819" spans="5:6" ht="20" customHeight="1">
      <c r="E819" s="34"/>
      <c r="F819" s="34"/>
    </row>
    <row r="820" spans="5:6" ht="20" customHeight="1">
      <c r="E820" s="34"/>
      <c r="F820" s="34"/>
    </row>
    <row r="821" spans="5:6" ht="20" customHeight="1">
      <c r="E821" s="34"/>
      <c r="F821" s="34"/>
    </row>
    <row r="822" spans="5:6" ht="20" customHeight="1">
      <c r="E822" s="34"/>
      <c r="F822" s="34"/>
    </row>
    <row r="823" spans="5:6" ht="20" customHeight="1">
      <c r="E823" s="34"/>
      <c r="F823" s="34"/>
    </row>
    <row r="824" spans="5:6" ht="20" customHeight="1">
      <c r="E824" s="34"/>
      <c r="F824" s="34"/>
    </row>
    <row r="825" spans="5:6" ht="20" customHeight="1">
      <c r="E825" s="34"/>
      <c r="F825" s="34"/>
    </row>
    <row r="826" spans="5:6" ht="20" customHeight="1">
      <c r="E826" s="34"/>
      <c r="F826" s="34"/>
    </row>
    <row r="827" spans="5:6" ht="20" customHeight="1">
      <c r="E827" s="34"/>
      <c r="F827" s="34"/>
    </row>
    <row r="828" spans="5:6" ht="20" customHeight="1">
      <c r="E828" s="34"/>
      <c r="F828" s="34"/>
    </row>
    <row r="829" spans="5:6" ht="20" customHeight="1">
      <c r="E829" s="34"/>
      <c r="F829" s="34"/>
    </row>
    <row r="830" spans="5:6" ht="20" customHeight="1">
      <c r="E830" s="34"/>
      <c r="F830" s="34"/>
    </row>
    <row r="831" spans="5:6" ht="20" customHeight="1">
      <c r="E831" s="34"/>
      <c r="F831" s="34"/>
    </row>
    <row r="832" spans="5:6" ht="20" customHeight="1">
      <c r="E832" s="34"/>
      <c r="F832" s="34"/>
    </row>
    <row r="833" spans="5:6" ht="20" customHeight="1">
      <c r="E833" s="34"/>
      <c r="F833" s="34"/>
    </row>
    <row r="834" spans="5:6" ht="20" customHeight="1">
      <c r="E834" s="34"/>
      <c r="F834" s="34"/>
    </row>
    <row r="835" spans="5:6" ht="20" customHeight="1">
      <c r="E835" s="34"/>
      <c r="F835" s="34"/>
    </row>
    <row r="836" spans="5:6" ht="20" customHeight="1">
      <c r="E836" s="34"/>
      <c r="F836" s="34"/>
    </row>
    <row r="837" spans="5:6" ht="20" customHeight="1">
      <c r="E837" s="34"/>
      <c r="F837" s="34"/>
    </row>
    <row r="838" spans="5:6" ht="20" customHeight="1">
      <c r="E838" s="34"/>
      <c r="F838" s="34"/>
    </row>
    <row r="839" spans="5:6" ht="20" customHeight="1">
      <c r="E839" s="34"/>
      <c r="F839" s="34"/>
    </row>
    <row r="840" spans="5:6" ht="20" customHeight="1">
      <c r="E840" s="34"/>
      <c r="F840" s="34"/>
    </row>
    <row r="841" spans="5:6" ht="20" customHeight="1">
      <c r="E841" s="34"/>
      <c r="F841" s="34"/>
    </row>
    <row r="842" spans="5:6" ht="20" customHeight="1">
      <c r="E842" s="34"/>
      <c r="F842" s="34"/>
    </row>
    <row r="843" spans="5:6" ht="20" customHeight="1">
      <c r="E843" s="34"/>
      <c r="F843" s="34"/>
    </row>
    <row r="844" spans="5:6" ht="20" customHeight="1">
      <c r="E844" s="34"/>
      <c r="F844" s="34"/>
    </row>
    <row r="845" spans="5:6" ht="20" customHeight="1">
      <c r="E845" s="34"/>
      <c r="F845" s="34"/>
    </row>
    <row r="846" spans="5:6" ht="20" customHeight="1">
      <c r="E846" s="34"/>
      <c r="F846" s="34"/>
    </row>
    <row r="847" spans="5:6" ht="20" customHeight="1">
      <c r="E847" s="34"/>
      <c r="F847" s="34"/>
    </row>
    <row r="848" spans="5:6" ht="20" customHeight="1">
      <c r="E848" s="34"/>
      <c r="F848" s="34"/>
    </row>
    <row r="849" spans="5:6" ht="20" customHeight="1">
      <c r="E849" s="34"/>
      <c r="F849" s="34"/>
    </row>
    <row r="850" spans="5:6" ht="20" customHeight="1">
      <c r="E850" s="34"/>
      <c r="F850" s="34"/>
    </row>
    <row r="851" spans="5:6" ht="20" customHeight="1">
      <c r="E851" s="34"/>
      <c r="F851" s="34"/>
    </row>
    <row r="852" spans="5:6" ht="20" customHeight="1">
      <c r="E852" s="34"/>
      <c r="F852" s="34"/>
    </row>
    <row r="853" spans="5:6" ht="20" customHeight="1">
      <c r="E853" s="34"/>
      <c r="F853" s="34"/>
    </row>
    <row r="854" spans="5:6" ht="20" customHeight="1">
      <c r="E854" s="34"/>
      <c r="F854" s="34"/>
    </row>
    <row r="855" spans="5:6" ht="20" customHeight="1">
      <c r="E855" s="34"/>
      <c r="F855" s="34"/>
    </row>
    <row r="856" spans="5:6" ht="20" customHeight="1">
      <c r="E856" s="34"/>
      <c r="F856" s="34"/>
    </row>
    <row r="857" spans="5:6" ht="20" customHeight="1">
      <c r="E857" s="34"/>
      <c r="F857" s="34"/>
    </row>
    <row r="858" spans="5:6" ht="20" customHeight="1">
      <c r="E858" s="34"/>
      <c r="F858" s="34"/>
    </row>
    <row r="859" spans="5:6" ht="20" customHeight="1">
      <c r="E859" s="34"/>
      <c r="F859" s="34"/>
    </row>
    <row r="860" spans="5:6" ht="20" customHeight="1">
      <c r="E860" s="34"/>
      <c r="F860" s="34"/>
    </row>
    <row r="861" spans="5:6" ht="20" customHeight="1">
      <c r="E861" s="34"/>
      <c r="F861" s="34"/>
    </row>
    <row r="862" spans="5:6" ht="20" customHeight="1">
      <c r="E862" s="34"/>
      <c r="F862" s="34"/>
    </row>
    <row r="863" spans="5:6" ht="20" customHeight="1">
      <c r="E863" s="34"/>
      <c r="F863" s="34"/>
    </row>
    <row r="864" spans="5:6" ht="20" customHeight="1">
      <c r="E864" s="34"/>
      <c r="F864" s="34"/>
    </row>
    <row r="865" spans="5:6" ht="20" customHeight="1">
      <c r="E865" s="34"/>
      <c r="F865" s="34"/>
    </row>
    <row r="866" spans="5:6" ht="20" customHeight="1">
      <c r="E866" s="34"/>
      <c r="F866" s="34"/>
    </row>
    <row r="867" spans="5:6" ht="20" customHeight="1">
      <c r="E867" s="34"/>
      <c r="F867" s="34"/>
    </row>
    <row r="868" spans="5:6" ht="20" customHeight="1">
      <c r="E868" s="34"/>
      <c r="F868" s="34"/>
    </row>
    <row r="869" spans="5:6" ht="20" customHeight="1">
      <c r="E869" s="34"/>
      <c r="F869" s="34"/>
    </row>
    <row r="870" spans="5:6" ht="20" customHeight="1">
      <c r="E870" s="34"/>
      <c r="F870" s="34"/>
    </row>
    <row r="871" spans="5:6" ht="20" customHeight="1">
      <c r="E871" s="34"/>
      <c r="F871" s="34"/>
    </row>
    <row r="872" spans="5:6" ht="20" customHeight="1">
      <c r="E872" s="34"/>
      <c r="F872" s="34"/>
    </row>
    <row r="873" spans="5:6" ht="20" customHeight="1">
      <c r="E873" s="34"/>
      <c r="F873" s="34"/>
    </row>
    <row r="874" spans="5:6" ht="20" customHeight="1">
      <c r="E874" s="34"/>
      <c r="F874" s="34"/>
    </row>
    <row r="875" spans="5:6" ht="20" customHeight="1">
      <c r="E875" s="34"/>
      <c r="F875" s="34"/>
    </row>
    <row r="876" spans="5:6" ht="20" customHeight="1">
      <c r="E876" s="34"/>
      <c r="F876" s="34"/>
    </row>
    <row r="877" spans="5:6" ht="20" customHeight="1">
      <c r="E877" s="34"/>
      <c r="F877" s="34"/>
    </row>
    <row r="878" spans="5:6" ht="20" customHeight="1">
      <c r="E878" s="34"/>
      <c r="F878" s="34"/>
    </row>
    <row r="879" spans="5:6" ht="20" customHeight="1">
      <c r="E879" s="34"/>
      <c r="F879" s="34"/>
    </row>
    <row r="880" spans="5:6" ht="20" customHeight="1">
      <c r="E880" s="34"/>
      <c r="F880" s="34"/>
    </row>
    <row r="881" spans="5:6" ht="20" customHeight="1">
      <c r="E881" s="34"/>
      <c r="F881" s="34"/>
    </row>
    <row r="882" spans="5:6" ht="20" customHeight="1">
      <c r="E882" s="34"/>
      <c r="F882" s="34"/>
    </row>
    <row r="883" spans="5:6" ht="20" customHeight="1">
      <c r="E883" s="34"/>
      <c r="F883" s="34"/>
    </row>
    <row r="884" spans="5:6" ht="20" customHeight="1">
      <c r="E884" s="34"/>
      <c r="F884" s="34"/>
    </row>
    <row r="885" spans="5:6" ht="20" customHeight="1">
      <c r="E885" s="34"/>
      <c r="F885" s="34"/>
    </row>
    <row r="886" spans="5:6" ht="20" customHeight="1">
      <c r="E886" s="34"/>
      <c r="F886" s="34"/>
    </row>
    <row r="887" spans="5:6" ht="20" customHeight="1">
      <c r="E887" s="34"/>
      <c r="F887" s="34"/>
    </row>
    <row r="888" spans="5:6" ht="20" customHeight="1">
      <c r="E888" s="34"/>
      <c r="F888" s="34"/>
    </row>
    <row r="889" spans="5:6" ht="20" customHeight="1">
      <c r="E889" s="34"/>
      <c r="F889" s="34"/>
    </row>
    <row r="890" spans="5:6" ht="20" customHeight="1">
      <c r="E890" s="34"/>
      <c r="F890" s="34"/>
    </row>
    <row r="891" spans="5:6" ht="20" customHeight="1">
      <c r="E891" s="34"/>
      <c r="F891" s="34"/>
    </row>
    <row r="892" spans="5:6" ht="20" customHeight="1">
      <c r="E892" s="34"/>
      <c r="F892" s="34"/>
    </row>
    <row r="893" spans="5:6" ht="20" customHeight="1">
      <c r="E893" s="34"/>
      <c r="F893" s="34"/>
    </row>
    <row r="894" spans="5:6" ht="20" customHeight="1">
      <c r="E894" s="34"/>
      <c r="F894" s="34"/>
    </row>
    <row r="895" spans="5:6" ht="20" customHeight="1">
      <c r="E895" s="34"/>
      <c r="F895" s="34"/>
    </row>
    <row r="896" spans="5:6" ht="20" customHeight="1">
      <c r="E896" s="34"/>
      <c r="F896" s="34"/>
    </row>
    <row r="897" spans="5:6">
      <c r="E897" s="34"/>
      <c r="F897" s="34"/>
    </row>
    <row r="898" spans="5:6">
      <c r="E898" s="34"/>
      <c r="F898" s="34"/>
    </row>
    <row r="899" spans="5:6">
      <c r="E899" s="34"/>
      <c r="F899" s="34"/>
    </row>
    <row r="900" spans="5:6">
      <c r="E900" s="34"/>
      <c r="F900" s="34"/>
    </row>
    <row r="901" spans="5:6">
      <c r="E901" s="34"/>
      <c r="F901" s="34"/>
    </row>
    <row r="902" spans="5:6">
      <c r="E902" s="34"/>
      <c r="F902" s="34"/>
    </row>
    <row r="903" spans="5:6">
      <c r="E903" s="34"/>
      <c r="F903" s="34"/>
    </row>
    <row r="904" spans="5:6">
      <c r="E904" s="34"/>
      <c r="F904" s="34"/>
    </row>
    <row r="905" spans="5:6">
      <c r="E905" s="34"/>
      <c r="F905" s="34"/>
    </row>
    <row r="906" spans="5:6">
      <c r="E906" s="34"/>
      <c r="F906" s="34"/>
    </row>
    <row r="907" spans="5:6">
      <c r="E907" s="34"/>
      <c r="F907" s="34"/>
    </row>
    <row r="908" spans="5:6">
      <c r="E908" s="34"/>
      <c r="F908" s="34"/>
    </row>
    <row r="909" spans="5:6">
      <c r="E909" s="34"/>
      <c r="F909" s="34"/>
    </row>
    <row r="910" spans="5:6">
      <c r="E910" s="34"/>
      <c r="F910" s="34"/>
    </row>
    <row r="911" spans="5:6">
      <c r="E911" s="34"/>
      <c r="F911" s="34"/>
    </row>
    <row r="912" spans="5:6">
      <c r="E912" s="34"/>
      <c r="F912" s="34"/>
    </row>
    <row r="913" spans="5:6">
      <c r="E913" s="34"/>
      <c r="F913" s="34"/>
    </row>
    <row r="914" spans="5:6">
      <c r="E914" s="34"/>
      <c r="F914" s="34"/>
    </row>
    <row r="915" spans="5:6">
      <c r="E915" s="34"/>
      <c r="F915" s="34"/>
    </row>
    <row r="916" spans="5:6">
      <c r="E916" s="34"/>
      <c r="F916" s="34"/>
    </row>
    <row r="917" spans="5:6">
      <c r="E917" s="34"/>
      <c r="F917" s="34"/>
    </row>
    <row r="918" spans="5:6">
      <c r="E918" s="34"/>
      <c r="F918" s="34"/>
    </row>
    <row r="919" spans="5:6">
      <c r="E919" s="34"/>
      <c r="F919" s="34"/>
    </row>
  </sheetData>
  <phoneticPr fontId="4" type="noConversion"/>
  <conditionalFormatting sqref="D1">
    <cfRule type="cellIs" dxfId="129" priority="4" operator="equal">
      <formula>0</formula>
    </cfRule>
  </conditionalFormatting>
  <conditionalFormatting sqref="F1">
    <cfRule type="cellIs" dxfId="128" priority="2" operator="equal">
      <formula>0</formula>
    </cfRule>
  </conditionalFormatting>
  <conditionalFormatting sqref="G1">
    <cfRule type="cellIs" dxfId="127" priority="15" operator="equal">
      <formula>0</formula>
    </cfRule>
  </conditionalFormatting>
  <conditionalFormatting sqref="H1:H14">
    <cfRule type="cellIs" dxfId="126" priority="10" operator="equal">
      <formula>0</formula>
    </cfRule>
  </conditionalFormatting>
  <conditionalFormatting sqref="I1">
    <cfRule type="cellIs" dxfId="125" priority="8" operator="equal">
      <formula>0</formula>
    </cfRule>
  </conditionalFormatting>
  <conditionalFormatting sqref="J1">
    <cfRule type="cellIs" dxfId="124" priority="11" operator="equal">
      <formula>0</formula>
    </cfRule>
  </conditionalFormatting>
  <conditionalFormatting sqref="K1">
    <cfRule type="cellIs" dxfId="123" priority="6" operator="equal">
      <formula>0</formula>
    </cfRule>
  </conditionalFormatting>
  <conditionalFormatting sqref="L1 R2:S1048576 H17">
    <cfRule type="cellIs" dxfId="122" priority="16" operator="equal">
      <formula>0</formula>
    </cfRule>
  </conditionalFormatting>
  <conditionalFormatting sqref="M1">
    <cfRule type="cellIs" dxfId="121" priority="1" operator="equal">
      <formula>0</formula>
    </cfRule>
  </conditionalFormatting>
  <conditionalFormatting sqref="N1">
    <cfRule type="cellIs" dxfId="120" priority="13" operator="equal">
      <formula>0</formula>
    </cfRule>
  </conditionalFormatting>
  <conditionalFormatting sqref="O1">
    <cfRule type="cellIs" dxfId="119" priority="12" operator="equal">
      <formula>0</formula>
    </cfRule>
  </conditionalFormatting>
  <hyperlinks>
    <hyperlink ref="T21" r:id="rId1" xr:uid="{1FE7F1BB-848A-4054-A487-4DA0CC2A50F2}"/>
  </hyperlinks>
  <pageMargins left="0.7" right="0.7" top="0.75" bottom="0.75" header="0.3" footer="0.3"/>
  <pageSetup paperSize="9" orientation="portrait" horizontalDpi="0" verticalDpi="0"/>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P237"/>
  <sheetViews>
    <sheetView zoomScaleNormal="100" workbookViewId="0">
      <pane ySplit="1" topLeftCell="A176" activePane="bottomLeft" state="frozen"/>
      <selection activeCell="XEK27" sqref="XEK27:XEL27"/>
      <selection pane="bottomLeft" activeCell="G148" sqref="B135:G148"/>
    </sheetView>
  </sheetViews>
  <sheetFormatPr baseColWidth="10" defaultColWidth="10.83203125" defaultRowHeight="16"/>
  <cols>
    <col min="1" max="1" width="12" style="19" bestFit="1" customWidth="1"/>
    <col min="2" max="2" width="9" style="7" bestFit="1" customWidth="1"/>
    <col min="3" max="3" width="13.83203125" style="19" bestFit="1" customWidth="1"/>
    <col min="4" max="4" width="7.5" style="19" customWidth="1"/>
    <col min="5" max="5" width="31.83203125" style="19" customWidth="1"/>
    <col min="6" max="6" width="18" style="19" customWidth="1"/>
    <col min="7" max="7" width="17.6640625" style="217" customWidth="1"/>
    <col min="8" max="8" width="10.5" style="183" customWidth="1"/>
    <col min="9" max="9" width="14.1640625" style="19" customWidth="1"/>
    <col min="10" max="10" width="16" style="157" customWidth="1"/>
    <col min="11" max="11" width="14" style="157" customWidth="1"/>
    <col min="12" max="12" width="11.1640625" style="19" customWidth="1"/>
    <col min="13" max="13" width="10.83203125" style="19" customWidth="1"/>
    <col min="14" max="14" width="9.33203125" style="19" customWidth="1"/>
    <col min="15" max="15" width="9.5" style="19" customWidth="1"/>
    <col min="16" max="16" width="255.6640625" style="139" bestFit="1" customWidth="1"/>
    <col min="17" max="16384" width="10.83203125" style="19"/>
  </cols>
  <sheetData>
    <row r="1" spans="1:16" s="116" customFormat="1" ht="18" customHeight="1">
      <c r="A1" s="126" t="s">
        <v>76</v>
      </c>
      <c r="B1" s="70" t="s">
        <v>77</v>
      </c>
      <c r="C1" s="126" t="s">
        <v>0</v>
      </c>
      <c r="D1" s="116" t="s">
        <v>209</v>
      </c>
      <c r="E1" s="126" t="s">
        <v>210</v>
      </c>
      <c r="F1" s="116" t="s">
        <v>211</v>
      </c>
      <c r="G1" s="216" t="s">
        <v>78</v>
      </c>
      <c r="H1" s="196" t="s">
        <v>79</v>
      </c>
      <c r="I1" s="126" t="s">
        <v>212</v>
      </c>
      <c r="J1" s="116" t="s">
        <v>83</v>
      </c>
      <c r="K1" s="116" t="s">
        <v>84</v>
      </c>
      <c r="L1" s="116" t="s">
        <v>80</v>
      </c>
      <c r="M1" s="116" t="s">
        <v>213</v>
      </c>
      <c r="N1" s="197" t="s">
        <v>318</v>
      </c>
      <c r="O1" s="116" t="s">
        <v>319</v>
      </c>
      <c r="P1" s="198" t="s">
        <v>74</v>
      </c>
    </row>
    <row r="2" spans="1:16" ht="17">
      <c r="A2" s="19" t="s">
        <v>95</v>
      </c>
      <c r="B2" s="7">
        <v>2010</v>
      </c>
      <c r="C2" s="19" t="s">
        <v>29</v>
      </c>
      <c r="E2" s="189" t="s">
        <v>462</v>
      </c>
      <c r="F2" s="167" t="s">
        <v>462</v>
      </c>
      <c r="G2" s="217">
        <v>56036</v>
      </c>
      <c r="I2" s="275"/>
      <c r="L2" s="157"/>
      <c r="M2" s="157"/>
      <c r="P2" s="24" t="s">
        <v>146</v>
      </c>
    </row>
    <row r="3" spans="1:16" ht="17">
      <c r="A3" s="19" t="s">
        <v>95</v>
      </c>
      <c r="B3" s="7">
        <v>2010</v>
      </c>
      <c r="C3" s="19" t="s">
        <v>29</v>
      </c>
      <c r="E3" s="189" t="s">
        <v>463</v>
      </c>
      <c r="F3" s="167" t="s">
        <v>464</v>
      </c>
      <c r="G3" s="217">
        <v>43073</v>
      </c>
      <c r="I3" s="275"/>
      <c r="L3" s="157"/>
      <c r="M3" s="157"/>
      <c r="P3" s="24" t="s">
        <v>465</v>
      </c>
    </row>
    <row r="4" spans="1:16" ht="34">
      <c r="A4" s="19" t="s">
        <v>95</v>
      </c>
      <c r="B4" s="7">
        <v>2010</v>
      </c>
      <c r="C4" s="19" t="s">
        <v>29</v>
      </c>
      <c r="E4" s="189" t="s">
        <v>466</v>
      </c>
      <c r="F4" s="167" t="s">
        <v>467</v>
      </c>
      <c r="G4" s="217">
        <v>14854</v>
      </c>
      <c r="I4" s="275"/>
      <c r="L4" s="157"/>
      <c r="M4" s="157"/>
      <c r="P4" s="24" t="s">
        <v>468</v>
      </c>
    </row>
    <row r="5" spans="1:16" ht="17">
      <c r="A5" s="19" t="s">
        <v>95</v>
      </c>
      <c r="B5" s="7">
        <v>2010</v>
      </c>
      <c r="C5" s="19" t="s">
        <v>29</v>
      </c>
      <c r="E5" s="189" t="s">
        <v>469</v>
      </c>
      <c r="F5" s="167" t="s">
        <v>470</v>
      </c>
      <c r="G5" s="217">
        <v>11165</v>
      </c>
      <c r="I5" s="275"/>
      <c r="L5" s="157"/>
      <c r="M5" s="157"/>
      <c r="P5" s="24" t="s">
        <v>471</v>
      </c>
    </row>
    <row r="6" spans="1:16" ht="17">
      <c r="A6" s="19" t="s">
        <v>95</v>
      </c>
      <c r="B6" s="7">
        <v>2010</v>
      </c>
      <c r="C6" s="19" t="s">
        <v>29</v>
      </c>
      <c r="E6" s="189" t="s">
        <v>472</v>
      </c>
      <c r="F6" s="167" t="s">
        <v>473</v>
      </c>
      <c r="G6" s="217">
        <v>7219</v>
      </c>
      <c r="I6" s="275"/>
      <c r="L6" s="157"/>
      <c r="M6" s="157"/>
      <c r="P6" s="24" t="s">
        <v>474</v>
      </c>
    </row>
    <row r="7" spans="1:16" ht="17">
      <c r="A7" s="19" t="s">
        <v>95</v>
      </c>
      <c r="B7" s="7">
        <v>2010</v>
      </c>
      <c r="C7" s="19" t="s">
        <v>29</v>
      </c>
      <c r="E7" s="189" t="s">
        <v>475</v>
      </c>
      <c r="F7" s="167" t="s">
        <v>476</v>
      </c>
      <c r="G7" s="217">
        <v>6422</v>
      </c>
      <c r="I7" s="275"/>
      <c r="L7" s="157"/>
      <c r="M7" s="157"/>
      <c r="P7" s="24" t="s">
        <v>477</v>
      </c>
    </row>
    <row r="8" spans="1:16" ht="17">
      <c r="A8" s="19" t="s">
        <v>95</v>
      </c>
      <c r="B8" s="7">
        <v>2010</v>
      </c>
      <c r="C8" s="19" t="s">
        <v>29</v>
      </c>
      <c r="E8" s="189" t="s">
        <v>478</v>
      </c>
      <c r="F8" s="167" t="s">
        <v>479</v>
      </c>
      <c r="G8" s="217">
        <v>5092</v>
      </c>
      <c r="I8" s="275"/>
      <c r="L8" s="157"/>
      <c r="M8" s="157"/>
      <c r="P8" s="24" t="s">
        <v>480</v>
      </c>
    </row>
    <row r="9" spans="1:16" ht="17">
      <c r="A9" s="19" t="s">
        <v>95</v>
      </c>
      <c r="B9" s="7">
        <v>2010</v>
      </c>
      <c r="C9" s="19" t="s">
        <v>29</v>
      </c>
      <c r="E9" s="189" t="s">
        <v>481</v>
      </c>
      <c r="F9" s="167" t="s">
        <v>482</v>
      </c>
      <c r="G9" s="217">
        <v>4601</v>
      </c>
      <c r="I9" s="275"/>
      <c r="L9" s="157"/>
      <c r="M9" s="157"/>
      <c r="P9" s="24" t="s">
        <v>483</v>
      </c>
    </row>
    <row r="10" spans="1:16" ht="17">
      <c r="A10" s="19" t="s">
        <v>95</v>
      </c>
      <c r="B10" s="7">
        <v>2010</v>
      </c>
      <c r="C10" s="19" t="s">
        <v>29</v>
      </c>
      <c r="E10" s="189" t="s">
        <v>484</v>
      </c>
      <c r="F10" s="167" t="s">
        <v>485</v>
      </c>
      <c r="G10" s="217">
        <v>2689</v>
      </c>
      <c r="I10" s="275"/>
      <c r="L10" s="157"/>
      <c r="M10" s="157"/>
      <c r="P10" s="24" t="s">
        <v>486</v>
      </c>
    </row>
    <row r="11" spans="1:16" ht="17">
      <c r="A11" s="19" t="s">
        <v>95</v>
      </c>
      <c r="B11" s="7">
        <v>2010</v>
      </c>
      <c r="C11" s="19" t="s">
        <v>29</v>
      </c>
      <c r="E11" s="189" t="s">
        <v>487</v>
      </c>
      <c r="F11" s="167" t="s">
        <v>488</v>
      </c>
      <c r="G11" s="217">
        <v>2437</v>
      </c>
      <c r="I11" s="275"/>
      <c r="L11" s="157"/>
      <c r="M11" s="157"/>
      <c r="P11" s="24" t="s">
        <v>489</v>
      </c>
    </row>
    <row r="12" spans="1:16" ht="17">
      <c r="A12" s="19" t="s">
        <v>95</v>
      </c>
      <c r="B12" s="7">
        <v>2010</v>
      </c>
      <c r="C12" s="19" t="s">
        <v>29</v>
      </c>
      <c r="E12" s="189" t="s">
        <v>269</v>
      </c>
      <c r="G12" s="217">
        <v>427</v>
      </c>
      <c r="I12" s="275"/>
      <c r="L12" s="157"/>
      <c r="M12" s="157"/>
      <c r="P12" s="24" t="s">
        <v>490</v>
      </c>
    </row>
    <row r="13" spans="1:16" ht="17">
      <c r="A13" s="19" t="s">
        <v>95</v>
      </c>
      <c r="B13" s="7">
        <v>2010</v>
      </c>
      <c r="C13" s="19" t="s">
        <v>29</v>
      </c>
      <c r="E13" s="189" t="s">
        <v>491</v>
      </c>
      <c r="F13" s="167" t="s">
        <v>492</v>
      </c>
      <c r="G13" s="217">
        <v>234</v>
      </c>
      <c r="I13" s="275"/>
      <c r="L13" s="157"/>
      <c r="M13" s="157"/>
      <c r="P13" s="24" t="s">
        <v>493</v>
      </c>
    </row>
    <row r="14" spans="1:16" ht="17">
      <c r="A14" s="19" t="s">
        <v>95</v>
      </c>
      <c r="B14" s="7">
        <v>2010</v>
      </c>
      <c r="C14" s="19" t="s">
        <v>29</v>
      </c>
      <c r="E14" s="189" t="s">
        <v>494</v>
      </c>
      <c r="F14" s="167" t="s">
        <v>495</v>
      </c>
      <c r="G14" s="217">
        <v>85</v>
      </c>
      <c r="I14" s="275"/>
      <c r="L14" s="157"/>
      <c r="M14" s="157"/>
      <c r="P14" s="24" t="s">
        <v>496</v>
      </c>
    </row>
    <row r="15" spans="1:16" ht="17">
      <c r="A15" s="19" t="s">
        <v>95</v>
      </c>
      <c r="B15" s="195">
        <v>2011</v>
      </c>
      <c r="C15" s="19" t="s">
        <v>29</v>
      </c>
      <c r="E15" s="189" t="s">
        <v>462</v>
      </c>
      <c r="F15" s="167" t="s">
        <v>462</v>
      </c>
      <c r="G15" s="218">
        <v>60998</v>
      </c>
      <c r="H15" s="173"/>
      <c r="I15" s="167"/>
      <c r="L15" s="157"/>
      <c r="M15" s="157"/>
      <c r="P15" s="22" t="s">
        <v>497</v>
      </c>
    </row>
    <row r="16" spans="1:16" ht="17">
      <c r="A16" s="19" t="s">
        <v>95</v>
      </c>
      <c r="B16" s="195">
        <v>2011</v>
      </c>
      <c r="C16" s="19" t="s">
        <v>29</v>
      </c>
      <c r="E16" s="189" t="s">
        <v>463</v>
      </c>
      <c r="F16" s="167" t="s">
        <v>464</v>
      </c>
      <c r="G16" s="218">
        <v>18971</v>
      </c>
      <c r="H16" s="173"/>
      <c r="I16" s="167"/>
      <c r="L16" s="157"/>
      <c r="M16" s="157"/>
      <c r="P16" s="22" t="s">
        <v>498</v>
      </c>
    </row>
    <row r="17" spans="1:16" ht="34">
      <c r="A17" s="19" t="s">
        <v>95</v>
      </c>
      <c r="B17" s="195">
        <v>2011</v>
      </c>
      <c r="C17" s="19" t="s">
        <v>29</v>
      </c>
      <c r="E17" s="189" t="s">
        <v>466</v>
      </c>
      <c r="F17" s="167" t="s">
        <v>467</v>
      </c>
      <c r="G17" s="218">
        <v>15389</v>
      </c>
      <c r="H17" s="173"/>
      <c r="I17" s="167"/>
      <c r="L17" s="157"/>
      <c r="M17" s="157"/>
      <c r="P17" s="22" t="s">
        <v>499</v>
      </c>
    </row>
    <row r="18" spans="1:16" ht="17">
      <c r="A18" s="19" t="s">
        <v>95</v>
      </c>
      <c r="B18" s="195">
        <v>2011</v>
      </c>
      <c r="C18" s="19" t="s">
        <v>29</v>
      </c>
      <c r="E18" s="189" t="s">
        <v>469</v>
      </c>
      <c r="F18" s="167" t="s">
        <v>470</v>
      </c>
      <c r="G18" s="218">
        <v>12294</v>
      </c>
      <c r="H18" s="173"/>
      <c r="I18" s="167"/>
      <c r="L18" s="157"/>
      <c r="M18" s="157"/>
      <c r="P18" s="22" t="s">
        <v>500</v>
      </c>
    </row>
    <row r="19" spans="1:16" ht="17">
      <c r="A19" s="19" t="s">
        <v>95</v>
      </c>
      <c r="B19" s="195">
        <v>2011</v>
      </c>
      <c r="C19" s="19" t="s">
        <v>29</v>
      </c>
      <c r="E19" s="189" t="s">
        <v>501</v>
      </c>
      <c r="F19" s="167" t="s">
        <v>502</v>
      </c>
      <c r="G19" s="218">
        <v>9447</v>
      </c>
      <c r="H19" s="173"/>
      <c r="I19" s="167"/>
      <c r="L19" s="157"/>
      <c r="M19" s="157"/>
      <c r="P19" s="22" t="s">
        <v>503</v>
      </c>
    </row>
    <row r="20" spans="1:16" ht="17">
      <c r="A20" s="19" t="s">
        <v>95</v>
      </c>
      <c r="B20" s="195">
        <v>2011</v>
      </c>
      <c r="C20" s="19" t="s">
        <v>29</v>
      </c>
      <c r="E20" s="189" t="s">
        <v>475</v>
      </c>
      <c r="F20" s="167" t="s">
        <v>476</v>
      </c>
      <c r="G20" s="218">
        <v>7970</v>
      </c>
      <c r="H20" s="173"/>
      <c r="I20" s="167"/>
      <c r="L20" s="157"/>
      <c r="M20" s="157"/>
      <c r="P20" s="22" t="s">
        <v>504</v>
      </c>
    </row>
    <row r="21" spans="1:16" ht="17">
      <c r="A21" s="19" t="s">
        <v>95</v>
      </c>
      <c r="B21" s="195">
        <v>2011</v>
      </c>
      <c r="C21" s="19" t="s">
        <v>29</v>
      </c>
      <c r="E21" s="189" t="s">
        <v>472</v>
      </c>
      <c r="F21" s="167" t="s">
        <v>473</v>
      </c>
      <c r="G21" s="218">
        <v>7182</v>
      </c>
      <c r="H21" s="173"/>
      <c r="I21" s="167"/>
      <c r="L21" s="157"/>
      <c r="M21" s="157"/>
      <c r="P21" s="22" t="s">
        <v>505</v>
      </c>
    </row>
    <row r="22" spans="1:16" ht="17">
      <c r="A22" s="19" t="s">
        <v>95</v>
      </c>
      <c r="B22" s="195">
        <v>2011</v>
      </c>
      <c r="C22" s="19" t="s">
        <v>29</v>
      </c>
      <c r="E22" s="189" t="s">
        <v>478</v>
      </c>
      <c r="F22" s="167" t="s">
        <v>479</v>
      </c>
      <c r="G22" s="218">
        <v>7158</v>
      </c>
      <c r="H22" s="173"/>
      <c r="I22" s="167"/>
      <c r="L22" s="157"/>
      <c r="M22" s="157"/>
      <c r="P22" s="22" t="s">
        <v>506</v>
      </c>
    </row>
    <row r="23" spans="1:16" ht="17">
      <c r="A23" s="19" t="s">
        <v>95</v>
      </c>
      <c r="B23" s="195">
        <v>2011</v>
      </c>
      <c r="C23" s="19" t="s">
        <v>29</v>
      </c>
      <c r="E23" s="189" t="s">
        <v>507</v>
      </c>
      <c r="F23" s="167" t="s">
        <v>508</v>
      </c>
      <c r="G23" s="218">
        <v>6435</v>
      </c>
      <c r="H23" s="173"/>
      <c r="I23" s="167"/>
      <c r="L23" s="157"/>
      <c r="M23" s="157"/>
      <c r="P23" s="22" t="s">
        <v>509</v>
      </c>
    </row>
    <row r="24" spans="1:16" ht="17">
      <c r="A24" s="19" t="s">
        <v>95</v>
      </c>
      <c r="B24" s="195">
        <v>2011</v>
      </c>
      <c r="C24" s="19" t="s">
        <v>29</v>
      </c>
      <c r="E24" s="189" t="s">
        <v>481</v>
      </c>
      <c r="F24" s="167" t="s">
        <v>482</v>
      </c>
      <c r="G24" s="218">
        <v>5546</v>
      </c>
      <c r="H24" s="173"/>
      <c r="I24" s="167"/>
      <c r="L24" s="157"/>
      <c r="M24" s="157"/>
      <c r="P24" s="22" t="s">
        <v>510</v>
      </c>
    </row>
    <row r="25" spans="1:16" ht="17">
      <c r="A25" s="19" t="s">
        <v>95</v>
      </c>
      <c r="B25" s="195">
        <v>2011</v>
      </c>
      <c r="C25" s="19" t="s">
        <v>29</v>
      </c>
      <c r="E25" s="189" t="s">
        <v>487</v>
      </c>
      <c r="F25" s="167" t="s">
        <v>488</v>
      </c>
      <c r="G25" s="218">
        <v>3805</v>
      </c>
      <c r="H25" s="173"/>
      <c r="I25" s="167"/>
      <c r="L25" s="157"/>
      <c r="M25" s="157"/>
      <c r="P25" s="22" t="s">
        <v>511</v>
      </c>
    </row>
    <row r="26" spans="1:16" ht="17">
      <c r="A26" s="19" t="s">
        <v>95</v>
      </c>
      <c r="B26" s="195">
        <v>2011</v>
      </c>
      <c r="C26" s="19" t="s">
        <v>29</v>
      </c>
      <c r="E26" s="189" t="s">
        <v>484</v>
      </c>
      <c r="F26" s="167" t="s">
        <v>485</v>
      </c>
      <c r="G26" s="218">
        <v>3085</v>
      </c>
      <c r="H26" s="173"/>
      <c r="I26" s="167"/>
      <c r="L26" s="157"/>
      <c r="M26" s="157"/>
      <c r="P26" s="22" t="s">
        <v>512</v>
      </c>
    </row>
    <row r="27" spans="1:16" ht="17">
      <c r="A27" s="19" t="s">
        <v>95</v>
      </c>
      <c r="B27" s="195">
        <v>2011</v>
      </c>
      <c r="C27" s="19" t="s">
        <v>29</v>
      </c>
      <c r="E27" s="189" t="s">
        <v>269</v>
      </c>
      <c r="F27" s="167"/>
      <c r="G27" s="218">
        <v>361</v>
      </c>
      <c r="H27" s="173"/>
      <c r="I27" s="167"/>
      <c r="L27" s="157"/>
      <c r="M27" s="157"/>
      <c r="P27" s="22" t="s">
        <v>513</v>
      </c>
    </row>
    <row r="28" spans="1:16" ht="17">
      <c r="A28" s="19" t="s">
        <v>95</v>
      </c>
      <c r="B28" s="195">
        <v>2011</v>
      </c>
      <c r="C28" s="19" t="s">
        <v>29</v>
      </c>
      <c r="E28" s="189" t="s">
        <v>494</v>
      </c>
      <c r="F28" s="167" t="s">
        <v>495</v>
      </c>
      <c r="G28" s="218">
        <v>251</v>
      </c>
      <c r="H28" s="173"/>
      <c r="I28" s="167"/>
      <c r="L28" s="157"/>
      <c r="M28" s="157"/>
      <c r="P28" s="22" t="s">
        <v>514</v>
      </c>
    </row>
    <row r="29" spans="1:16" ht="17">
      <c r="A29" s="19" t="s">
        <v>95</v>
      </c>
      <c r="B29" s="195">
        <v>2012</v>
      </c>
      <c r="C29" s="19" t="s">
        <v>29</v>
      </c>
      <c r="E29" s="189" t="s">
        <v>491</v>
      </c>
      <c r="F29" s="167" t="s">
        <v>492</v>
      </c>
      <c r="G29" s="218">
        <v>137</v>
      </c>
      <c r="H29" s="173"/>
      <c r="I29" s="167"/>
      <c r="L29" s="157"/>
      <c r="M29" s="157"/>
      <c r="P29" s="22" t="s">
        <v>515</v>
      </c>
    </row>
    <row r="30" spans="1:16" ht="17">
      <c r="A30" s="19" t="s">
        <v>95</v>
      </c>
      <c r="B30" s="195">
        <v>2012</v>
      </c>
      <c r="C30" s="19" t="s">
        <v>29</v>
      </c>
      <c r="E30" s="189" t="s">
        <v>462</v>
      </c>
      <c r="F30" s="167" t="s">
        <v>462</v>
      </c>
      <c r="G30" s="218">
        <v>59303</v>
      </c>
      <c r="H30" s="173"/>
      <c r="I30" s="167"/>
      <c r="L30" s="157"/>
      <c r="M30" s="157"/>
      <c r="P30" s="22" t="s">
        <v>111</v>
      </c>
    </row>
    <row r="31" spans="1:16" ht="17">
      <c r="A31" s="19" t="s">
        <v>95</v>
      </c>
      <c r="B31" s="195">
        <v>2012</v>
      </c>
      <c r="C31" s="19" t="s">
        <v>29</v>
      </c>
      <c r="E31" s="189" t="s">
        <v>463</v>
      </c>
      <c r="F31" s="167" t="s">
        <v>464</v>
      </c>
      <c r="G31" s="218">
        <v>39094</v>
      </c>
      <c r="H31" s="173"/>
      <c r="I31" s="167"/>
      <c r="L31" s="157"/>
      <c r="M31" s="157"/>
      <c r="P31" s="22" t="s">
        <v>112</v>
      </c>
    </row>
    <row r="32" spans="1:16" ht="17">
      <c r="A32" s="19" t="s">
        <v>95</v>
      </c>
      <c r="B32" s="195">
        <v>2012</v>
      </c>
      <c r="C32" s="19" t="s">
        <v>29</v>
      </c>
      <c r="E32" s="189" t="s">
        <v>469</v>
      </c>
      <c r="F32" s="167" t="s">
        <v>470</v>
      </c>
      <c r="G32" s="218">
        <v>11780</v>
      </c>
      <c r="H32" s="173"/>
      <c r="I32" s="167"/>
      <c r="L32" s="157"/>
      <c r="M32" s="157"/>
      <c r="P32" s="22" t="s">
        <v>516</v>
      </c>
    </row>
    <row r="33" spans="1:16" ht="17">
      <c r="A33" s="19" t="s">
        <v>95</v>
      </c>
      <c r="B33" s="195">
        <v>2012</v>
      </c>
      <c r="C33" s="19" t="s">
        <v>29</v>
      </c>
      <c r="E33" s="189" t="s">
        <v>501</v>
      </c>
      <c r="F33" s="167" t="s">
        <v>502</v>
      </c>
      <c r="G33" s="218">
        <v>9087</v>
      </c>
      <c r="H33" s="173"/>
      <c r="I33" s="167"/>
      <c r="L33" s="157"/>
      <c r="M33" s="157"/>
      <c r="P33" s="22" t="s">
        <v>517</v>
      </c>
    </row>
    <row r="34" spans="1:16" ht="34">
      <c r="A34" s="19" t="s">
        <v>95</v>
      </c>
      <c r="B34" s="195">
        <v>2012</v>
      </c>
      <c r="C34" s="19" t="s">
        <v>29</v>
      </c>
      <c r="E34" s="189" t="s">
        <v>466</v>
      </c>
      <c r="F34" s="167" t="s">
        <v>467</v>
      </c>
      <c r="G34" s="218">
        <v>8749</v>
      </c>
      <c r="H34" s="173"/>
      <c r="I34" s="167"/>
      <c r="L34" s="157"/>
      <c r="M34" s="157"/>
      <c r="P34" s="22" t="s">
        <v>518</v>
      </c>
    </row>
    <row r="35" spans="1:16" ht="17">
      <c r="A35" s="19" t="s">
        <v>95</v>
      </c>
      <c r="B35" s="195">
        <v>2012</v>
      </c>
      <c r="C35" s="19" t="s">
        <v>29</v>
      </c>
      <c r="E35" s="189" t="s">
        <v>475</v>
      </c>
      <c r="F35" s="167" t="s">
        <v>476</v>
      </c>
      <c r="G35" s="218">
        <v>8290</v>
      </c>
      <c r="H35" s="173"/>
      <c r="I35" s="167"/>
      <c r="L35" s="157"/>
      <c r="M35" s="157"/>
      <c r="P35" s="22" t="s">
        <v>519</v>
      </c>
    </row>
    <row r="36" spans="1:16" ht="17">
      <c r="A36" s="19" t="s">
        <v>95</v>
      </c>
      <c r="B36" s="195">
        <v>2012</v>
      </c>
      <c r="C36" s="19" t="s">
        <v>29</v>
      </c>
      <c r="E36" s="189" t="s">
        <v>472</v>
      </c>
      <c r="F36" s="167" t="s">
        <v>473</v>
      </c>
      <c r="G36" s="218">
        <v>6728</v>
      </c>
      <c r="H36" s="173"/>
      <c r="I36" s="167"/>
      <c r="L36" s="157"/>
      <c r="M36" s="157"/>
      <c r="P36" s="22" t="s">
        <v>520</v>
      </c>
    </row>
    <row r="37" spans="1:16" ht="17">
      <c r="A37" s="19" t="s">
        <v>95</v>
      </c>
      <c r="B37" s="195">
        <v>2012</v>
      </c>
      <c r="C37" s="19" t="s">
        <v>29</v>
      </c>
      <c r="E37" s="189" t="s">
        <v>507</v>
      </c>
      <c r="F37" s="167" t="s">
        <v>508</v>
      </c>
      <c r="G37" s="218">
        <v>6524</v>
      </c>
      <c r="H37" s="173"/>
      <c r="I37" s="167"/>
      <c r="L37" s="157"/>
      <c r="M37" s="157"/>
      <c r="P37" s="22" t="s">
        <v>521</v>
      </c>
    </row>
    <row r="38" spans="1:16" ht="17">
      <c r="A38" s="19" t="s">
        <v>95</v>
      </c>
      <c r="B38" s="195">
        <v>2012</v>
      </c>
      <c r="C38" s="19" t="s">
        <v>29</v>
      </c>
      <c r="E38" s="189" t="s">
        <v>478</v>
      </c>
      <c r="F38" s="167" t="s">
        <v>479</v>
      </c>
      <c r="G38" s="218">
        <v>5204</v>
      </c>
      <c r="H38" s="173"/>
      <c r="I38" s="167"/>
      <c r="L38" s="157"/>
      <c r="M38" s="157"/>
      <c r="P38" s="22" t="s">
        <v>522</v>
      </c>
    </row>
    <row r="39" spans="1:16" ht="17">
      <c r="A39" s="19" t="s">
        <v>95</v>
      </c>
      <c r="B39" s="195">
        <v>2012</v>
      </c>
      <c r="C39" s="19" t="s">
        <v>29</v>
      </c>
      <c r="E39" s="189" t="s">
        <v>481</v>
      </c>
      <c r="F39" s="167" t="s">
        <v>482</v>
      </c>
      <c r="G39" s="218">
        <v>4902</v>
      </c>
      <c r="H39" s="173"/>
      <c r="I39" s="167"/>
      <c r="L39" s="157"/>
      <c r="M39" s="157"/>
      <c r="P39" s="22" t="s">
        <v>523</v>
      </c>
    </row>
    <row r="40" spans="1:16" ht="17">
      <c r="A40" s="19" t="s">
        <v>95</v>
      </c>
      <c r="B40" s="195">
        <v>2012</v>
      </c>
      <c r="C40" s="19" t="s">
        <v>29</v>
      </c>
      <c r="E40" s="189" t="s">
        <v>487</v>
      </c>
      <c r="F40" s="167" t="s">
        <v>488</v>
      </c>
      <c r="G40" s="218">
        <v>4053</v>
      </c>
      <c r="H40" s="173"/>
      <c r="I40" s="167"/>
      <c r="L40" s="157"/>
      <c r="M40" s="157"/>
      <c r="P40" s="22" t="s">
        <v>524</v>
      </c>
    </row>
    <row r="41" spans="1:16" ht="17">
      <c r="A41" s="19" t="s">
        <v>95</v>
      </c>
      <c r="B41" s="195">
        <v>2012</v>
      </c>
      <c r="C41" s="19" t="s">
        <v>29</v>
      </c>
      <c r="E41" s="189" t="s">
        <v>484</v>
      </c>
      <c r="F41" s="167" t="s">
        <v>485</v>
      </c>
      <c r="G41" s="218">
        <v>3283</v>
      </c>
      <c r="H41" s="173"/>
      <c r="I41" s="167"/>
      <c r="L41" s="157"/>
      <c r="M41" s="157"/>
      <c r="P41" s="22" t="s">
        <v>525</v>
      </c>
    </row>
    <row r="42" spans="1:16" ht="17">
      <c r="A42" s="19" t="s">
        <v>95</v>
      </c>
      <c r="B42" s="195">
        <v>2012</v>
      </c>
      <c r="C42" s="19" t="s">
        <v>29</v>
      </c>
      <c r="E42" s="189" t="s">
        <v>494</v>
      </c>
      <c r="F42" s="167" t="s">
        <v>495</v>
      </c>
      <c r="G42" s="218">
        <v>2114</v>
      </c>
      <c r="H42" s="173"/>
      <c r="I42" s="167"/>
      <c r="L42" s="157"/>
      <c r="M42" s="157"/>
      <c r="P42" s="22" t="s">
        <v>526</v>
      </c>
    </row>
    <row r="43" spans="1:16" ht="17">
      <c r="A43" s="19" t="s">
        <v>95</v>
      </c>
      <c r="B43" s="195">
        <v>2012</v>
      </c>
      <c r="C43" s="19" t="s">
        <v>29</v>
      </c>
      <c r="E43" s="189" t="s">
        <v>269</v>
      </c>
      <c r="F43" s="167"/>
      <c r="G43" s="218">
        <v>640</v>
      </c>
      <c r="H43" s="173"/>
      <c r="I43" s="167"/>
      <c r="L43" s="157"/>
      <c r="M43" s="157"/>
      <c r="P43" s="22" t="s">
        <v>527</v>
      </c>
    </row>
    <row r="44" spans="1:16" ht="17">
      <c r="A44" s="19" t="s">
        <v>95</v>
      </c>
      <c r="B44" s="195">
        <v>2013</v>
      </c>
      <c r="C44" s="19" t="s">
        <v>29</v>
      </c>
      <c r="E44" s="189" t="s">
        <v>491</v>
      </c>
      <c r="F44" s="167" t="s">
        <v>492</v>
      </c>
      <c r="G44" s="218">
        <v>275</v>
      </c>
      <c r="H44" s="173"/>
      <c r="I44" s="167"/>
      <c r="L44" s="157"/>
      <c r="M44" s="157"/>
      <c r="P44" s="22" t="s">
        <v>528</v>
      </c>
    </row>
    <row r="45" spans="1:16" ht="17">
      <c r="A45" s="19" t="s">
        <v>95</v>
      </c>
      <c r="B45" s="195">
        <v>2013</v>
      </c>
      <c r="C45" s="19" t="s">
        <v>29</v>
      </c>
      <c r="E45" s="189" t="s">
        <v>462</v>
      </c>
      <c r="F45" s="167" t="s">
        <v>462</v>
      </c>
      <c r="G45" s="218">
        <v>61264</v>
      </c>
      <c r="H45" s="173"/>
      <c r="I45" s="167"/>
      <c r="L45" s="157"/>
      <c r="M45" s="157"/>
      <c r="P45" s="22" t="s">
        <v>529</v>
      </c>
    </row>
    <row r="46" spans="1:16" ht="17">
      <c r="A46" s="19" t="s">
        <v>95</v>
      </c>
      <c r="B46" s="195">
        <v>2013</v>
      </c>
      <c r="C46" s="19" t="s">
        <v>29</v>
      </c>
      <c r="E46" s="189" t="s">
        <v>463</v>
      </c>
      <c r="F46" s="167" t="s">
        <v>464</v>
      </c>
      <c r="G46" s="218">
        <v>41861</v>
      </c>
      <c r="H46" s="173"/>
      <c r="I46" s="167"/>
      <c r="L46" s="157"/>
      <c r="M46" s="157"/>
      <c r="P46" s="22" t="s">
        <v>113</v>
      </c>
    </row>
    <row r="47" spans="1:16" ht="34">
      <c r="A47" s="19" t="s">
        <v>95</v>
      </c>
      <c r="B47" s="195">
        <v>2013</v>
      </c>
      <c r="C47" s="19" t="s">
        <v>29</v>
      </c>
      <c r="E47" s="189" t="s">
        <v>466</v>
      </c>
      <c r="F47" s="167" t="s">
        <v>467</v>
      </c>
      <c r="G47" s="218">
        <v>14059</v>
      </c>
      <c r="H47" s="173"/>
      <c r="I47" s="167"/>
      <c r="L47" s="157"/>
      <c r="M47" s="157"/>
      <c r="P47" s="22" t="s">
        <v>530</v>
      </c>
    </row>
    <row r="48" spans="1:16" ht="17">
      <c r="A48" s="19" t="s">
        <v>95</v>
      </c>
      <c r="B48" s="195">
        <v>2013</v>
      </c>
      <c r="C48" s="19" t="s">
        <v>29</v>
      </c>
      <c r="E48" s="189" t="s">
        <v>469</v>
      </c>
      <c r="F48" s="167" t="s">
        <v>470</v>
      </c>
      <c r="G48" s="218">
        <v>12287</v>
      </c>
      <c r="H48" s="173"/>
      <c r="I48" s="167"/>
      <c r="L48" s="157"/>
      <c r="M48" s="157"/>
      <c r="P48" s="22" t="s">
        <v>531</v>
      </c>
    </row>
    <row r="49" spans="1:16" ht="17">
      <c r="A49" s="19" t="s">
        <v>95</v>
      </c>
      <c r="B49" s="195">
        <v>2013</v>
      </c>
      <c r="C49" s="19" t="s">
        <v>29</v>
      </c>
      <c r="E49" s="189" t="s">
        <v>475</v>
      </c>
      <c r="F49" s="167" t="s">
        <v>476</v>
      </c>
      <c r="G49" s="218">
        <v>8785</v>
      </c>
      <c r="H49" s="173"/>
      <c r="I49" s="167"/>
      <c r="L49" s="157"/>
      <c r="M49" s="157"/>
      <c r="P49" s="22" t="s">
        <v>532</v>
      </c>
    </row>
    <row r="50" spans="1:16" ht="17">
      <c r="A50" s="19" t="s">
        <v>95</v>
      </c>
      <c r="B50" s="195">
        <v>2013</v>
      </c>
      <c r="C50" s="19" t="s">
        <v>29</v>
      </c>
      <c r="E50" s="189" t="s">
        <v>501</v>
      </c>
      <c r="F50" s="167" t="s">
        <v>502</v>
      </c>
      <c r="G50" s="218">
        <v>8638</v>
      </c>
      <c r="H50" s="173"/>
      <c r="I50" s="167"/>
      <c r="L50" s="157"/>
      <c r="M50" s="157"/>
      <c r="P50" s="22" t="s">
        <v>533</v>
      </c>
    </row>
    <row r="51" spans="1:16" ht="17">
      <c r="A51" s="19" t="s">
        <v>95</v>
      </c>
      <c r="B51" s="195">
        <v>2013</v>
      </c>
      <c r="C51" s="19" t="s">
        <v>29</v>
      </c>
      <c r="E51" s="189" t="s">
        <v>481</v>
      </c>
      <c r="F51" s="167" t="s">
        <v>482</v>
      </c>
      <c r="G51" s="218">
        <v>8583</v>
      </c>
      <c r="H51" s="173"/>
      <c r="I51" s="167"/>
      <c r="L51" s="157"/>
      <c r="M51" s="157"/>
      <c r="P51" s="22" t="s">
        <v>534</v>
      </c>
    </row>
    <row r="52" spans="1:16" ht="17">
      <c r="A52" s="19" t="s">
        <v>95</v>
      </c>
      <c r="B52" s="195">
        <v>2013</v>
      </c>
      <c r="C52" s="19" t="s">
        <v>29</v>
      </c>
      <c r="E52" s="189" t="s">
        <v>507</v>
      </c>
      <c r="F52" s="167" t="s">
        <v>508</v>
      </c>
      <c r="G52" s="218">
        <v>6726</v>
      </c>
      <c r="H52" s="173"/>
      <c r="I52" s="167"/>
      <c r="L52" s="157"/>
      <c r="M52" s="157"/>
      <c r="P52" s="22" t="s">
        <v>535</v>
      </c>
    </row>
    <row r="53" spans="1:16" ht="17">
      <c r="A53" s="19" t="s">
        <v>95</v>
      </c>
      <c r="B53" s="195">
        <v>2013</v>
      </c>
      <c r="C53" s="19" t="s">
        <v>29</v>
      </c>
      <c r="E53" s="189" t="s">
        <v>472</v>
      </c>
      <c r="F53" s="167" t="s">
        <v>473</v>
      </c>
      <c r="G53" s="218">
        <v>6310</v>
      </c>
      <c r="H53" s="173"/>
      <c r="I53" s="167"/>
      <c r="L53" s="157"/>
      <c r="M53" s="157"/>
      <c r="P53" s="22" t="s">
        <v>536</v>
      </c>
    </row>
    <row r="54" spans="1:16" ht="17">
      <c r="A54" s="19" t="s">
        <v>95</v>
      </c>
      <c r="B54" s="195">
        <v>2013</v>
      </c>
      <c r="C54" s="19" t="s">
        <v>29</v>
      </c>
      <c r="E54" s="189" t="s">
        <v>478</v>
      </c>
      <c r="F54" s="167" t="s">
        <v>479</v>
      </c>
      <c r="G54" s="218">
        <v>4540</v>
      </c>
      <c r="H54" s="173"/>
      <c r="I54" s="167"/>
      <c r="L54" s="157"/>
      <c r="M54" s="157"/>
      <c r="P54" s="22" t="s">
        <v>537</v>
      </c>
    </row>
    <row r="55" spans="1:16" ht="17">
      <c r="A55" s="19" t="s">
        <v>95</v>
      </c>
      <c r="B55" s="195">
        <v>2013</v>
      </c>
      <c r="C55" s="19" t="s">
        <v>29</v>
      </c>
      <c r="E55" s="189" t="s">
        <v>487</v>
      </c>
      <c r="F55" s="167" t="s">
        <v>488</v>
      </c>
      <c r="G55" s="218">
        <v>4210</v>
      </c>
      <c r="H55" s="173"/>
      <c r="I55" s="167"/>
      <c r="L55" s="157"/>
      <c r="M55" s="157"/>
      <c r="P55" s="22" t="s">
        <v>538</v>
      </c>
    </row>
    <row r="56" spans="1:16" ht="17">
      <c r="A56" s="19" t="s">
        <v>95</v>
      </c>
      <c r="B56" s="195">
        <v>2013</v>
      </c>
      <c r="C56" s="19" t="s">
        <v>29</v>
      </c>
      <c r="E56" s="189" t="s">
        <v>484</v>
      </c>
      <c r="F56" s="167" t="s">
        <v>485</v>
      </c>
      <c r="G56" s="218">
        <v>3330</v>
      </c>
      <c r="H56" s="173"/>
      <c r="I56" s="167"/>
      <c r="L56" s="157"/>
      <c r="M56" s="157"/>
      <c r="P56" s="22" t="s">
        <v>539</v>
      </c>
    </row>
    <row r="57" spans="1:16" ht="17">
      <c r="A57" s="19" t="s">
        <v>95</v>
      </c>
      <c r="B57" s="195">
        <v>2013</v>
      </c>
      <c r="C57" s="19" t="s">
        <v>29</v>
      </c>
      <c r="E57" s="189" t="s">
        <v>494</v>
      </c>
      <c r="F57" s="167" t="s">
        <v>495</v>
      </c>
      <c r="G57" s="218">
        <v>2078</v>
      </c>
      <c r="H57" s="173"/>
      <c r="I57" s="167"/>
      <c r="L57" s="157"/>
      <c r="M57" s="157"/>
      <c r="P57" s="22" t="s">
        <v>540</v>
      </c>
    </row>
    <row r="58" spans="1:16" ht="17">
      <c r="A58" s="19" t="s">
        <v>95</v>
      </c>
      <c r="B58" s="195">
        <v>2013</v>
      </c>
      <c r="C58" s="19" t="s">
        <v>29</v>
      </c>
      <c r="E58" s="189" t="s">
        <v>491</v>
      </c>
      <c r="F58" s="167" t="s">
        <v>492</v>
      </c>
      <c r="G58" s="218">
        <v>1855</v>
      </c>
      <c r="H58" s="173"/>
      <c r="I58" s="167"/>
      <c r="L58" s="157"/>
      <c r="M58" s="157"/>
      <c r="P58" s="22" t="s">
        <v>541</v>
      </c>
    </row>
    <row r="59" spans="1:16" ht="17">
      <c r="A59" s="19" t="s">
        <v>95</v>
      </c>
      <c r="B59" s="195">
        <v>2014</v>
      </c>
      <c r="C59" s="19" t="s">
        <v>29</v>
      </c>
      <c r="E59" s="189" t="s">
        <v>269</v>
      </c>
      <c r="F59" s="167"/>
      <c r="G59" s="218">
        <v>650</v>
      </c>
      <c r="H59" s="173"/>
      <c r="I59" s="167"/>
      <c r="L59" s="157"/>
      <c r="M59" s="157"/>
      <c r="P59" s="22" t="s">
        <v>542</v>
      </c>
    </row>
    <row r="60" spans="1:16" ht="17">
      <c r="A60" s="19" t="s">
        <v>95</v>
      </c>
      <c r="B60" s="195">
        <v>2014</v>
      </c>
      <c r="C60" s="19" t="s">
        <v>29</v>
      </c>
      <c r="E60" s="189" t="s">
        <v>462</v>
      </c>
      <c r="F60" s="167" t="s">
        <v>462</v>
      </c>
      <c r="G60" s="218">
        <v>61904</v>
      </c>
      <c r="H60" s="173"/>
      <c r="I60" s="167"/>
      <c r="L60" s="157"/>
      <c r="M60" s="157"/>
      <c r="P60" s="22" t="s">
        <v>543</v>
      </c>
    </row>
    <row r="61" spans="1:16" ht="17">
      <c r="A61" s="19" t="s">
        <v>95</v>
      </c>
      <c r="B61" s="195">
        <v>2014</v>
      </c>
      <c r="C61" s="19" t="s">
        <v>29</v>
      </c>
      <c r="E61" s="189" t="s">
        <v>463</v>
      </c>
      <c r="F61" s="167" t="s">
        <v>464</v>
      </c>
      <c r="G61" s="218">
        <v>41046</v>
      </c>
      <c r="H61" s="173"/>
      <c r="I61" s="167"/>
      <c r="L61" s="157"/>
      <c r="M61" s="157"/>
      <c r="P61" s="22" t="s">
        <v>114</v>
      </c>
    </row>
    <row r="62" spans="1:16" ht="17">
      <c r="A62" s="19" t="s">
        <v>95</v>
      </c>
      <c r="B62" s="195">
        <v>2014</v>
      </c>
      <c r="C62" s="19" t="s">
        <v>29</v>
      </c>
      <c r="E62" s="189" t="s">
        <v>472</v>
      </c>
      <c r="F62" s="167" t="s">
        <v>473</v>
      </c>
      <c r="G62" s="218">
        <v>31525</v>
      </c>
      <c r="H62" s="173"/>
      <c r="I62" s="167"/>
      <c r="L62" s="157"/>
      <c r="M62" s="157"/>
      <c r="P62" s="22" t="s">
        <v>114</v>
      </c>
    </row>
    <row r="63" spans="1:16" ht="34">
      <c r="A63" s="19" t="s">
        <v>95</v>
      </c>
      <c r="B63" s="195">
        <v>2014</v>
      </c>
      <c r="C63" s="19" t="s">
        <v>29</v>
      </c>
      <c r="E63" s="189" t="s">
        <v>466</v>
      </c>
      <c r="F63" s="167" t="s">
        <v>467</v>
      </c>
      <c r="G63" s="218">
        <v>13144</v>
      </c>
      <c r="H63" s="173"/>
      <c r="I63" s="167"/>
      <c r="L63" s="157"/>
      <c r="M63" s="157"/>
      <c r="P63" s="22" t="s">
        <v>114</v>
      </c>
    </row>
    <row r="64" spans="1:16" ht="17">
      <c r="A64" s="19" t="s">
        <v>95</v>
      </c>
      <c r="B64" s="195">
        <v>2014</v>
      </c>
      <c r="C64" s="19" t="s">
        <v>29</v>
      </c>
      <c r="E64" s="189" t="s">
        <v>469</v>
      </c>
      <c r="F64" s="167" t="s">
        <v>470</v>
      </c>
      <c r="G64" s="218">
        <v>11877</v>
      </c>
      <c r="H64" s="173"/>
      <c r="I64" s="167"/>
      <c r="L64" s="157"/>
      <c r="M64" s="157"/>
      <c r="P64" s="22" t="s">
        <v>114</v>
      </c>
    </row>
    <row r="65" spans="1:16" ht="17">
      <c r="A65" s="19" t="s">
        <v>95</v>
      </c>
      <c r="B65" s="195">
        <v>2014</v>
      </c>
      <c r="C65" s="19" t="s">
        <v>29</v>
      </c>
      <c r="E65" s="189" t="s">
        <v>475</v>
      </c>
      <c r="F65" s="167" t="s">
        <v>476</v>
      </c>
      <c r="G65" s="218">
        <v>11091</v>
      </c>
      <c r="H65" s="173"/>
      <c r="I65" s="167"/>
      <c r="L65" s="157"/>
      <c r="M65" s="157"/>
      <c r="P65" s="22" t="s">
        <v>114</v>
      </c>
    </row>
    <row r="66" spans="1:16" ht="17">
      <c r="A66" s="19" t="s">
        <v>95</v>
      </c>
      <c r="B66" s="195">
        <v>2014</v>
      </c>
      <c r="C66" s="19" t="s">
        <v>29</v>
      </c>
      <c r="E66" s="189" t="s">
        <v>501</v>
      </c>
      <c r="F66" s="167" t="s">
        <v>502</v>
      </c>
      <c r="G66" s="218">
        <v>8467</v>
      </c>
      <c r="H66" s="173"/>
      <c r="I66" s="167"/>
      <c r="L66" s="157"/>
      <c r="M66" s="157"/>
      <c r="P66" s="22" t="s">
        <v>114</v>
      </c>
    </row>
    <row r="67" spans="1:16" ht="17">
      <c r="A67" s="19" t="s">
        <v>95</v>
      </c>
      <c r="B67" s="195">
        <v>2014</v>
      </c>
      <c r="C67" s="19" t="s">
        <v>29</v>
      </c>
      <c r="E67" s="189" t="s">
        <v>507</v>
      </c>
      <c r="F67" s="167" t="s">
        <v>508</v>
      </c>
      <c r="G67" s="218">
        <v>6580</v>
      </c>
      <c r="H67" s="173"/>
      <c r="I67" s="167"/>
      <c r="L67" s="157"/>
      <c r="M67" s="157"/>
      <c r="P67" s="22" t="s">
        <v>114</v>
      </c>
    </row>
    <row r="68" spans="1:16" ht="17">
      <c r="A68" s="19" t="s">
        <v>95</v>
      </c>
      <c r="B68" s="195">
        <v>2014</v>
      </c>
      <c r="C68" s="19" t="s">
        <v>29</v>
      </c>
      <c r="E68" s="189" t="s">
        <v>481</v>
      </c>
      <c r="F68" s="167" t="s">
        <v>482</v>
      </c>
      <c r="G68" s="218">
        <v>4434</v>
      </c>
      <c r="H68" s="173"/>
      <c r="I68" s="167"/>
      <c r="L68" s="157"/>
      <c r="M68" s="157"/>
      <c r="P68" s="22" t="s">
        <v>114</v>
      </c>
    </row>
    <row r="69" spans="1:16" ht="17">
      <c r="A69" s="19" t="s">
        <v>95</v>
      </c>
      <c r="B69" s="195">
        <v>2014</v>
      </c>
      <c r="C69" s="19" t="s">
        <v>29</v>
      </c>
      <c r="E69" s="189" t="s">
        <v>484</v>
      </c>
      <c r="F69" s="167" t="s">
        <v>485</v>
      </c>
      <c r="G69" s="218">
        <v>3789</v>
      </c>
      <c r="H69" s="173"/>
      <c r="I69" s="167"/>
      <c r="L69" s="157"/>
      <c r="M69" s="157"/>
      <c r="P69" s="22" t="s">
        <v>114</v>
      </c>
    </row>
    <row r="70" spans="1:16" ht="17">
      <c r="A70" s="19" t="s">
        <v>95</v>
      </c>
      <c r="B70" s="195">
        <v>2014</v>
      </c>
      <c r="C70" s="19" t="s">
        <v>29</v>
      </c>
      <c r="E70" s="189" t="s">
        <v>478</v>
      </c>
      <c r="F70" s="167" t="s">
        <v>479</v>
      </c>
      <c r="G70" s="218">
        <v>3719</v>
      </c>
      <c r="H70" s="173"/>
      <c r="I70" s="167"/>
      <c r="L70" s="157"/>
      <c r="M70" s="157"/>
      <c r="P70" s="22" t="s">
        <v>114</v>
      </c>
    </row>
    <row r="71" spans="1:16" ht="17">
      <c r="A71" s="19" t="s">
        <v>95</v>
      </c>
      <c r="B71" s="195">
        <v>2014</v>
      </c>
      <c r="C71" s="19" t="s">
        <v>29</v>
      </c>
      <c r="E71" s="189" t="s">
        <v>487</v>
      </c>
      <c r="F71" s="167" t="s">
        <v>488</v>
      </c>
      <c r="G71" s="218">
        <v>3697</v>
      </c>
      <c r="H71" s="173"/>
      <c r="I71" s="167"/>
      <c r="L71" s="157"/>
      <c r="M71" s="157"/>
      <c r="P71" s="22" t="s">
        <v>114</v>
      </c>
    </row>
    <row r="72" spans="1:16" ht="17">
      <c r="A72" s="19" t="s">
        <v>95</v>
      </c>
      <c r="B72" s="195">
        <v>2014</v>
      </c>
      <c r="C72" s="19" t="s">
        <v>29</v>
      </c>
      <c r="E72" s="189" t="s">
        <v>494</v>
      </c>
      <c r="F72" s="167" t="s">
        <v>495</v>
      </c>
      <c r="G72" s="218">
        <v>2411</v>
      </c>
      <c r="H72" s="173"/>
      <c r="I72" s="167"/>
      <c r="L72" s="157"/>
      <c r="M72" s="157"/>
      <c r="P72" s="22" t="s">
        <v>114</v>
      </c>
    </row>
    <row r="73" spans="1:16" ht="17">
      <c r="A73" s="19" t="s">
        <v>95</v>
      </c>
      <c r="B73" s="195">
        <v>2014</v>
      </c>
      <c r="C73" s="19" t="s">
        <v>29</v>
      </c>
      <c r="E73" s="189" t="s">
        <v>491</v>
      </c>
      <c r="F73" s="167" t="s">
        <v>492</v>
      </c>
      <c r="G73" s="218">
        <v>2299</v>
      </c>
      <c r="H73" s="173"/>
      <c r="I73" s="167"/>
      <c r="L73" s="157"/>
      <c r="M73" s="157"/>
      <c r="P73" s="22" t="s">
        <v>114</v>
      </c>
    </row>
    <row r="74" spans="1:16" ht="17">
      <c r="A74" s="19" t="s">
        <v>95</v>
      </c>
      <c r="B74" s="195">
        <v>2015</v>
      </c>
      <c r="C74" s="19" t="s">
        <v>29</v>
      </c>
      <c r="E74" s="189" t="s">
        <v>269</v>
      </c>
      <c r="F74" s="167"/>
      <c r="G74" s="218">
        <v>975</v>
      </c>
      <c r="H74" s="173"/>
      <c r="I74" s="167"/>
      <c r="L74" s="157"/>
      <c r="M74" s="157"/>
      <c r="P74" s="22" t="s">
        <v>114</v>
      </c>
    </row>
    <row r="75" spans="1:16" ht="17">
      <c r="A75" s="19" t="s">
        <v>95</v>
      </c>
      <c r="B75" s="195">
        <v>2015</v>
      </c>
      <c r="C75" s="19" t="s">
        <v>29</v>
      </c>
      <c r="E75" s="189" t="s">
        <v>462</v>
      </c>
      <c r="F75" s="167" t="s">
        <v>462</v>
      </c>
      <c r="G75" s="218">
        <v>63545</v>
      </c>
      <c r="H75" s="173"/>
      <c r="I75" s="167"/>
      <c r="L75" s="157"/>
      <c r="M75" s="157"/>
      <c r="P75" s="22" t="s">
        <v>114</v>
      </c>
    </row>
    <row r="76" spans="1:16" ht="17">
      <c r="A76" s="19" t="s">
        <v>95</v>
      </c>
      <c r="B76" s="195">
        <v>2015</v>
      </c>
      <c r="C76" s="19" t="s">
        <v>29</v>
      </c>
      <c r="E76" s="189" t="s">
        <v>463</v>
      </c>
      <c r="F76" s="167" t="s">
        <v>464</v>
      </c>
      <c r="G76" s="218">
        <v>44902</v>
      </c>
      <c r="H76" s="173"/>
      <c r="I76" s="167"/>
      <c r="L76" s="157"/>
      <c r="M76" s="157"/>
      <c r="P76" s="22" t="s">
        <v>115</v>
      </c>
    </row>
    <row r="77" spans="1:16" ht="17">
      <c r="A77" s="19" t="s">
        <v>95</v>
      </c>
      <c r="B77" s="195">
        <v>2015</v>
      </c>
      <c r="C77" s="19" t="s">
        <v>29</v>
      </c>
      <c r="E77" s="189" t="s">
        <v>472</v>
      </c>
      <c r="F77" s="167" t="s">
        <v>473</v>
      </c>
      <c r="G77" s="218">
        <v>31319</v>
      </c>
      <c r="H77" s="173"/>
      <c r="I77" s="167"/>
      <c r="L77" s="157"/>
      <c r="M77" s="157"/>
      <c r="P77" s="22" t="s">
        <v>115</v>
      </c>
    </row>
    <row r="78" spans="1:16" ht="34">
      <c r="A78" s="19" t="s">
        <v>95</v>
      </c>
      <c r="B78" s="195">
        <v>2015</v>
      </c>
      <c r="C78" s="19" t="s">
        <v>29</v>
      </c>
      <c r="E78" s="189" t="s">
        <v>466</v>
      </c>
      <c r="F78" s="167" t="s">
        <v>467</v>
      </c>
      <c r="G78" s="218">
        <v>12937</v>
      </c>
      <c r="H78" s="173"/>
      <c r="I78" s="167"/>
      <c r="L78" s="157"/>
      <c r="M78" s="157"/>
      <c r="P78" s="22" t="s">
        <v>115</v>
      </c>
    </row>
    <row r="79" spans="1:16" ht="17">
      <c r="A79" s="19" t="s">
        <v>95</v>
      </c>
      <c r="B79" s="195">
        <v>2015</v>
      </c>
      <c r="C79" s="19" t="s">
        <v>29</v>
      </c>
      <c r="E79" s="189" t="s">
        <v>469</v>
      </c>
      <c r="F79" s="167" t="s">
        <v>470</v>
      </c>
      <c r="G79" s="218">
        <v>11879</v>
      </c>
      <c r="H79" s="173"/>
      <c r="I79" s="167"/>
      <c r="L79" s="157"/>
      <c r="M79" s="157"/>
      <c r="P79" s="22" t="s">
        <v>115</v>
      </c>
    </row>
    <row r="80" spans="1:16" ht="17">
      <c r="A80" s="19" t="s">
        <v>95</v>
      </c>
      <c r="B80" s="195">
        <v>2015</v>
      </c>
      <c r="C80" s="19" t="s">
        <v>29</v>
      </c>
      <c r="E80" s="189" t="s">
        <v>475</v>
      </c>
      <c r="F80" s="167" t="s">
        <v>476</v>
      </c>
      <c r="G80" s="218">
        <v>9076</v>
      </c>
      <c r="H80" s="173"/>
      <c r="I80" s="167"/>
      <c r="L80" s="157"/>
      <c r="M80" s="157"/>
      <c r="P80" s="22" t="s">
        <v>115</v>
      </c>
    </row>
    <row r="81" spans="1:16" ht="17">
      <c r="A81" s="19" t="s">
        <v>95</v>
      </c>
      <c r="B81" s="195">
        <v>2015</v>
      </c>
      <c r="C81" s="19" t="s">
        <v>29</v>
      </c>
      <c r="E81" s="189" t="s">
        <v>501</v>
      </c>
      <c r="F81" s="167" t="s">
        <v>502</v>
      </c>
      <c r="G81" s="218">
        <v>9046</v>
      </c>
      <c r="H81" s="173"/>
      <c r="I81" s="167"/>
      <c r="L81" s="157"/>
      <c r="M81" s="157"/>
      <c r="P81" s="22" t="s">
        <v>115</v>
      </c>
    </row>
    <row r="82" spans="1:16" ht="17">
      <c r="A82" s="19" t="s">
        <v>95</v>
      </c>
      <c r="B82" s="195">
        <v>2015</v>
      </c>
      <c r="C82" s="19" t="s">
        <v>29</v>
      </c>
      <c r="E82" s="189" t="s">
        <v>507</v>
      </c>
      <c r="F82" s="167" t="s">
        <v>508</v>
      </c>
      <c r="G82" s="218">
        <v>6926</v>
      </c>
      <c r="H82" s="173"/>
      <c r="I82" s="167"/>
      <c r="L82" s="157"/>
      <c r="M82" s="157"/>
      <c r="P82" s="22" t="s">
        <v>115</v>
      </c>
    </row>
    <row r="83" spans="1:16" ht="17">
      <c r="A83" s="19" t="s">
        <v>95</v>
      </c>
      <c r="B83" s="195">
        <v>2015</v>
      </c>
      <c r="C83" s="19" t="s">
        <v>29</v>
      </c>
      <c r="E83" s="189" t="s">
        <v>484</v>
      </c>
      <c r="F83" s="167" t="s">
        <v>485</v>
      </c>
      <c r="G83" s="218">
        <v>4664</v>
      </c>
      <c r="H83" s="173"/>
      <c r="I83" s="167"/>
      <c r="L83" s="157"/>
      <c r="M83" s="157"/>
      <c r="P83" s="22" t="s">
        <v>115</v>
      </c>
    </row>
    <row r="84" spans="1:16" ht="17">
      <c r="A84" s="19" t="s">
        <v>95</v>
      </c>
      <c r="B84" s="195">
        <v>2015</v>
      </c>
      <c r="C84" s="19" t="s">
        <v>29</v>
      </c>
      <c r="E84" s="189" t="s">
        <v>481</v>
      </c>
      <c r="F84" s="167" t="s">
        <v>482</v>
      </c>
      <c r="G84" s="218">
        <v>4546</v>
      </c>
      <c r="H84" s="173"/>
      <c r="I84" s="167"/>
      <c r="L84" s="157"/>
      <c r="M84" s="157"/>
      <c r="P84" s="22" t="s">
        <v>115</v>
      </c>
    </row>
    <row r="85" spans="1:16" ht="17">
      <c r="A85" s="19" t="s">
        <v>95</v>
      </c>
      <c r="B85" s="195">
        <v>2015</v>
      </c>
      <c r="C85" s="19" t="s">
        <v>29</v>
      </c>
      <c r="E85" s="189" t="s">
        <v>487</v>
      </c>
      <c r="F85" s="167" t="s">
        <v>488</v>
      </c>
      <c r="G85" s="218">
        <v>4273</v>
      </c>
      <c r="H85" s="173"/>
      <c r="I85" s="167"/>
      <c r="L85" s="157"/>
      <c r="M85" s="157"/>
      <c r="P85" s="22" t="s">
        <v>115</v>
      </c>
    </row>
    <row r="86" spans="1:16" ht="17">
      <c r="A86" s="19" t="s">
        <v>95</v>
      </c>
      <c r="B86" s="195">
        <v>2015</v>
      </c>
      <c r="C86" s="19" t="s">
        <v>29</v>
      </c>
      <c r="E86" s="189" t="s">
        <v>478</v>
      </c>
      <c r="F86" s="167" t="s">
        <v>479</v>
      </c>
      <c r="G86" s="218">
        <v>3802</v>
      </c>
      <c r="H86" s="173"/>
      <c r="I86" s="167"/>
      <c r="L86" s="157"/>
      <c r="M86" s="157"/>
      <c r="P86" s="22" t="s">
        <v>115</v>
      </c>
    </row>
    <row r="87" spans="1:16" ht="17">
      <c r="A87" s="19" t="s">
        <v>95</v>
      </c>
      <c r="B87" s="195">
        <v>2015</v>
      </c>
      <c r="C87" s="19" t="s">
        <v>29</v>
      </c>
      <c r="E87" s="189" t="s">
        <v>494</v>
      </c>
      <c r="F87" s="167" t="s">
        <v>495</v>
      </c>
      <c r="G87" s="218">
        <v>3162</v>
      </c>
      <c r="H87" s="173"/>
      <c r="I87" s="167"/>
      <c r="L87" s="157"/>
      <c r="M87" s="157"/>
      <c r="P87" s="22" t="s">
        <v>115</v>
      </c>
    </row>
    <row r="88" spans="1:16" ht="17">
      <c r="A88" s="19" t="s">
        <v>95</v>
      </c>
      <c r="B88" s="195">
        <v>2015</v>
      </c>
      <c r="C88" s="19" t="s">
        <v>29</v>
      </c>
      <c r="E88" s="189" t="s">
        <v>491</v>
      </c>
      <c r="F88" s="167" t="s">
        <v>492</v>
      </c>
      <c r="G88" s="218">
        <v>2520</v>
      </c>
      <c r="H88" s="173"/>
      <c r="I88" s="167"/>
      <c r="L88" s="157"/>
      <c r="M88" s="157"/>
      <c r="P88" s="22" t="s">
        <v>115</v>
      </c>
    </row>
    <row r="89" spans="1:16" ht="17">
      <c r="A89" s="19" t="s">
        <v>95</v>
      </c>
      <c r="B89" s="195">
        <v>2016</v>
      </c>
      <c r="C89" s="19" t="s">
        <v>29</v>
      </c>
      <c r="E89" s="189" t="s">
        <v>269</v>
      </c>
      <c r="F89" s="167"/>
      <c r="G89" s="218">
        <v>1180</v>
      </c>
      <c r="H89" s="173"/>
      <c r="I89" s="167"/>
      <c r="L89" s="157"/>
      <c r="M89" s="157"/>
      <c r="P89" s="22" t="s">
        <v>115</v>
      </c>
    </row>
    <row r="90" spans="1:16" ht="17">
      <c r="A90" s="19" t="s">
        <v>95</v>
      </c>
      <c r="B90" s="195">
        <v>2016</v>
      </c>
      <c r="C90" s="19" t="s">
        <v>29</v>
      </c>
      <c r="E90" s="189" t="s">
        <v>462</v>
      </c>
      <c r="F90" s="167" t="s">
        <v>462</v>
      </c>
      <c r="G90" s="218">
        <v>62471</v>
      </c>
      <c r="H90" s="173"/>
      <c r="I90" s="167"/>
      <c r="L90" s="157"/>
      <c r="M90" s="157"/>
      <c r="P90" s="22" t="s">
        <v>115</v>
      </c>
    </row>
    <row r="91" spans="1:16" ht="17">
      <c r="A91" s="19" t="s">
        <v>95</v>
      </c>
      <c r="B91" s="195">
        <v>2016</v>
      </c>
      <c r="C91" s="19" t="s">
        <v>29</v>
      </c>
      <c r="E91" s="189" t="s">
        <v>463</v>
      </c>
      <c r="F91" s="167" t="s">
        <v>464</v>
      </c>
      <c r="G91" s="218">
        <v>46731</v>
      </c>
      <c r="H91" s="173"/>
      <c r="I91" s="167"/>
      <c r="L91" s="157"/>
      <c r="M91" s="157"/>
      <c r="P91" s="22" t="s">
        <v>116</v>
      </c>
    </row>
    <row r="92" spans="1:16" ht="17">
      <c r="A92" s="19" t="s">
        <v>95</v>
      </c>
      <c r="B92" s="195">
        <v>2016</v>
      </c>
      <c r="C92" s="19" t="s">
        <v>29</v>
      </c>
      <c r="E92" s="189" t="s">
        <v>472</v>
      </c>
      <c r="F92" s="167" t="s">
        <v>473</v>
      </c>
      <c r="G92" s="218">
        <v>46165</v>
      </c>
      <c r="H92" s="173"/>
      <c r="I92" s="167"/>
      <c r="L92" s="157"/>
      <c r="M92" s="157"/>
      <c r="P92" s="22" t="s">
        <v>116</v>
      </c>
    </row>
    <row r="93" spans="1:16" ht="34">
      <c r="A93" s="19" t="s">
        <v>95</v>
      </c>
      <c r="B93" s="195">
        <v>2016</v>
      </c>
      <c r="C93" s="19" t="s">
        <v>29</v>
      </c>
      <c r="E93" s="189" t="s">
        <v>466</v>
      </c>
      <c r="F93" s="167" t="s">
        <v>467</v>
      </c>
      <c r="G93" s="218">
        <v>12189</v>
      </c>
      <c r="H93" s="173"/>
      <c r="I93" s="167"/>
      <c r="L93" s="157"/>
      <c r="M93" s="157"/>
      <c r="P93" s="22" t="s">
        <v>116</v>
      </c>
    </row>
    <row r="94" spans="1:16" ht="17">
      <c r="A94" s="19" t="s">
        <v>95</v>
      </c>
      <c r="B94" s="195">
        <v>2016</v>
      </c>
      <c r="C94" s="19" t="s">
        <v>29</v>
      </c>
      <c r="E94" s="189" t="s">
        <v>469</v>
      </c>
      <c r="F94" s="167" t="s">
        <v>470</v>
      </c>
      <c r="G94" s="218">
        <v>11532</v>
      </c>
      <c r="H94" s="173"/>
      <c r="I94" s="167"/>
      <c r="L94" s="157"/>
      <c r="M94" s="157"/>
      <c r="P94" s="22" t="s">
        <v>116</v>
      </c>
    </row>
    <row r="95" spans="1:16" ht="17">
      <c r="A95" s="19" t="s">
        <v>95</v>
      </c>
      <c r="B95" s="195">
        <v>2016</v>
      </c>
      <c r="C95" s="19" t="s">
        <v>29</v>
      </c>
      <c r="E95" s="189" t="s">
        <v>475</v>
      </c>
      <c r="F95" s="167" t="s">
        <v>476</v>
      </c>
      <c r="G95" s="218">
        <v>9640</v>
      </c>
      <c r="H95" s="173"/>
      <c r="I95" s="167"/>
      <c r="L95" s="157"/>
      <c r="M95" s="157"/>
      <c r="P95" s="22" t="s">
        <v>116</v>
      </c>
    </row>
    <row r="96" spans="1:16" ht="17">
      <c r="A96" s="19" t="s">
        <v>95</v>
      </c>
      <c r="B96" s="195">
        <v>2016</v>
      </c>
      <c r="C96" s="19" t="s">
        <v>29</v>
      </c>
      <c r="E96" s="189" t="s">
        <v>501</v>
      </c>
      <c r="F96" s="167" t="s">
        <v>502</v>
      </c>
      <c r="G96" s="218">
        <v>8828</v>
      </c>
      <c r="H96" s="173"/>
      <c r="I96" s="167"/>
      <c r="L96" s="157"/>
      <c r="M96" s="157"/>
      <c r="P96" s="22" t="s">
        <v>116</v>
      </c>
    </row>
    <row r="97" spans="1:16" ht="17">
      <c r="A97" s="19" t="s">
        <v>95</v>
      </c>
      <c r="B97" s="195">
        <v>2016</v>
      </c>
      <c r="C97" s="19" t="s">
        <v>29</v>
      </c>
      <c r="E97" s="189" t="s">
        <v>507</v>
      </c>
      <c r="F97" s="167" t="s">
        <v>508</v>
      </c>
      <c r="G97" s="218">
        <v>6287</v>
      </c>
      <c r="H97" s="173"/>
      <c r="I97" s="167"/>
      <c r="L97" s="157"/>
      <c r="M97" s="157"/>
      <c r="P97" s="22" t="s">
        <v>116</v>
      </c>
    </row>
    <row r="98" spans="1:16" ht="17">
      <c r="A98" s="19" t="s">
        <v>95</v>
      </c>
      <c r="B98" s="195">
        <v>2016</v>
      </c>
      <c r="C98" s="19" t="s">
        <v>29</v>
      </c>
      <c r="E98" s="189" t="s">
        <v>481</v>
      </c>
      <c r="F98" s="167" t="s">
        <v>482</v>
      </c>
      <c r="G98" s="218">
        <v>4638</v>
      </c>
      <c r="H98" s="173"/>
      <c r="I98" s="167"/>
      <c r="L98" s="157"/>
      <c r="M98" s="157"/>
      <c r="P98" s="22" t="s">
        <v>116</v>
      </c>
    </row>
    <row r="99" spans="1:16" ht="17">
      <c r="A99" s="19" t="s">
        <v>95</v>
      </c>
      <c r="B99" s="195">
        <v>2016</v>
      </c>
      <c r="C99" s="19" t="s">
        <v>29</v>
      </c>
      <c r="E99" s="189" t="s">
        <v>484</v>
      </c>
      <c r="F99" s="167" t="s">
        <v>485</v>
      </c>
      <c r="G99" s="218">
        <v>4404</v>
      </c>
      <c r="H99" s="173"/>
      <c r="I99" s="167"/>
      <c r="L99" s="157"/>
      <c r="M99" s="157"/>
      <c r="P99" s="22" t="s">
        <v>116</v>
      </c>
    </row>
    <row r="100" spans="1:16" ht="17">
      <c r="A100" s="19" t="s">
        <v>95</v>
      </c>
      <c r="B100" s="195">
        <v>2016</v>
      </c>
      <c r="C100" s="19" t="s">
        <v>29</v>
      </c>
      <c r="E100" s="189" t="s">
        <v>487</v>
      </c>
      <c r="F100" s="167" t="s">
        <v>488</v>
      </c>
      <c r="G100" s="218">
        <v>4248</v>
      </c>
      <c r="H100" s="173"/>
      <c r="I100" s="167"/>
      <c r="L100" s="157"/>
      <c r="M100" s="157"/>
      <c r="P100" s="22" t="s">
        <v>116</v>
      </c>
    </row>
    <row r="101" spans="1:16" ht="17">
      <c r="A101" s="19" t="s">
        <v>95</v>
      </c>
      <c r="B101" s="195">
        <v>2016</v>
      </c>
      <c r="C101" s="19" t="s">
        <v>29</v>
      </c>
      <c r="E101" s="189" t="s">
        <v>478</v>
      </c>
      <c r="F101" s="167" t="s">
        <v>479</v>
      </c>
      <c r="G101" s="218">
        <v>3444</v>
      </c>
      <c r="H101" s="173"/>
      <c r="I101" s="167"/>
      <c r="L101" s="157"/>
      <c r="M101" s="157"/>
      <c r="P101" s="22" t="s">
        <v>116</v>
      </c>
    </row>
    <row r="102" spans="1:16" ht="17">
      <c r="A102" s="19" t="s">
        <v>95</v>
      </c>
      <c r="B102" s="195">
        <v>2016</v>
      </c>
      <c r="C102" s="19" t="s">
        <v>29</v>
      </c>
      <c r="E102" s="189" t="s">
        <v>491</v>
      </c>
      <c r="F102" s="167" t="s">
        <v>492</v>
      </c>
      <c r="G102" s="218">
        <v>2600</v>
      </c>
      <c r="H102" s="173"/>
      <c r="I102" s="167"/>
      <c r="L102" s="157"/>
      <c r="M102" s="157"/>
      <c r="P102" s="22" t="s">
        <v>116</v>
      </c>
    </row>
    <row r="103" spans="1:16" ht="17">
      <c r="A103" s="19" t="s">
        <v>95</v>
      </c>
      <c r="B103" s="195">
        <v>2016</v>
      </c>
      <c r="C103" s="19" t="s">
        <v>29</v>
      </c>
      <c r="E103" s="189" t="s">
        <v>494</v>
      </c>
      <c r="F103" s="167" t="s">
        <v>495</v>
      </c>
      <c r="G103" s="218">
        <v>2458</v>
      </c>
      <c r="H103" s="173"/>
      <c r="I103" s="167"/>
      <c r="L103" s="157"/>
      <c r="M103" s="157"/>
      <c r="P103" s="22" t="s">
        <v>116</v>
      </c>
    </row>
    <row r="104" spans="1:16" ht="17">
      <c r="A104" s="19" t="s">
        <v>95</v>
      </c>
      <c r="B104" s="195">
        <v>2017</v>
      </c>
      <c r="C104" s="19" t="s">
        <v>29</v>
      </c>
      <c r="E104" s="189" t="s">
        <v>269</v>
      </c>
      <c r="F104" s="167"/>
      <c r="G104" s="218">
        <v>1534</v>
      </c>
      <c r="H104" s="173"/>
      <c r="I104" s="167"/>
      <c r="L104" s="157"/>
      <c r="M104" s="157"/>
      <c r="P104" s="22" t="s">
        <v>116</v>
      </c>
    </row>
    <row r="105" spans="1:16" ht="17">
      <c r="A105" s="19" t="s">
        <v>95</v>
      </c>
      <c r="B105" s="195">
        <v>2017</v>
      </c>
      <c r="C105" s="19" t="s">
        <v>29</v>
      </c>
      <c r="E105" s="189" t="s">
        <v>462</v>
      </c>
      <c r="F105" s="167" t="s">
        <v>462</v>
      </c>
      <c r="G105" s="218">
        <v>64006</v>
      </c>
      <c r="H105" s="173"/>
      <c r="I105" s="167"/>
      <c r="L105" s="157"/>
      <c r="M105" s="157"/>
      <c r="P105" s="22" t="s">
        <v>116</v>
      </c>
    </row>
    <row r="106" spans="1:16" ht="17">
      <c r="A106" s="19" t="s">
        <v>95</v>
      </c>
      <c r="B106" s="195">
        <v>2017</v>
      </c>
      <c r="C106" s="19" t="s">
        <v>29</v>
      </c>
      <c r="E106" s="189" t="s">
        <v>463</v>
      </c>
      <c r="F106" s="167" t="s">
        <v>464</v>
      </c>
      <c r="G106" s="218">
        <v>49541</v>
      </c>
      <c r="H106" s="173"/>
      <c r="I106" s="167"/>
      <c r="L106" s="157"/>
      <c r="M106" s="157"/>
      <c r="P106" s="22" t="s">
        <v>117</v>
      </c>
    </row>
    <row r="107" spans="1:16" ht="17">
      <c r="A107" s="19" t="s">
        <v>95</v>
      </c>
      <c r="B107" s="195">
        <v>2017</v>
      </c>
      <c r="C107" s="19" t="s">
        <v>29</v>
      </c>
      <c r="E107" s="189" t="s">
        <v>472</v>
      </c>
      <c r="F107" s="167" t="s">
        <v>473</v>
      </c>
      <c r="G107" s="218">
        <v>36649</v>
      </c>
      <c r="H107" s="173"/>
      <c r="I107" s="167"/>
      <c r="L107" s="157"/>
      <c r="M107" s="157"/>
      <c r="P107" s="22" t="s">
        <v>117</v>
      </c>
    </row>
    <row r="108" spans="1:16" ht="17">
      <c r="A108" s="19" t="s">
        <v>95</v>
      </c>
      <c r="B108" s="195">
        <v>2017</v>
      </c>
      <c r="C108" s="19" t="s">
        <v>29</v>
      </c>
      <c r="E108" s="189" t="s">
        <v>469</v>
      </c>
      <c r="F108" s="167" t="s">
        <v>470</v>
      </c>
      <c r="G108" s="218">
        <v>11973</v>
      </c>
      <c r="H108" s="173"/>
      <c r="I108" s="167"/>
      <c r="L108" s="157"/>
      <c r="M108" s="157"/>
      <c r="P108" s="22" t="s">
        <v>117</v>
      </c>
    </row>
    <row r="109" spans="1:16" ht="34">
      <c r="A109" s="19" t="s">
        <v>95</v>
      </c>
      <c r="B109" s="195">
        <v>2017</v>
      </c>
      <c r="C109" s="19" t="s">
        <v>29</v>
      </c>
      <c r="E109" s="189" t="s">
        <v>466</v>
      </c>
      <c r="F109" s="167" t="s">
        <v>467</v>
      </c>
      <c r="G109" s="218">
        <v>11528</v>
      </c>
      <c r="H109" s="173"/>
      <c r="I109" s="167"/>
      <c r="L109" s="157"/>
      <c r="M109" s="157"/>
      <c r="P109" s="22" t="s">
        <v>117</v>
      </c>
    </row>
    <row r="110" spans="1:16" ht="17">
      <c r="A110" s="19" t="s">
        <v>95</v>
      </c>
      <c r="B110" s="195">
        <v>2017</v>
      </c>
      <c r="C110" s="19" t="s">
        <v>29</v>
      </c>
      <c r="E110" s="189" t="s">
        <v>475</v>
      </c>
      <c r="F110" s="167" t="s">
        <v>476</v>
      </c>
      <c r="G110" s="218">
        <v>10510</v>
      </c>
      <c r="H110" s="173"/>
      <c r="I110" s="167"/>
      <c r="L110" s="157"/>
      <c r="M110" s="157"/>
      <c r="P110" s="22" t="s">
        <v>117</v>
      </c>
    </row>
    <row r="111" spans="1:16" ht="17">
      <c r="A111" s="19" t="s">
        <v>95</v>
      </c>
      <c r="B111" s="195">
        <v>2017</v>
      </c>
      <c r="C111" s="19" t="s">
        <v>29</v>
      </c>
      <c r="E111" s="189" t="s">
        <v>501</v>
      </c>
      <c r="F111" s="167" t="s">
        <v>502</v>
      </c>
      <c r="G111" s="218">
        <v>9245</v>
      </c>
      <c r="H111" s="173"/>
      <c r="I111" s="167"/>
      <c r="L111" s="157"/>
      <c r="M111" s="157"/>
      <c r="P111" s="22" t="s">
        <v>117</v>
      </c>
    </row>
    <row r="112" spans="1:16" ht="17">
      <c r="A112" s="19" t="s">
        <v>95</v>
      </c>
      <c r="B112" s="195">
        <v>2017</v>
      </c>
      <c r="C112" s="19" t="s">
        <v>29</v>
      </c>
      <c r="E112" s="189" t="s">
        <v>507</v>
      </c>
      <c r="F112" s="167" t="s">
        <v>508</v>
      </c>
      <c r="G112" s="218">
        <v>8539</v>
      </c>
      <c r="H112" s="173"/>
      <c r="I112" s="167"/>
      <c r="L112" s="157"/>
      <c r="M112" s="157"/>
      <c r="P112" s="22" t="s">
        <v>117</v>
      </c>
    </row>
    <row r="113" spans="1:16" ht="17">
      <c r="A113" s="19" t="s">
        <v>95</v>
      </c>
      <c r="B113" s="195">
        <v>2017</v>
      </c>
      <c r="C113" s="19" t="s">
        <v>29</v>
      </c>
      <c r="E113" s="189" t="s">
        <v>481</v>
      </c>
      <c r="F113" s="167" t="s">
        <v>482</v>
      </c>
      <c r="G113" s="218">
        <v>4832</v>
      </c>
      <c r="H113" s="173"/>
      <c r="I113" s="167"/>
      <c r="L113" s="157"/>
      <c r="M113" s="157"/>
      <c r="P113" s="22" t="s">
        <v>117</v>
      </c>
    </row>
    <row r="114" spans="1:16" ht="17">
      <c r="A114" s="19" t="s">
        <v>95</v>
      </c>
      <c r="B114" s="195">
        <v>2017</v>
      </c>
      <c r="C114" s="19" t="s">
        <v>29</v>
      </c>
      <c r="E114" s="189" t="s">
        <v>484</v>
      </c>
      <c r="F114" s="167" t="s">
        <v>485</v>
      </c>
      <c r="G114" s="218">
        <v>4601</v>
      </c>
      <c r="H114" s="173"/>
      <c r="I114" s="167"/>
      <c r="L114" s="157"/>
      <c r="M114" s="157"/>
      <c r="P114" s="22" t="s">
        <v>117</v>
      </c>
    </row>
    <row r="115" spans="1:16" ht="17">
      <c r="A115" s="19" t="s">
        <v>95</v>
      </c>
      <c r="B115" s="195">
        <v>2017</v>
      </c>
      <c r="C115" s="19" t="s">
        <v>29</v>
      </c>
      <c r="E115" s="189" t="s">
        <v>487</v>
      </c>
      <c r="F115" s="167" t="s">
        <v>488</v>
      </c>
      <c r="G115" s="218">
        <v>4401</v>
      </c>
      <c r="H115" s="173"/>
      <c r="I115" s="167"/>
      <c r="L115" s="157"/>
      <c r="M115" s="157"/>
      <c r="P115" s="22" t="s">
        <v>117</v>
      </c>
    </row>
    <row r="116" spans="1:16" ht="17">
      <c r="A116" s="19" t="s">
        <v>95</v>
      </c>
      <c r="B116" s="195">
        <v>2017</v>
      </c>
      <c r="C116" s="19" t="s">
        <v>29</v>
      </c>
      <c r="E116" s="189" t="s">
        <v>478</v>
      </c>
      <c r="F116" s="167" t="s">
        <v>479</v>
      </c>
      <c r="G116" s="218">
        <v>3176</v>
      </c>
      <c r="H116" s="173"/>
      <c r="I116" s="167"/>
      <c r="L116" s="157"/>
      <c r="M116" s="157"/>
      <c r="P116" s="22" t="s">
        <v>117</v>
      </c>
    </row>
    <row r="117" spans="1:16" ht="17">
      <c r="A117" s="19" t="s">
        <v>95</v>
      </c>
      <c r="B117" s="195">
        <v>2017</v>
      </c>
      <c r="C117" s="19" t="s">
        <v>29</v>
      </c>
      <c r="E117" s="189" t="s">
        <v>491</v>
      </c>
      <c r="F117" s="167" t="s">
        <v>492</v>
      </c>
      <c r="G117" s="218">
        <v>2573</v>
      </c>
      <c r="H117" s="173"/>
      <c r="I117" s="167"/>
      <c r="L117" s="157"/>
      <c r="M117" s="157"/>
      <c r="P117" s="22" t="s">
        <v>117</v>
      </c>
    </row>
    <row r="118" spans="1:16" ht="17">
      <c r="A118" s="19" t="s">
        <v>95</v>
      </c>
      <c r="B118" s="195">
        <v>2017</v>
      </c>
      <c r="C118" s="19" t="s">
        <v>29</v>
      </c>
      <c r="E118" s="189" t="s">
        <v>494</v>
      </c>
      <c r="F118" s="167" t="s">
        <v>495</v>
      </c>
      <c r="G118" s="218">
        <v>2446</v>
      </c>
      <c r="H118" s="173"/>
      <c r="I118" s="167"/>
      <c r="L118" s="157"/>
      <c r="M118" s="157"/>
      <c r="P118" s="22" t="s">
        <v>117</v>
      </c>
    </row>
    <row r="119" spans="1:16" ht="17">
      <c r="A119" s="19" t="s">
        <v>95</v>
      </c>
      <c r="B119" s="195">
        <v>2018</v>
      </c>
      <c r="C119" s="19" t="s">
        <v>29</v>
      </c>
      <c r="E119" s="189" t="s">
        <v>269</v>
      </c>
      <c r="F119" s="167"/>
      <c r="G119" s="218">
        <v>1083</v>
      </c>
      <c r="H119" s="173"/>
      <c r="I119" s="167"/>
      <c r="L119" s="157"/>
      <c r="M119" s="157"/>
      <c r="P119" s="22" t="s">
        <v>117</v>
      </c>
    </row>
    <row r="120" spans="1:16" ht="17">
      <c r="A120" s="19" t="s">
        <v>95</v>
      </c>
      <c r="B120" s="195">
        <v>2018</v>
      </c>
      <c r="C120" s="19" t="s">
        <v>29</v>
      </c>
      <c r="E120" s="189" t="s">
        <v>462</v>
      </c>
      <c r="F120" s="167" t="s">
        <v>462</v>
      </c>
      <c r="G120" s="218">
        <v>63057</v>
      </c>
      <c r="H120" s="173"/>
      <c r="I120" s="167"/>
      <c r="L120" s="157"/>
      <c r="M120" s="157"/>
      <c r="P120" s="22" t="s">
        <v>117</v>
      </c>
    </row>
    <row r="121" spans="1:16" ht="17">
      <c r="A121" s="19" t="s">
        <v>95</v>
      </c>
      <c r="B121" s="195">
        <v>2018</v>
      </c>
      <c r="C121" s="19" t="s">
        <v>29</v>
      </c>
      <c r="E121" s="189" t="s">
        <v>463</v>
      </c>
      <c r="F121" s="167" t="s">
        <v>464</v>
      </c>
      <c r="G121" s="218">
        <v>49611</v>
      </c>
      <c r="H121" s="173"/>
      <c r="I121" s="167"/>
      <c r="L121" s="157"/>
      <c r="M121" s="157"/>
      <c r="P121" s="22" t="s">
        <v>118</v>
      </c>
    </row>
    <row r="122" spans="1:16" ht="17">
      <c r="A122" s="19" t="s">
        <v>95</v>
      </c>
      <c r="B122" s="195">
        <v>2018</v>
      </c>
      <c r="C122" s="19" t="s">
        <v>29</v>
      </c>
      <c r="E122" s="189" t="s">
        <v>472</v>
      </c>
      <c r="F122" s="167" t="s">
        <v>473</v>
      </c>
      <c r="G122" s="218">
        <v>38753</v>
      </c>
      <c r="H122" s="173"/>
      <c r="I122" s="167"/>
      <c r="L122" s="157"/>
      <c r="M122" s="157"/>
      <c r="P122" s="22" t="s">
        <v>118</v>
      </c>
    </row>
    <row r="123" spans="1:16" ht="34">
      <c r="A123" s="19" t="s">
        <v>95</v>
      </c>
      <c r="B123" s="195">
        <v>2018</v>
      </c>
      <c r="C123" s="19" t="s">
        <v>29</v>
      </c>
      <c r="E123" s="189" t="s">
        <v>466</v>
      </c>
      <c r="F123" s="167" t="s">
        <v>467</v>
      </c>
      <c r="G123" s="218">
        <v>10750</v>
      </c>
      <c r="H123" s="173"/>
      <c r="I123" s="167"/>
      <c r="L123" s="157"/>
      <c r="M123" s="157"/>
      <c r="P123" s="22" t="s">
        <v>118</v>
      </c>
    </row>
    <row r="124" spans="1:16" ht="17">
      <c r="A124" s="19" t="s">
        <v>95</v>
      </c>
      <c r="B124" s="195">
        <v>2018</v>
      </c>
      <c r="C124" s="19" t="s">
        <v>29</v>
      </c>
      <c r="E124" s="189" t="s">
        <v>469</v>
      </c>
      <c r="F124" s="167" t="s">
        <v>470</v>
      </c>
      <c r="G124" s="218">
        <v>10698</v>
      </c>
      <c r="H124" s="173"/>
      <c r="I124" s="167"/>
      <c r="L124" s="157"/>
      <c r="M124" s="157"/>
      <c r="P124" s="22" t="s">
        <v>118</v>
      </c>
    </row>
    <row r="125" spans="1:16" ht="17">
      <c r="A125" s="19" t="s">
        <v>95</v>
      </c>
      <c r="B125" s="195">
        <v>2018</v>
      </c>
      <c r="C125" s="19" t="s">
        <v>29</v>
      </c>
      <c r="E125" s="189" t="s">
        <v>475</v>
      </c>
      <c r="F125" s="167" t="s">
        <v>476</v>
      </c>
      <c r="G125" s="218">
        <v>10546</v>
      </c>
      <c r="H125" s="173"/>
      <c r="I125" s="167"/>
      <c r="L125" s="157"/>
      <c r="M125" s="157"/>
      <c r="P125" s="22" t="s">
        <v>118</v>
      </c>
    </row>
    <row r="126" spans="1:16" ht="17">
      <c r="A126" s="19" t="s">
        <v>95</v>
      </c>
      <c r="B126" s="195">
        <v>2018</v>
      </c>
      <c r="C126" s="19" t="s">
        <v>29</v>
      </c>
      <c r="E126" s="189" t="s">
        <v>501</v>
      </c>
      <c r="F126" s="167" t="s">
        <v>502</v>
      </c>
      <c r="G126" s="218">
        <v>8362</v>
      </c>
      <c r="H126" s="173"/>
      <c r="I126" s="167"/>
      <c r="L126" s="157"/>
      <c r="M126" s="157"/>
      <c r="P126" s="22" t="s">
        <v>118</v>
      </c>
    </row>
    <row r="127" spans="1:16" ht="17">
      <c r="A127" s="19" t="s">
        <v>95</v>
      </c>
      <c r="B127" s="195">
        <v>2018</v>
      </c>
      <c r="C127" s="19" t="s">
        <v>29</v>
      </c>
      <c r="E127" s="189" t="s">
        <v>507</v>
      </c>
      <c r="F127" s="167" t="s">
        <v>508</v>
      </c>
      <c r="G127" s="218">
        <v>7522</v>
      </c>
      <c r="H127" s="173"/>
      <c r="I127" s="167"/>
      <c r="L127" s="157"/>
      <c r="M127" s="157"/>
      <c r="P127" s="22" t="s">
        <v>118</v>
      </c>
    </row>
    <row r="128" spans="1:16" ht="17">
      <c r="A128" s="19" t="s">
        <v>95</v>
      </c>
      <c r="B128" s="195">
        <v>2018</v>
      </c>
      <c r="C128" s="19" t="s">
        <v>29</v>
      </c>
      <c r="E128" s="189" t="s">
        <v>484</v>
      </c>
      <c r="F128" s="167" t="s">
        <v>485</v>
      </c>
      <c r="G128" s="218">
        <v>4843</v>
      </c>
      <c r="H128" s="173"/>
      <c r="I128" s="167"/>
      <c r="L128" s="157"/>
      <c r="M128" s="157"/>
      <c r="P128" s="22" t="s">
        <v>118</v>
      </c>
    </row>
    <row r="129" spans="1:16" ht="17">
      <c r="A129" s="19" t="s">
        <v>95</v>
      </c>
      <c r="B129" s="195">
        <v>2018</v>
      </c>
      <c r="C129" s="19" t="s">
        <v>29</v>
      </c>
      <c r="E129" s="189" t="s">
        <v>481</v>
      </c>
      <c r="F129" s="167" t="s">
        <v>482</v>
      </c>
      <c r="G129" s="218">
        <v>4429</v>
      </c>
      <c r="H129" s="173"/>
      <c r="I129" s="167"/>
      <c r="L129" s="157"/>
      <c r="M129" s="157"/>
      <c r="P129" s="22" t="s">
        <v>118</v>
      </c>
    </row>
    <row r="130" spans="1:16" ht="17">
      <c r="A130" s="19" t="s">
        <v>95</v>
      </c>
      <c r="B130" s="195">
        <v>2018</v>
      </c>
      <c r="C130" s="19" t="s">
        <v>29</v>
      </c>
      <c r="E130" s="189" t="s">
        <v>487</v>
      </c>
      <c r="F130" s="167" t="s">
        <v>488</v>
      </c>
      <c r="G130" s="218">
        <v>4114</v>
      </c>
      <c r="H130" s="173"/>
      <c r="I130" s="167"/>
      <c r="L130" s="157"/>
      <c r="M130" s="157"/>
      <c r="P130" s="22" t="s">
        <v>118</v>
      </c>
    </row>
    <row r="131" spans="1:16" ht="17">
      <c r="A131" s="19" t="s">
        <v>95</v>
      </c>
      <c r="B131" s="195">
        <v>2018</v>
      </c>
      <c r="C131" s="19" t="s">
        <v>29</v>
      </c>
      <c r="E131" s="189" t="s">
        <v>491</v>
      </c>
      <c r="F131" s="167" t="s">
        <v>492</v>
      </c>
      <c r="G131" s="218">
        <v>2616</v>
      </c>
      <c r="H131" s="173"/>
      <c r="I131" s="167"/>
      <c r="L131" s="157"/>
      <c r="M131" s="157"/>
      <c r="P131" s="22" t="s">
        <v>118</v>
      </c>
    </row>
    <row r="132" spans="1:16" ht="17">
      <c r="A132" s="19" t="s">
        <v>95</v>
      </c>
      <c r="B132" s="195">
        <v>2018</v>
      </c>
      <c r="C132" s="19" t="s">
        <v>29</v>
      </c>
      <c r="E132" s="189" t="s">
        <v>478</v>
      </c>
      <c r="F132" s="167" t="s">
        <v>479</v>
      </c>
      <c r="G132" s="218">
        <v>2582</v>
      </c>
      <c r="H132" s="173"/>
      <c r="I132" s="167"/>
      <c r="L132" s="157"/>
      <c r="M132" s="157"/>
      <c r="P132" s="22" t="s">
        <v>118</v>
      </c>
    </row>
    <row r="133" spans="1:16" ht="17">
      <c r="A133" s="19" t="s">
        <v>95</v>
      </c>
      <c r="B133" s="195">
        <v>2018</v>
      </c>
      <c r="C133" s="19" t="s">
        <v>29</v>
      </c>
      <c r="E133" s="189" t="s">
        <v>494</v>
      </c>
      <c r="F133" s="167" t="s">
        <v>495</v>
      </c>
      <c r="G133" s="218">
        <v>2410</v>
      </c>
      <c r="H133" s="173"/>
      <c r="I133" s="167"/>
      <c r="L133" s="157"/>
      <c r="M133" s="157"/>
      <c r="P133" s="22" t="s">
        <v>118</v>
      </c>
    </row>
    <row r="134" spans="1:16" ht="16.5" customHeight="1">
      <c r="A134" s="19" t="s">
        <v>95</v>
      </c>
      <c r="B134" s="195">
        <v>2018</v>
      </c>
      <c r="C134" s="19" t="s">
        <v>29</v>
      </c>
      <c r="E134" s="189" t="s">
        <v>269</v>
      </c>
      <c r="F134" s="167"/>
      <c r="G134" s="218">
        <v>837</v>
      </c>
      <c r="H134" s="173"/>
      <c r="I134" s="167"/>
      <c r="J134" s="19"/>
      <c r="K134" s="19"/>
      <c r="P134" s="22" t="s">
        <v>118</v>
      </c>
    </row>
    <row r="135" spans="1:16" ht="17">
      <c r="A135" s="19" t="s">
        <v>95</v>
      </c>
      <c r="B135" s="397">
        <v>2019</v>
      </c>
      <c r="C135" s="398" t="s">
        <v>29</v>
      </c>
      <c r="D135" s="398"/>
      <c r="E135" s="382" t="s">
        <v>462</v>
      </c>
      <c r="F135" s="399" t="s">
        <v>462</v>
      </c>
      <c r="G135" s="400">
        <v>63480</v>
      </c>
      <c r="H135" s="173"/>
      <c r="I135" s="167">
        <f>BroadcastRadio[[#This Row],[Total Revenue (Millions KRW₩)]]/('Total Revenue (Millions)'!D$132)*100</f>
        <v>32.863776849364001</v>
      </c>
      <c r="J135" s="19"/>
      <c r="K135" s="19"/>
      <c r="P135" s="22" t="s">
        <v>118</v>
      </c>
    </row>
    <row r="136" spans="1:16" ht="17">
      <c r="A136" s="19" t="s">
        <v>95</v>
      </c>
      <c r="B136" s="397">
        <v>2019</v>
      </c>
      <c r="C136" s="398" t="s">
        <v>29</v>
      </c>
      <c r="D136" s="398"/>
      <c r="E136" s="382" t="s">
        <v>463</v>
      </c>
      <c r="F136" s="399" t="s">
        <v>464</v>
      </c>
      <c r="G136" s="400">
        <v>55865</v>
      </c>
      <c r="H136" s="173"/>
      <c r="I136" s="167">
        <f>BroadcastRadio[[#This Row],[Total Revenue (Millions KRW₩)]]/('Total Revenue (Millions)'!D$132)*100</f>
        <v>28.92146965484751</v>
      </c>
      <c r="J136" s="19"/>
      <c r="K136" s="19"/>
      <c r="P136" s="22" t="s">
        <v>544</v>
      </c>
    </row>
    <row r="137" spans="1:16" ht="17">
      <c r="A137" s="19" t="s">
        <v>95</v>
      </c>
      <c r="B137" s="397">
        <v>2019</v>
      </c>
      <c r="C137" s="398" t="s">
        <v>29</v>
      </c>
      <c r="D137" s="398"/>
      <c r="E137" s="382" t="s">
        <v>475</v>
      </c>
      <c r="F137" s="399" t="s">
        <v>476</v>
      </c>
      <c r="G137" s="400">
        <v>11432</v>
      </c>
      <c r="H137" s="173"/>
      <c r="I137" s="167">
        <f>BroadcastRadio[[#This Row],[Total Revenue (Millions KRW₩)]]/('Total Revenue (Millions)'!D$132)*100</f>
        <v>5.9183789688394652</v>
      </c>
      <c r="J137" s="19"/>
      <c r="K137" s="19"/>
      <c r="P137" s="22" t="s">
        <v>545</v>
      </c>
    </row>
    <row r="138" spans="1:16" ht="17">
      <c r="A138" s="19" t="s">
        <v>95</v>
      </c>
      <c r="B138" s="397">
        <v>2019</v>
      </c>
      <c r="C138" s="398" t="s">
        <v>29</v>
      </c>
      <c r="D138" s="398"/>
      <c r="E138" s="382" t="s">
        <v>469</v>
      </c>
      <c r="F138" s="399" t="s">
        <v>470</v>
      </c>
      <c r="G138" s="400">
        <v>9646</v>
      </c>
      <c r="H138" s="173"/>
      <c r="I138" s="167">
        <f>BroadcastRadio[[#This Row],[Total Revenue (Millions KRW₩)]]/('Total Revenue (Millions)'!D$132)*100</f>
        <v>4.9937616806705289</v>
      </c>
      <c r="J138" s="19"/>
      <c r="K138" s="19"/>
      <c r="P138" s="22" t="s">
        <v>545</v>
      </c>
    </row>
    <row r="139" spans="1:16" ht="34">
      <c r="A139" s="19" t="s">
        <v>95</v>
      </c>
      <c r="B139" s="397">
        <v>2019</v>
      </c>
      <c r="C139" s="398" t="s">
        <v>29</v>
      </c>
      <c r="D139" s="398"/>
      <c r="E139" s="382" t="s">
        <v>466</v>
      </c>
      <c r="F139" s="399" t="s">
        <v>467</v>
      </c>
      <c r="G139" s="400">
        <v>9193</v>
      </c>
      <c r="H139" s="173"/>
      <c r="I139" s="167">
        <f>BroadcastRadio[[#This Row],[Total Revenue (Millions KRW₩)]]/('Total Revenue (Millions)'!D$132)*100</f>
        <v>4.759242290110322</v>
      </c>
      <c r="J139" s="19"/>
      <c r="K139" s="19"/>
      <c r="P139" s="22" t="s">
        <v>545</v>
      </c>
    </row>
    <row r="140" spans="1:16" ht="17">
      <c r="A140" s="19" t="s">
        <v>95</v>
      </c>
      <c r="B140" s="397">
        <v>2019</v>
      </c>
      <c r="C140" s="398" t="s">
        <v>29</v>
      </c>
      <c r="D140" s="398"/>
      <c r="E140" s="382" t="s">
        <v>472</v>
      </c>
      <c r="F140" s="399" t="s">
        <v>473</v>
      </c>
      <c r="G140" s="400">
        <v>8261</v>
      </c>
      <c r="H140" s="173"/>
      <c r="I140" s="167">
        <f>BroadcastRadio[[#This Row],[Total Revenue (Millions KRW₩)]]/('Total Revenue (Millions)'!D$132)*100</f>
        <v>4.2767432349180217</v>
      </c>
      <c r="J140" s="19"/>
      <c r="K140" s="19"/>
      <c r="P140" s="22" t="s">
        <v>545</v>
      </c>
    </row>
    <row r="141" spans="1:16" ht="17">
      <c r="A141" s="19" t="s">
        <v>95</v>
      </c>
      <c r="B141" s="397">
        <v>2019</v>
      </c>
      <c r="C141" s="398" t="s">
        <v>29</v>
      </c>
      <c r="D141" s="398"/>
      <c r="E141" s="382" t="s">
        <v>507</v>
      </c>
      <c r="F141" s="399" t="s">
        <v>508</v>
      </c>
      <c r="G141" s="400">
        <v>7709</v>
      </c>
      <c r="H141" s="173"/>
      <c r="I141" s="167">
        <f>BroadcastRadio[[#This Row],[Total Revenue (Millions KRW₩)]]/('Total Revenue (Millions)'!D$132)*100</f>
        <v>3.9909712623148565</v>
      </c>
      <c r="J141" s="19"/>
      <c r="K141" s="19"/>
      <c r="P141" s="22" t="s">
        <v>545</v>
      </c>
    </row>
    <row r="142" spans="1:16" ht="17">
      <c r="A142" s="19" t="s">
        <v>95</v>
      </c>
      <c r="B142" s="397">
        <v>2019</v>
      </c>
      <c r="C142" s="398" t="s">
        <v>29</v>
      </c>
      <c r="D142" s="398"/>
      <c r="E142" s="382" t="s">
        <v>501</v>
      </c>
      <c r="F142" s="399" t="s">
        <v>502</v>
      </c>
      <c r="G142" s="400">
        <v>6580</v>
      </c>
      <c r="H142" s="173"/>
      <c r="I142" s="167">
        <f>BroadcastRadio[[#This Row],[Total Revenue (Millions KRW₩)]]/('Total Revenue (Millions)'!D$132)*100</f>
        <v>3.4064847458855567</v>
      </c>
      <c r="J142" s="19"/>
      <c r="K142" s="19"/>
      <c r="P142" s="22" t="s">
        <v>545</v>
      </c>
    </row>
    <row r="143" spans="1:16" ht="17">
      <c r="A143" s="19" t="s">
        <v>95</v>
      </c>
      <c r="B143" s="397">
        <v>2019</v>
      </c>
      <c r="C143" s="398" t="s">
        <v>29</v>
      </c>
      <c r="D143" s="398"/>
      <c r="E143" s="382" t="s">
        <v>484</v>
      </c>
      <c r="F143" s="399" t="s">
        <v>485</v>
      </c>
      <c r="G143" s="400">
        <v>4504</v>
      </c>
      <c r="H143" s="173"/>
      <c r="I143" s="167">
        <f>BroadcastRadio[[#This Row],[Total Revenue (Millions KRW₩)]]/('Total Revenue (Millions)'!D$132)*100</f>
        <v>2.3317336315301742</v>
      </c>
      <c r="J143" s="19"/>
      <c r="K143" s="19"/>
      <c r="P143" s="22" t="s">
        <v>545</v>
      </c>
    </row>
    <row r="144" spans="1:16" ht="17">
      <c r="A144" s="19" t="s">
        <v>95</v>
      </c>
      <c r="B144" s="397">
        <v>2019</v>
      </c>
      <c r="C144" s="398" t="s">
        <v>29</v>
      </c>
      <c r="D144" s="398"/>
      <c r="E144" s="382" t="s">
        <v>481</v>
      </c>
      <c r="F144" s="399" t="s">
        <v>482</v>
      </c>
      <c r="G144" s="400">
        <v>3930</v>
      </c>
      <c r="H144" s="173"/>
      <c r="I144" s="167">
        <f>BroadcastRadio[[#This Row],[Total Revenue (Millions KRW₩)]]/('Total Revenue (Millions)'!D$132)*100</f>
        <v>2.0345721962507959</v>
      </c>
      <c r="J144" s="19"/>
      <c r="K144" s="19"/>
      <c r="P144" s="22" t="s">
        <v>545</v>
      </c>
    </row>
    <row r="145" spans="1:16" ht="17">
      <c r="A145" s="19" t="s">
        <v>95</v>
      </c>
      <c r="B145" s="397">
        <v>2019</v>
      </c>
      <c r="C145" s="398" t="s">
        <v>29</v>
      </c>
      <c r="D145" s="398"/>
      <c r="E145" s="382" t="s">
        <v>487</v>
      </c>
      <c r="F145" s="399" t="s">
        <v>488</v>
      </c>
      <c r="G145" s="400">
        <v>3929</v>
      </c>
      <c r="H145" s="173"/>
      <c r="I145" s="167">
        <f>BroadcastRadio[[#This Row],[Total Revenue (Millions KRW₩)]]/('Total Revenue (Millions)'!D$132)*100</f>
        <v>2.0340544934018769</v>
      </c>
      <c r="J145" s="19"/>
      <c r="K145" s="19"/>
      <c r="P145" s="22" t="s">
        <v>545</v>
      </c>
    </row>
    <row r="146" spans="1:16" ht="17">
      <c r="A146" s="19" t="s">
        <v>95</v>
      </c>
      <c r="B146" s="397">
        <v>2019</v>
      </c>
      <c r="C146" s="398" t="s">
        <v>29</v>
      </c>
      <c r="D146" s="398"/>
      <c r="E146" s="382" t="s">
        <v>494</v>
      </c>
      <c r="F146" s="399" t="s">
        <v>495</v>
      </c>
      <c r="G146" s="400">
        <v>2766</v>
      </c>
      <c r="H146" s="173"/>
      <c r="I146" s="167">
        <f>BroadcastRadio[[#This Row],[Total Revenue (Millions KRW₩)]]/('Total Revenue (Millions)'!D$132)*100</f>
        <v>1.431966080109339</v>
      </c>
      <c r="J146" s="19"/>
      <c r="K146" s="19"/>
      <c r="P146" s="22" t="s">
        <v>545</v>
      </c>
    </row>
    <row r="147" spans="1:16" ht="17">
      <c r="A147" s="19" t="s">
        <v>95</v>
      </c>
      <c r="B147" s="397">
        <v>2019</v>
      </c>
      <c r="C147" s="398" t="s">
        <v>29</v>
      </c>
      <c r="D147" s="398"/>
      <c r="E147" s="382" t="s">
        <v>491</v>
      </c>
      <c r="F147" s="399" t="s">
        <v>492</v>
      </c>
      <c r="G147" s="400">
        <v>2595</v>
      </c>
      <c r="H147" s="173"/>
      <c r="I147" s="167">
        <f>BroadcastRadio[[#This Row],[Total Revenue (Millions KRW₩)]]/('Total Revenue (Millions)'!D$132)*100</f>
        <v>1.3434388929442278</v>
      </c>
      <c r="J147" s="19"/>
      <c r="K147" s="19"/>
      <c r="P147" s="22" t="s">
        <v>545</v>
      </c>
    </row>
    <row r="148" spans="1:16" ht="17">
      <c r="A148" s="19" t="s">
        <v>95</v>
      </c>
      <c r="B148" s="397">
        <v>2019</v>
      </c>
      <c r="C148" s="398" t="s">
        <v>29</v>
      </c>
      <c r="D148" s="398"/>
      <c r="E148" s="382" t="s">
        <v>478</v>
      </c>
      <c r="F148" s="399" t="s">
        <v>479</v>
      </c>
      <c r="G148" s="400">
        <v>2375</v>
      </c>
      <c r="H148" s="173"/>
      <c r="I148" s="167">
        <f>BroadcastRadio[[#This Row],[Total Revenue (Millions KRW₩)]]/('Total Revenue (Millions)'!D$132)*100</f>
        <v>1.2295442661820968</v>
      </c>
      <c r="J148" s="19"/>
      <c r="K148" s="19"/>
      <c r="P148" s="22" t="s">
        <v>545</v>
      </c>
    </row>
    <row r="149" spans="1:16" ht="17">
      <c r="A149" s="19" t="s">
        <v>95</v>
      </c>
      <c r="B149" s="394">
        <v>2020</v>
      </c>
      <c r="C149" s="356" t="s">
        <v>29</v>
      </c>
      <c r="D149" s="356"/>
      <c r="E149" s="378" t="s">
        <v>462</v>
      </c>
      <c r="F149" s="395" t="s">
        <v>462</v>
      </c>
      <c r="G149" s="396">
        <v>61886</v>
      </c>
      <c r="H149" s="173"/>
      <c r="I149" s="167">
        <f>BroadcastRadio[[#This Row],[Total Revenue (Millions KRW₩)]]/('Total Revenue (Millions)'!D$133)*100</f>
        <v>34.280175040159534</v>
      </c>
      <c r="J149" s="19"/>
      <c r="K149" s="19"/>
      <c r="P149" s="22" t="s">
        <v>545</v>
      </c>
    </row>
    <row r="150" spans="1:16" ht="17">
      <c r="A150" s="19" t="s">
        <v>95</v>
      </c>
      <c r="B150" s="394">
        <v>2020</v>
      </c>
      <c r="C150" s="356" t="s">
        <v>29</v>
      </c>
      <c r="D150" s="356"/>
      <c r="E150" s="378" t="s">
        <v>463</v>
      </c>
      <c r="F150" s="395" t="s">
        <v>464</v>
      </c>
      <c r="G150" s="396">
        <v>53236</v>
      </c>
      <c r="H150" s="173"/>
      <c r="I150" s="167">
        <f>BroadcastRadio[[#This Row],[Total Revenue (Millions KRW₩)]]/('Total Revenue (Millions)'!D$133)*100</f>
        <v>29.488727635296076</v>
      </c>
      <c r="J150" s="19"/>
      <c r="K150" s="19"/>
      <c r="P150" s="22" t="s">
        <v>546</v>
      </c>
    </row>
    <row r="151" spans="1:16" ht="17">
      <c r="A151" s="19" t="s">
        <v>95</v>
      </c>
      <c r="B151" s="394">
        <v>2020</v>
      </c>
      <c r="C151" s="356" t="s">
        <v>29</v>
      </c>
      <c r="D151" s="356"/>
      <c r="E151" s="378" t="s">
        <v>475</v>
      </c>
      <c r="F151" s="395" t="s">
        <v>476</v>
      </c>
      <c r="G151" s="396">
        <v>14347</v>
      </c>
      <c r="H151" s="173"/>
      <c r="I151" s="167">
        <f>BroadcastRadio[[#This Row],[Total Revenue (Millions KRW₩)]]/('Total Revenue (Millions)'!D$133)*100</f>
        <v>7.9471555974076331</v>
      </c>
      <c r="J151" s="19"/>
      <c r="K151" s="19"/>
      <c r="P151" s="22" t="s">
        <v>546</v>
      </c>
    </row>
    <row r="152" spans="1:16" ht="17">
      <c r="A152" s="19" t="s">
        <v>95</v>
      </c>
      <c r="B152" s="394">
        <v>2020</v>
      </c>
      <c r="C152" s="356" t="s">
        <v>29</v>
      </c>
      <c r="D152" s="356"/>
      <c r="E152" s="378" t="s">
        <v>472</v>
      </c>
      <c r="F152" s="395" t="s">
        <v>473</v>
      </c>
      <c r="G152" s="396">
        <v>10445</v>
      </c>
      <c r="H152" s="173"/>
      <c r="I152" s="167">
        <f>BroadcastRadio[[#This Row],[Total Revenue (Millions KRW₩)]]/('Total Revenue (Millions)'!D$133)*100</f>
        <v>5.785741981942059</v>
      </c>
      <c r="J152" s="19"/>
      <c r="K152" s="19"/>
      <c r="P152" s="22" t="s">
        <v>546</v>
      </c>
    </row>
    <row r="153" spans="1:16" ht="17">
      <c r="A153" s="19" t="s">
        <v>95</v>
      </c>
      <c r="B153" s="394">
        <v>2020</v>
      </c>
      <c r="C153" s="356" t="s">
        <v>29</v>
      </c>
      <c r="D153" s="356"/>
      <c r="E153" s="378" t="s">
        <v>469</v>
      </c>
      <c r="F153" s="395" t="s">
        <v>470</v>
      </c>
      <c r="G153" s="396">
        <v>8340</v>
      </c>
      <c r="H153" s="173"/>
      <c r="I153" s="167">
        <f>BroadcastRadio[[#This Row],[Total Revenue (Millions KRW₩)]]/('Total Revenue (Millions)'!D$133)*100</f>
        <v>4.6197307926660391</v>
      </c>
      <c r="J153" s="19"/>
      <c r="K153" s="19"/>
      <c r="P153" s="22" t="s">
        <v>546</v>
      </c>
    </row>
    <row r="154" spans="1:16" ht="34">
      <c r="A154" s="19" t="s">
        <v>95</v>
      </c>
      <c r="B154" s="394">
        <v>2020</v>
      </c>
      <c r="C154" s="356" t="s">
        <v>29</v>
      </c>
      <c r="D154" s="356"/>
      <c r="E154" s="378" t="s">
        <v>466</v>
      </c>
      <c r="F154" s="395" t="s">
        <v>467</v>
      </c>
      <c r="G154" s="396">
        <v>7677</v>
      </c>
      <c r="H154" s="173"/>
      <c r="I154" s="167">
        <f>BroadcastRadio[[#This Row],[Total Revenue (Millions KRW₩)]]/('Total Revenue (Millions)'!D$133)*100</f>
        <v>4.2524788123857533</v>
      </c>
      <c r="J154" s="19"/>
      <c r="K154" s="19"/>
      <c r="P154" s="22" t="s">
        <v>546</v>
      </c>
    </row>
    <row r="155" spans="1:16" ht="17">
      <c r="A155" s="19" t="s">
        <v>95</v>
      </c>
      <c r="B155" s="394">
        <v>2020</v>
      </c>
      <c r="C155" s="356" t="s">
        <v>29</v>
      </c>
      <c r="D155" s="356"/>
      <c r="E155" s="378" t="s">
        <v>484</v>
      </c>
      <c r="F155" s="395" t="s">
        <v>485</v>
      </c>
      <c r="G155" s="396">
        <v>4843</v>
      </c>
      <c r="H155" s="173"/>
      <c r="I155" s="167">
        <f>BroadcastRadio[[#This Row],[Total Revenue (Millions KRW₩)]]/('Total Revenue (Millions)'!D$133)*100</f>
        <v>2.6826566221680608</v>
      </c>
      <c r="J155" s="19"/>
      <c r="K155" s="19"/>
      <c r="P155" s="22" t="s">
        <v>546</v>
      </c>
    </row>
    <row r="156" spans="1:16" ht="17">
      <c r="A156" s="19" t="s">
        <v>95</v>
      </c>
      <c r="B156" s="394">
        <v>2020</v>
      </c>
      <c r="C156" s="356" t="s">
        <v>29</v>
      </c>
      <c r="D156" s="356"/>
      <c r="E156" s="378" t="s">
        <v>507</v>
      </c>
      <c r="F156" s="395" t="s">
        <v>508</v>
      </c>
      <c r="G156" s="396">
        <v>4701</v>
      </c>
      <c r="H156" s="173"/>
      <c r="I156" s="167">
        <f>BroadcastRadio[[#This Row],[Total Revenue (Millions KRW₩)]]/('Total Revenue (Millions)'!D$133)*100</f>
        <v>2.6039993352905335</v>
      </c>
      <c r="J156" s="19"/>
      <c r="K156" s="19"/>
      <c r="P156" s="22" t="s">
        <v>546</v>
      </c>
    </row>
    <row r="157" spans="1:16" ht="17">
      <c r="A157" s="19" t="s">
        <v>95</v>
      </c>
      <c r="B157" s="394">
        <v>2020</v>
      </c>
      <c r="C157" s="356" t="s">
        <v>29</v>
      </c>
      <c r="D157" s="356"/>
      <c r="E157" s="378" t="s">
        <v>487</v>
      </c>
      <c r="F157" s="395" t="s">
        <v>488</v>
      </c>
      <c r="G157" s="396">
        <v>4409</v>
      </c>
      <c r="H157" s="173"/>
      <c r="I157" s="167">
        <f>BroadcastRadio[[#This Row],[Total Revenue (Millions KRW₩)]]/('Total Revenue (Millions)'!D$133)*100</f>
        <v>2.4422533650916742</v>
      </c>
      <c r="J157" s="19"/>
      <c r="K157" s="19"/>
      <c r="P157" s="22" t="s">
        <v>546</v>
      </c>
    </row>
    <row r="158" spans="1:16" ht="17">
      <c r="A158" s="19" t="s">
        <v>95</v>
      </c>
      <c r="B158" s="394">
        <v>2020</v>
      </c>
      <c r="C158" s="356" t="s">
        <v>29</v>
      </c>
      <c r="D158" s="356"/>
      <c r="E158" s="378" t="s">
        <v>481</v>
      </c>
      <c r="F158" s="395" t="s">
        <v>482</v>
      </c>
      <c r="G158" s="396">
        <v>2725</v>
      </c>
      <c r="H158" s="173"/>
      <c r="I158" s="167">
        <f>BroadcastRadio[[#This Row],[Total Revenue (Millions KRW₩)]]/('Total Revenue (Millions)'!D$133)*100</f>
        <v>1.509444413670858</v>
      </c>
      <c r="J158" s="19"/>
      <c r="K158" s="19"/>
      <c r="P158" s="22" t="s">
        <v>546</v>
      </c>
    </row>
    <row r="159" spans="1:16" ht="17">
      <c r="A159" s="19" t="s">
        <v>95</v>
      </c>
      <c r="B159" s="394">
        <v>2020</v>
      </c>
      <c r="C159" s="356" t="s">
        <v>29</v>
      </c>
      <c r="D159" s="356"/>
      <c r="E159" s="378" t="s">
        <v>491</v>
      </c>
      <c r="F159" s="395" t="s">
        <v>492</v>
      </c>
      <c r="G159" s="396">
        <v>2565</v>
      </c>
      <c r="H159" s="173"/>
      <c r="I159" s="167">
        <f>BroadcastRadio[[#This Row],[Total Revenue (Millions KRW₩)]]/('Total Revenue (Millions)'!D$133)*100</f>
        <v>1.4208164847947709</v>
      </c>
      <c r="J159" s="19"/>
      <c r="K159" s="19"/>
      <c r="P159" s="22" t="s">
        <v>546</v>
      </c>
    </row>
    <row r="160" spans="1:16" ht="17">
      <c r="A160" s="19" t="s">
        <v>95</v>
      </c>
      <c r="B160" s="394">
        <v>2020</v>
      </c>
      <c r="C160" s="356" t="s">
        <v>29</v>
      </c>
      <c r="D160" s="356"/>
      <c r="E160" s="378" t="s">
        <v>494</v>
      </c>
      <c r="F160" s="395" t="s">
        <v>495</v>
      </c>
      <c r="G160" s="396">
        <v>2264</v>
      </c>
      <c r="H160" s="173"/>
      <c r="I160" s="167">
        <f>BroadcastRadio[[#This Row],[Total Revenue (Millions KRW₩)]]/('Total Revenue (Millions)'!D$133)*100</f>
        <v>1.2540851935966322</v>
      </c>
      <c r="J160" s="19"/>
      <c r="K160" s="19"/>
      <c r="P160" s="22" t="s">
        <v>546</v>
      </c>
    </row>
    <row r="161" spans="1:16" ht="17">
      <c r="A161" s="19" t="s">
        <v>95</v>
      </c>
      <c r="B161" s="394">
        <v>2020</v>
      </c>
      <c r="C161" s="356" t="s">
        <v>29</v>
      </c>
      <c r="D161" s="356"/>
      <c r="E161" s="378" t="s">
        <v>478</v>
      </c>
      <c r="F161" s="395" t="s">
        <v>479</v>
      </c>
      <c r="G161" s="396">
        <v>2163</v>
      </c>
      <c r="H161" s="173"/>
      <c r="I161" s="167">
        <f>BroadcastRadio[[#This Row],[Total Revenue (Millions KRW₩)]]/('Total Revenue (Millions)'!D$133)*100</f>
        <v>1.1981388134936022</v>
      </c>
      <c r="J161" s="19"/>
      <c r="K161" s="19"/>
      <c r="P161" s="22" t="s">
        <v>546</v>
      </c>
    </row>
    <row r="162" spans="1:16" ht="17">
      <c r="A162" s="19" t="s">
        <v>95</v>
      </c>
      <c r="B162" s="391">
        <v>2021</v>
      </c>
      <c r="C162" s="337" t="s">
        <v>29</v>
      </c>
      <c r="D162" s="337"/>
      <c r="E162" s="375" t="s">
        <v>462</v>
      </c>
      <c r="F162" s="392" t="s">
        <v>462</v>
      </c>
      <c r="G162" s="393">
        <v>64601</v>
      </c>
      <c r="H162" s="173"/>
      <c r="I162" s="167">
        <f>BroadcastRadio[[#This Row],[Total Revenue (Millions KRW₩)]]/('Total Revenue (Millions)'!D$134)*100</f>
        <v>35.960166104449861</v>
      </c>
      <c r="J162" s="19"/>
      <c r="K162" s="19"/>
      <c r="P162" s="22" t="s">
        <v>546</v>
      </c>
    </row>
    <row r="163" spans="1:16" ht="17">
      <c r="A163" s="19" t="s">
        <v>95</v>
      </c>
      <c r="B163" s="391">
        <v>2021</v>
      </c>
      <c r="C163" s="337" t="s">
        <v>29</v>
      </c>
      <c r="D163" s="337"/>
      <c r="E163" s="375" t="s">
        <v>463</v>
      </c>
      <c r="F163" s="392" t="s">
        <v>464</v>
      </c>
      <c r="G163" s="393">
        <v>55808</v>
      </c>
      <c r="H163" s="173"/>
      <c r="I163" s="167">
        <f>BroadcastRadio[[#This Row],[Total Revenue (Millions KRW₩)]]/('Total Revenue (Millions)'!D$134)*100</f>
        <v>31.065540006457145</v>
      </c>
      <c r="J163" s="19"/>
      <c r="K163" s="19"/>
      <c r="P163" s="22" t="s">
        <v>120</v>
      </c>
    </row>
    <row r="164" spans="1:16" ht="17">
      <c r="A164" s="19" t="s">
        <v>95</v>
      </c>
      <c r="B164" s="391">
        <v>2021</v>
      </c>
      <c r="C164" s="337" t="s">
        <v>29</v>
      </c>
      <c r="D164" s="337"/>
      <c r="E164" s="375" t="s">
        <v>472</v>
      </c>
      <c r="F164" s="392" t="s">
        <v>473</v>
      </c>
      <c r="G164" s="393">
        <v>8800</v>
      </c>
      <c r="H164" s="173"/>
      <c r="I164" s="167">
        <f>BroadcastRadio[[#This Row],[Total Revenue (Millions KRW₩)]]/('Total Revenue (Millions)'!D$134)*100</f>
        <v>4.8985226501007535</v>
      </c>
      <c r="J164" s="19"/>
      <c r="K164" s="19"/>
      <c r="P164" s="22" t="s">
        <v>120</v>
      </c>
    </row>
    <row r="165" spans="1:16" ht="17">
      <c r="A165" s="19" t="s">
        <v>95</v>
      </c>
      <c r="B165" s="391">
        <v>2021</v>
      </c>
      <c r="C165" s="337" t="s">
        <v>29</v>
      </c>
      <c r="D165" s="337"/>
      <c r="E165" s="375" t="s">
        <v>469</v>
      </c>
      <c r="F165" s="392" t="s">
        <v>470</v>
      </c>
      <c r="G165" s="393">
        <v>8380</v>
      </c>
      <c r="H165" s="173"/>
      <c r="I165" s="167">
        <f>BroadcastRadio[[#This Row],[Total Revenue (Millions KRW₩)]]/('Total Revenue (Millions)'!D$134)*100</f>
        <v>4.6647295236186723</v>
      </c>
      <c r="J165" s="19"/>
      <c r="K165" s="19"/>
      <c r="P165" s="22" t="s">
        <v>120</v>
      </c>
    </row>
    <row r="166" spans="1:16" ht="34">
      <c r="A166" s="19" t="s">
        <v>95</v>
      </c>
      <c r="B166" s="391">
        <v>2021</v>
      </c>
      <c r="C166" s="337" t="s">
        <v>29</v>
      </c>
      <c r="D166" s="337"/>
      <c r="E166" s="375" t="s">
        <v>466</v>
      </c>
      <c r="F166" s="392" t="s">
        <v>467</v>
      </c>
      <c r="G166" s="393">
        <v>8171</v>
      </c>
      <c r="H166" s="173"/>
      <c r="I166" s="167">
        <f>BroadcastRadio[[#This Row],[Total Revenue (Millions KRW₩)]]/('Total Revenue (Millions)'!D$134)*100</f>
        <v>4.5483896106787798</v>
      </c>
      <c r="J166" s="19"/>
      <c r="K166" s="19"/>
      <c r="P166" s="22" t="s">
        <v>120</v>
      </c>
    </row>
    <row r="167" spans="1:16" ht="17">
      <c r="A167" s="19" t="s">
        <v>95</v>
      </c>
      <c r="B167" s="391">
        <v>2021</v>
      </c>
      <c r="C167" s="337" t="s">
        <v>29</v>
      </c>
      <c r="D167" s="337"/>
      <c r="E167" s="375" t="s">
        <v>475</v>
      </c>
      <c r="F167" s="392" t="s">
        <v>476</v>
      </c>
      <c r="G167" s="393">
        <v>6918</v>
      </c>
      <c r="H167" s="173"/>
      <c r="I167" s="167">
        <f>BroadcastRadio[[#This Row],[Total Revenue (Millions KRW₩)]]/('Total Revenue (Millions)'!D$134)*100</f>
        <v>3.8509067833405699</v>
      </c>
      <c r="J167" s="19"/>
      <c r="K167" s="19"/>
      <c r="P167" s="22" t="s">
        <v>120</v>
      </c>
    </row>
    <row r="168" spans="1:16" ht="17">
      <c r="A168" s="19" t="s">
        <v>95</v>
      </c>
      <c r="B168" s="391">
        <v>2021</v>
      </c>
      <c r="C168" s="337" t="s">
        <v>29</v>
      </c>
      <c r="D168" s="337"/>
      <c r="E168" s="375" t="s">
        <v>487</v>
      </c>
      <c r="F168" s="392" t="s">
        <v>488</v>
      </c>
      <c r="G168" s="393">
        <v>5767</v>
      </c>
      <c r="H168" s="173"/>
      <c r="I168" s="167">
        <f>BroadcastRadio[[#This Row],[Total Revenue (Millions KRW₩)]]/('Total Revenue (Millions)'!D$134)*100</f>
        <v>3.2102022867194373</v>
      </c>
      <c r="J168" s="19"/>
      <c r="K168" s="19"/>
      <c r="P168" s="22" t="s">
        <v>120</v>
      </c>
    </row>
    <row r="169" spans="1:16" ht="17">
      <c r="A169" s="19" t="s">
        <v>95</v>
      </c>
      <c r="B169" s="391">
        <v>2021</v>
      </c>
      <c r="C169" s="337" t="s">
        <v>29</v>
      </c>
      <c r="D169" s="337"/>
      <c r="E169" s="375" t="s">
        <v>507</v>
      </c>
      <c r="F169" s="392" t="s">
        <v>508</v>
      </c>
      <c r="G169" s="393">
        <v>5330</v>
      </c>
      <c r="H169" s="173"/>
      <c r="I169" s="167">
        <f>BroadcastRadio[[#This Row],[Total Revenue (Millions KRW₩)]]/('Total Revenue (Millions)'!D$134)*100</f>
        <v>2.9669461051178425</v>
      </c>
      <c r="J169" s="19"/>
      <c r="K169" s="19"/>
      <c r="P169" s="22" t="s">
        <v>120</v>
      </c>
    </row>
    <row r="170" spans="1:16" ht="17">
      <c r="A170" s="19" t="s">
        <v>95</v>
      </c>
      <c r="B170" s="391">
        <v>2021</v>
      </c>
      <c r="C170" s="337" t="s">
        <v>29</v>
      </c>
      <c r="D170" s="337"/>
      <c r="E170" s="375" t="s">
        <v>484</v>
      </c>
      <c r="F170" s="392" t="s">
        <v>485</v>
      </c>
      <c r="G170" s="393">
        <v>5045</v>
      </c>
      <c r="H170" s="173"/>
      <c r="I170" s="167">
        <f>BroadcastRadio[[#This Row],[Total Revenue (Millions KRW₩)]]/('Total Revenue (Millions)'!D$134)*100</f>
        <v>2.808300769290716</v>
      </c>
      <c r="J170" s="19"/>
      <c r="K170" s="19"/>
      <c r="P170" s="22" t="s">
        <v>120</v>
      </c>
    </row>
    <row r="171" spans="1:16" ht="17">
      <c r="A171" s="19" t="s">
        <v>95</v>
      </c>
      <c r="B171" s="391">
        <v>2021</v>
      </c>
      <c r="C171" s="337" t="s">
        <v>29</v>
      </c>
      <c r="D171" s="337"/>
      <c r="E171" s="375" t="s">
        <v>481</v>
      </c>
      <c r="F171" s="392" t="s">
        <v>482</v>
      </c>
      <c r="G171" s="393">
        <v>2688</v>
      </c>
      <c r="H171" s="173"/>
      <c r="I171" s="167">
        <f>BroadcastRadio[[#This Row],[Total Revenue (Millions KRW₩)]]/('Total Revenue (Millions)'!D$134)*100</f>
        <v>1.4962760094853211</v>
      </c>
      <c r="J171" s="19"/>
      <c r="K171" s="19"/>
      <c r="P171" s="22" t="s">
        <v>120</v>
      </c>
    </row>
    <row r="172" spans="1:16" ht="17">
      <c r="A172" s="19" t="s">
        <v>95</v>
      </c>
      <c r="B172" s="391">
        <v>2021</v>
      </c>
      <c r="C172" s="337" t="s">
        <v>29</v>
      </c>
      <c r="D172" s="337"/>
      <c r="E172" s="375" t="s">
        <v>494</v>
      </c>
      <c r="F172" s="392" t="s">
        <v>495</v>
      </c>
      <c r="G172" s="393">
        <v>2538</v>
      </c>
      <c r="H172" s="173"/>
      <c r="I172" s="167">
        <f>BroadcastRadio[[#This Row],[Total Revenue (Millions KRW₩)]]/('Total Revenue (Millions)'!D$134)*100</f>
        <v>1.4127784643131491</v>
      </c>
      <c r="J172" s="19"/>
      <c r="K172" s="19"/>
      <c r="P172" s="22" t="s">
        <v>120</v>
      </c>
    </row>
    <row r="173" spans="1:16" ht="17">
      <c r="A173" s="19" t="s">
        <v>95</v>
      </c>
      <c r="B173" s="391">
        <v>2021</v>
      </c>
      <c r="C173" s="337" t="s">
        <v>29</v>
      </c>
      <c r="D173" s="337"/>
      <c r="E173" s="375" t="s">
        <v>491</v>
      </c>
      <c r="F173" s="392" t="s">
        <v>492</v>
      </c>
      <c r="G173" s="393">
        <v>2526</v>
      </c>
      <c r="H173" s="173"/>
      <c r="I173" s="167">
        <f>BroadcastRadio[[#This Row],[Total Revenue (Millions KRW₩)]]/('Total Revenue (Millions)'!D$134)*100</f>
        <v>1.4060986606993755</v>
      </c>
      <c r="J173" s="19"/>
      <c r="K173" s="19"/>
      <c r="P173" s="22" t="s">
        <v>120</v>
      </c>
    </row>
    <row r="174" spans="1:16" ht="14.25" customHeight="1">
      <c r="A174" s="19" t="s">
        <v>95</v>
      </c>
      <c r="B174" s="391">
        <v>2021</v>
      </c>
      <c r="C174" s="337" t="s">
        <v>29</v>
      </c>
      <c r="D174" s="337"/>
      <c r="E174" s="375" t="s">
        <v>478</v>
      </c>
      <c r="F174" s="392" t="s">
        <v>479</v>
      </c>
      <c r="G174" s="393">
        <v>2119</v>
      </c>
      <c r="H174" s="173"/>
      <c r="I174" s="167">
        <f>BroadcastRadio[[#This Row],[Total Revenue (Millions KRW₩)]]/('Total Revenue (Millions)'!D$134)*100</f>
        <v>1.1795419881322156</v>
      </c>
      <c r="J174" s="19"/>
      <c r="K174" s="19"/>
      <c r="P174" s="22" t="s">
        <v>120</v>
      </c>
    </row>
    <row r="175" spans="1:16">
      <c r="B175" s="195"/>
      <c r="E175" s="189"/>
      <c r="F175" s="167"/>
      <c r="G175" s="218"/>
      <c r="H175" s="173"/>
      <c r="I175" s="167"/>
      <c r="L175" s="157"/>
      <c r="M175" s="157"/>
      <c r="P175" s="22" t="s">
        <v>120</v>
      </c>
    </row>
    <row r="176" spans="1:16">
      <c r="B176" s="195"/>
      <c r="E176" s="189"/>
      <c r="F176" s="167"/>
      <c r="G176" s="218"/>
      <c r="H176" s="173"/>
      <c r="I176" s="167"/>
      <c r="L176" s="157"/>
      <c r="M176" s="157"/>
      <c r="P176" s="22"/>
    </row>
    <row r="177" spans="2:16">
      <c r="B177" s="195"/>
      <c r="E177" s="189"/>
      <c r="F177" s="167"/>
      <c r="G177" s="218"/>
      <c r="H177" s="173"/>
      <c r="I177" s="167"/>
      <c r="L177" s="157"/>
      <c r="M177" s="157"/>
      <c r="P177" s="22"/>
    </row>
    <row r="178" spans="2:16">
      <c r="B178" s="195"/>
      <c r="E178" s="189"/>
      <c r="F178" s="167"/>
      <c r="G178" s="218"/>
      <c r="H178" s="173"/>
      <c r="I178" s="167"/>
      <c r="L178" s="157"/>
      <c r="M178" s="157"/>
      <c r="P178" s="22"/>
    </row>
    <row r="179" spans="2:16">
      <c r="B179" s="195"/>
      <c r="E179" s="189"/>
      <c r="F179" s="167"/>
      <c r="G179" s="218"/>
      <c r="H179" s="173"/>
      <c r="I179" s="167"/>
      <c r="L179" s="157"/>
      <c r="M179" s="157"/>
      <c r="P179" s="22"/>
    </row>
    <row r="180" spans="2:16">
      <c r="I180" s="275"/>
      <c r="L180" s="157"/>
      <c r="M180" s="157"/>
      <c r="P180" s="22"/>
    </row>
    <row r="181" spans="2:16">
      <c r="I181" s="275"/>
      <c r="L181" s="157"/>
      <c r="M181" s="157"/>
      <c r="P181" s="22"/>
    </row>
    <row r="182" spans="2:16">
      <c r="E182" s="162"/>
      <c r="I182" s="275"/>
      <c r="L182" s="157"/>
      <c r="M182" s="157"/>
      <c r="P182" s="22"/>
    </row>
    <row r="183" spans="2:16">
      <c r="I183" s="275"/>
      <c r="L183" s="157"/>
      <c r="M183" s="157"/>
      <c r="P183" s="22"/>
    </row>
    <row r="184" spans="2:16">
      <c r="I184" s="275"/>
      <c r="L184" s="157"/>
      <c r="M184" s="157"/>
      <c r="P184" s="22"/>
    </row>
    <row r="185" spans="2:16">
      <c r="I185" s="275"/>
      <c r="L185" s="157"/>
      <c r="M185" s="157"/>
      <c r="P185" s="22"/>
    </row>
    <row r="186" spans="2:16">
      <c r="I186" s="275"/>
      <c r="L186" s="157"/>
      <c r="M186" s="157"/>
      <c r="P186" s="22"/>
    </row>
    <row r="187" spans="2:16">
      <c r="I187" s="275"/>
      <c r="L187" s="157"/>
      <c r="M187" s="157"/>
      <c r="P187" s="22"/>
    </row>
    <row r="188" spans="2:16">
      <c r="I188" s="275"/>
      <c r="L188" s="157"/>
      <c r="M188" s="157"/>
      <c r="P188" s="22"/>
    </row>
    <row r="189" spans="2:16">
      <c r="I189" s="275"/>
      <c r="L189" s="157"/>
      <c r="M189" s="157"/>
      <c r="P189" s="22"/>
    </row>
    <row r="190" spans="2:16">
      <c r="I190" s="275"/>
      <c r="L190" s="157"/>
      <c r="M190" s="157"/>
      <c r="P190" s="22"/>
    </row>
    <row r="191" spans="2:16">
      <c r="B191" s="195"/>
      <c r="E191" s="189"/>
      <c r="F191" s="174"/>
      <c r="G191" s="218"/>
      <c r="H191" s="173"/>
      <c r="I191" s="167"/>
      <c r="L191" s="157"/>
      <c r="M191" s="157"/>
      <c r="P191" s="22"/>
    </row>
    <row r="192" spans="2:16">
      <c r="B192" s="195"/>
      <c r="E192" s="189"/>
      <c r="F192" s="22"/>
      <c r="G192" s="218"/>
      <c r="H192" s="173"/>
      <c r="I192" s="167"/>
      <c r="L192" s="157"/>
      <c r="M192" s="157"/>
      <c r="P192" s="22"/>
    </row>
    <row r="193" spans="2:16">
      <c r="B193" s="195"/>
      <c r="E193" s="189"/>
      <c r="F193" s="22"/>
      <c r="G193" s="218"/>
      <c r="H193" s="173"/>
      <c r="I193" s="167"/>
      <c r="L193" s="157"/>
      <c r="M193" s="157"/>
      <c r="P193" s="22"/>
    </row>
    <row r="194" spans="2:16">
      <c r="B194" s="195"/>
      <c r="E194" s="189"/>
      <c r="F194" s="174"/>
      <c r="G194" s="218"/>
      <c r="H194" s="173"/>
      <c r="I194" s="167"/>
      <c r="L194" s="157"/>
      <c r="M194" s="157"/>
      <c r="P194" s="22"/>
    </row>
    <row r="195" spans="2:16">
      <c r="B195" s="195"/>
      <c r="E195" s="189"/>
      <c r="F195" s="174"/>
      <c r="G195" s="218"/>
      <c r="H195" s="173"/>
      <c r="I195" s="167"/>
      <c r="L195" s="157"/>
      <c r="M195" s="157"/>
      <c r="P195" s="22"/>
    </row>
    <row r="196" spans="2:16">
      <c r="B196" s="195"/>
      <c r="E196" s="189"/>
      <c r="F196" s="174"/>
      <c r="G196" s="218"/>
      <c r="H196" s="173"/>
      <c r="I196" s="167"/>
      <c r="L196" s="157"/>
      <c r="M196" s="157"/>
      <c r="P196" s="22"/>
    </row>
    <row r="197" spans="2:16">
      <c r="B197" s="195"/>
      <c r="E197" s="189"/>
      <c r="F197" s="22"/>
      <c r="G197" s="218"/>
      <c r="H197" s="173"/>
      <c r="I197" s="167"/>
      <c r="L197" s="157"/>
      <c r="M197" s="157"/>
      <c r="P197" s="22"/>
    </row>
    <row r="198" spans="2:16">
      <c r="B198" s="195"/>
      <c r="E198" s="189"/>
      <c r="F198" s="22"/>
      <c r="G198" s="218"/>
      <c r="H198" s="173"/>
      <c r="I198" s="167"/>
      <c r="L198" s="157"/>
      <c r="M198" s="157"/>
      <c r="P198" s="22"/>
    </row>
    <row r="199" spans="2:16">
      <c r="B199" s="195"/>
      <c r="E199" s="189"/>
      <c r="F199" s="174"/>
      <c r="G199" s="218"/>
      <c r="H199" s="173"/>
      <c r="I199" s="167"/>
      <c r="L199" s="157"/>
      <c r="M199" s="157"/>
      <c r="P199" s="22"/>
    </row>
    <row r="200" spans="2:16">
      <c r="B200" s="195"/>
      <c r="E200" s="189"/>
      <c r="F200" s="174"/>
      <c r="G200" s="218"/>
      <c r="H200" s="173"/>
      <c r="I200" s="167"/>
      <c r="L200" s="157"/>
      <c r="M200" s="157"/>
      <c r="P200" s="22"/>
    </row>
    <row r="201" spans="2:16">
      <c r="B201" s="195"/>
      <c r="E201" s="189"/>
      <c r="F201" s="174"/>
      <c r="G201" s="218"/>
      <c r="H201" s="173"/>
      <c r="I201" s="167"/>
      <c r="L201" s="157"/>
      <c r="M201" s="157"/>
      <c r="P201" s="22"/>
    </row>
    <row r="202" spans="2:16">
      <c r="B202" s="195"/>
      <c r="E202" s="189"/>
      <c r="F202" s="174"/>
      <c r="G202" s="218"/>
      <c r="H202" s="173"/>
      <c r="I202" s="167"/>
      <c r="L202" s="157"/>
      <c r="M202" s="157"/>
      <c r="P202" s="22"/>
    </row>
    <row r="203" spans="2:16">
      <c r="B203" s="195"/>
      <c r="E203" s="189"/>
      <c r="F203" s="174"/>
      <c r="G203" s="218"/>
      <c r="H203" s="173"/>
      <c r="I203" s="167"/>
      <c r="L203" s="157"/>
      <c r="M203" s="157"/>
      <c r="P203" s="22"/>
    </row>
    <row r="204" spans="2:16">
      <c r="B204" s="195"/>
      <c r="E204" s="189"/>
      <c r="F204" s="174"/>
      <c r="G204" s="218"/>
      <c r="H204" s="173"/>
      <c r="I204" s="167"/>
      <c r="L204" s="157"/>
      <c r="M204" s="157"/>
      <c r="P204" s="22"/>
    </row>
    <row r="205" spans="2:16">
      <c r="B205" s="195"/>
      <c r="E205" s="189"/>
      <c r="F205" s="174"/>
      <c r="G205" s="218"/>
      <c r="H205" s="173"/>
      <c r="I205" s="167"/>
      <c r="L205" s="157"/>
      <c r="M205" s="157"/>
      <c r="P205" s="19"/>
    </row>
    <row r="206" spans="2:16">
      <c r="B206" s="195"/>
      <c r="E206" s="189"/>
      <c r="F206" s="22"/>
      <c r="G206" s="218"/>
      <c r="H206" s="173"/>
      <c r="I206" s="167"/>
      <c r="L206" s="157"/>
      <c r="M206" s="157"/>
      <c r="P206" s="19"/>
    </row>
    <row r="207" spans="2:16">
      <c r="B207" s="195"/>
      <c r="E207" s="189"/>
      <c r="F207" s="22"/>
      <c r="G207" s="218"/>
      <c r="H207" s="173"/>
      <c r="I207" s="167"/>
      <c r="L207" s="157"/>
      <c r="M207" s="157"/>
      <c r="P207" s="19"/>
    </row>
    <row r="208" spans="2:16">
      <c r="B208" s="195"/>
      <c r="E208" s="189"/>
      <c r="F208" s="174"/>
      <c r="G208" s="218"/>
      <c r="H208" s="173"/>
      <c r="I208" s="167"/>
      <c r="L208" s="157"/>
      <c r="M208" s="157"/>
      <c r="P208" s="19"/>
    </row>
    <row r="209" spans="2:16">
      <c r="B209" s="195"/>
      <c r="E209" s="189"/>
      <c r="F209" s="174"/>
      <c r="G209" s="218"/>
      <c r="H209" s="173"/>
      <c r="I209" s="167"/>
      <c r="L209" s="157"/>
      <c r="M209" s="157"/>
      <c r="P209" s="19"/>
    </row>
    <row r="210" spans="2:16">
      <c r="B210" s="195"/>
      <c r="E210" s="189"/>
      <c r="F210" s="174"/>
      <c r="G210" s="218"/>
      <c r="H210" s="173"/>
      <c r="I210" s="167"/>
      <c r="L210" s="157"/>
      <c r="M210" s="157"/>
      <c r="P210" s="19"/>
    </row>
    <row r="211" spans="2:16">
      <c r="B211" s="195"/>
      <c r="E211" s="189"/>
      <c r="F211" s="174"/>
      <c r="G211" s="218"/>
      <c r="H211" s="173"/>
      <c r="I211" s="167"/>
      <c r="L211" s="157"/>
      <c r="M211" s="157"/>
      <c r="P211" s="19"/>
    </row>
    <row r="212" spans="2:16">
      <c r="B212" s="195"/>
      <c r="E212" s="189"/>
      <c r="F212" s="22"/>
      <c r="G212" s="218"/>
      <c r="H212" s="173"/>
      <c r="I212" s="167"/>
      <c r="L212" s="157"/>
      <c r="M212" s="157"/>
      <c r="P212" s="19"/>
    </row>
    <row r="213" spans="2:16">
      <c r="B213" s="195"/>
      <c r="E213" s="189"/>
      <c r="F213" s="174"/>
      <c r="G213" s="218"/>
      <c r="H213" s="173"/>
      <c r="I213" s="167"/>
      <c r="L213" s="157"/>
      <c r="M213" s="157"/>
      <c r="P213" s="19"/>
    </row>
    <row r="214" spans="2:16">
      <c r="B214" s="195"/>
      <c r="E214" s="189"/>
      <c r="F214" s="174"/>
      <c r="G214" s="218"/>
      <c r="H214" s="173"/>
      <c r="I214" s="167"/>
      <c r="L214" s="157"/>
      <c r="M214" s="157"/>
      <c r="P214" s="19"/>
    </row>
    <row r="215" spans="2:16">
      <c r="B215" s="195"/>
      <c r="E215" s="189"/>
      <c r="F215" s="174"/>
      <c r="G215" s="218"/>
      <c r="H215" s="173"/>
      <c r="I215" s="167"/>
      <c r="L215" s="157"/>
      <c r="M215" s="157"/>
      <c r="P215" s="19"/>
    </row>
    <row r="216" spans="2:16">
      <c r="B216" s="195"/>
      <c r="E216" s="189"/>
      <c r="F216" s="174"/>
      <c r="G216" s="218"/>
      <c r="H216" s="173"/>
      <c r="I216" s="167"/>
      <c r="L216" s="157"/>
      <c r="M216" s="157"/>
      <c r="P216" s="19"/>
    </row>
    <row r="217" spans="2:16">
      <c r="B217" s="195"/>
      <c r="E217" s="189"/>
      <c r="F217" s="174"/>
      <c r="G217" s="218"/>
      <c r="H217" s="173"/>
      <c r="I217" s="167"/>
      <c r="L217" s="157"/>
      <c r="M217" s="157"/>
      <c r="P217" s="19"/>
    </row>
    <row r="218" spans="2:16">
      <c r="B218" s="195"/>
      <c r="E218" s="189"/>
      <c r="F218" s="174"/>
      <c r="G218" s="218"/>
      <c r="H218" s="173"/>
      <c r="I218" s="167"/>
      <c r="L218" s="157"/>
      <c r="M218" s="157"/>
      <c r="P218" s="19"/>
    </row>
    <row r="219" spans="2:16">
      <c r="B219" s="195"/>
      <c r="E219" s="189"/>
      <c r="F219" s="22"/>
      <c r="G219" s="218"/>
      <c r="H219" s="173"/>
      <c r="I219" s="167"/>
      <c r="L219" s="157"/>
      <c r="M219" s="157"/>
      <c r="P219" s="19"/>
    </row>
    <row r="220" spans="2:16">
      <c r="B220" s="195"/>
      <c r="E220" s="189"/>
      <c r="F220" s="174"/>
      <c r="G220" s="218"/>
      <c r="H220" s="173"/>
      <c r="I220" s="167"/>
      <c r="L220" s="157"/>
      <c r="M220" s="157"/>
      <c r="P220" s="19"/>
    </row>
    <row r="221" spans="2:16">
      <c r="B221" s="195"/>
      <c r="E221" s="189"/>
      <c r="F221" s="174"/>
      <c r="G221" s="218"/>
      <c r="H221" s="173"/>
      <c r="I221" s="167"/>
      <c r="L221" s="157"/>
      <c r="M221" s="157"/>
      <c r="P221" s="19"/>
    </row>
    <row r="222" spans="2:16" ht="12.75" customHeight="1">
      <c r="B222" s="195"/>
      <c r="E222" s="189"/>
      <c r="F222" s="174"/>
      <c r="G222" s="218"/>
      <c r="H222" s="173"/>
      <c r="I222" s="167"/>
      <c r="L222" s="157"/>
      <c r="M222" s="157"/>
      <c r="P222" s="19"/>
    </row>
    <row r="223" spans="2:16">
      <c r="B223" s="195"/>
      <c r="E223" s="189"/>
      <c r="F223" s="22"/>
      <c r="G223" s="218"/>
      <c r="H223" s="173"/>
      <c r="I223" s="167"/>
      <c r="L223" s="157"/>
      <c r="M223" s="157"/>
      <c r="P223" s="19"/>
    </row>
    <row r="224" spans="2:16">
      <c r="B224" s="195"/>
      <c r="E224" s="189"/>
      <c r="F224" s="174"/>
      <c r="G224" s="218"/>
      <c r="H224" s="173"/>
      <c r="I224" s="167"/>
      <c r="L224" s="157"/>
      <c r="M224" s="157"/>
      <c r="P224" s="19"/>
    </row>
    <row r="225" spans="2:16">
      <c r="B225" s="195"/>
      <c r="E225" s="189"/>
      <c r="F225" s="22"/>
      <c r="G225" s="218"/>
      <c r="H225" s="173"/>
      <c r="I225" s="167"/>
      <c r="L225" s="157"/>
      <c r="M225" s="157"/>
      <c r="P225" s="19"/>
    </row>
    <row r="226" spans="2:16">
      <c r="B226" s="195"/>
      <c r="E226" s="189"/>
      <c r="F226" s="174"/>
      <c r="G226" s="218"/>
      <c r="H226" s="173"/>
      <c r="I226" s="167"/>
      <c r="L226" s="157"/>
      <c r="M226" s="157"/>
      <c r="P226" s="19"/>
    </row>
    <row r="227" spans="2:16">
      <c r="B227" s="195"/>
      <c r="E227" s="189"/>
      <c r="F227" s="174"/>
      <c r="G227" s="218"/>
      <c r="H227" s="173"/>
      <c r="I227" s="167"/>
      <c r="L227" s="157"/>
      <c r="M227" s="157"/>
      <c r="P227" s="19"/>
    </row>
    <row r="228" spans="2:16">
      <c r="B228" s="195"/>
      <c r="E228" s="189"/>
      <c r="F228" s="174"/>
      <c r="G228" s="218"/>
      <c r="H228" s="173"/>
      <c r="I228" s="167"/>
      <c r="L228" s="157"/>
      <c r="M228" s="157"/>
      <c r="P228" s="19"/>
    </row>
    <row r="229" spans="2:16">
      <c r="B229" s="195"/>
      <c r="E229" s="189"/>
      <c r="F229" s="174"/>
      <c r="G229" s="218"/>
      <c r="H229" s="173"/>
      <c r="I229" s="167"/>
      <c r="L229" s="157"/>
      <c r="M229" s="157"/>
      <c r="P229" s="19"/>
    </row>
    <row r="230" spans="2:16">
      <c r="B230" s="195"/>
      <c r="E230" s="189"/>
      <c r="F230" s="174"/>
      <c r="G230" s="218"/>
      <c r="H230" s="173"/>
      <c r="I230" s="167"/>
      <c r="L230" s="157"/>
      <c r="M230" s="157"/>
      <c r="P230" s="19"/>
    </row>
    <row r="235" spans="2:16">
      <c r="P235" s="22"/>
    </row>
    <row r="236" spans="2:16">
      <c r="P236" s="19"/>
    </row>
    <row r="237" spans="2:16">
      <c r="P237" s="19"/>
    </row>
  </sheetData>
  <phoneticPr fontId="4" type="noConversion"/>
  <conditionalFormatting sqref="D1">
    <cfRule type="cellIs" dxfId="118" priority="2" operator="equal">
      <formula>0</formula>
    </cfRule>
  </conditionalFormatting>
  <conditionalFormatting sqref="F1">
    <cfRule type="cellIs" dxfId="117" priority="1" operator="equal">
      <formula>0</formula>
    </cfRule>
  </conditionalFormatting>
  <conditionalFormatting sqref="G1">
    <cfRule type="cellIs" dxfId="116" priority="28" operator="equal">
      <formula>0</formula>
    </cfRule>
  </conditionalFormatting>
  <conditionalFormatting sqref="H1">
    <cfRule type="cellIs" dxfId="115" priority="27" operator="equal">
      <formula>0</formula>
    </cfRule>
  </conditionalFormatting>
  <conditionalFormatting sqref="I1">
    <cfRule type="cellIs" dxfId="114" priority="15" operator="equal">
      <formula>0</formula>
    </cfRule>
  </conditionalFormatting>
  <conditionalFormatting sqref="J1">
    <cfRule type="cellIs" dxfId="113" priority="25" operator="equal">
      <formula>0</formula>
    </cfRule>
  </conditionalFormatting>
  <conditionalFormatting sqref="N1">
    <cfRule type="cellIs" dxfId="112" priority="24" operator="equal">
      <formula>0</formula>
    </cfRule>
  </conditionalFormatting>
  <pageMargins left="0.7" right="0.7" top="0.75" bottom="0.75" header="0.3" footer="0.3"/>
  <pageSetup paperSize="9" orientation="portrait" horizontalDpi="0" verticalDpi="0"/>
  <legacy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R365"/>
  <sheetViews>
    <sheetView zoomScaleNormal="100" workbookViewId="0">
      <pane ySplit="1" topLeftCell="A179" activePane="bottomLeft" state="frozen"/>
      <selection activeCell="XEK27" sqref="XEK27:XEL27"/>
      <selection pane="bottomLeft" activeCell="G187" sqref="G187"/>
    </sheetView>
  </sheetViews>
  <sheetFormatPr baseColWidth="10" defaultColWidth="10.83203125" defaultRowHeight="16"/>
  <cols>
    <col min="1" max="1" width="12" style="7" bestFit="1" customWidth="1"/>
    <col min="2" max="2" width="9" style="7" bestFit="1" customWidth="1"/>
    <col min="3" max="3" width="13" style="7" customWidth="1"/>
    <col min="4" max="4" width="14.83203125" style="7" customWidth="1"/>
    <col min="5" max="5" width="21" style="9" customWidth="1"/>
    <col min="6" max="6" width="8.83203125" style="9" customWidth="1"/>
    <col min="7" max="7" width="13.5" style="143" customWidth="1"/>
    <col min="8" max="8" width="11" style="88" customWidth="1"/>
    <col min="9" max="9" width="19.83203125" style="96" customWidth="1"/>
    <col min="10" max="10" width="19.83203125" style="53" customWidth="1"/>
    <col min="11" max="11" width="11.5" style="53" customWidth="1"/>
    <col min="12" max="12" width="12" style="53" customWidth="1"/>
    <col min="13" max="13" width="10.6640625" style="53" customWidth="1"/>
    <col min="14" max="14" width="6" style="9" customWidth="1"/>
    <col min="15" max="15" width="9.33203125" style="9" customWidth="1"/>
    <col min="16" max="16" width="14" style="9" customWidth="1"/>
    <col min="17" max="17" width="11" style="9" customWidth="1"/>
    <col min="18" max="18" width="255.6640625" style="22" bestFit="1" customWidth="1"/>
    <col min="19" max="16384" width="10.83203125" style="9"/>
  </cols>
  <sheetData>
    <row r="1" spans="1:18" s="6" customFormat="1" ht="18" customHeight="1">
      <c r="A1" s="70" t="s">
        <v>76</v>
      </c>
      <c r="B1" s="70" t="s">
        <v>77</v>
      </c>
      <c r="C1" s="70" t="s">
        <v>0</v>
      </c>
      <c r="D1" s="6" t="s">
        <v>209</v>
      </c>
      <c r="E1" s="70" t="s">
        <v>210</v>
      </c>
      <c r="F1" s="153" t="s">
        <v>547</v>
      </c>
      <c r="G1" s="142" t="s">
        <v>78</v>
      </c>
      <c r="H1" s="98" t="s">
        <v>548</v>
      </c>
      <c r="I1" s="92" t="s">
        <v>549</v>
      </c>
      <c r="J1" s="6" t="s">
        <v>80</v>
      </c>
      <c r="K1" s="6" t="s">
        <v>83</v>
      </c>
      <c r="L1" s="6" t="s">
        <v>84</v>
      </c>
      <c r="M1" s="6" t="s">
        <v>91</v>
      </c>
      <c r="N1" s="6" t="s">
        <v>213</v>
      </c>
      <c r="O1" s="4" t="s">
        <v>214</v>
      </c>
      <c r="P1" s="6" t="s">
        <v>550</v>
      </c>
      <c r="Q1" s="6" t="s">
        <v>551</v>
      </c>
      <c r="R1" s="70" t="s">
        <v>74</v>
      </c>
    </row>
    <row r="2" spans="1:18" s="159" customFormat="1" ht="18" customHeight="1">
      <c r="A2" s="5" t="s">
        <v>95</v>
      </c>
      <c r="B2" s="30">
        <v>2010</v>
      </c>
      <c r="C2" s="9" t="s">
        <v>33</v>
      </c>
      <c r="D2" s="9" t="s">
        <v>387</v>
      </c>
      <c r="E2" s="223" t="s">
        <v>552</v>
      </c>
      <c r="F2" s="224"/>
      <c r="G2" s="225">
        <v>370936</v>
      </c>
      <c r="H2" s="141"/>
      <c r="I2" s="226"/>
      <c r="J2" s="7"/>
      <c r="K2" s="7"/>
      <c r="L2" s="9"/>
      <c r="M2" s="7"/>
      <c r="N2" s="7"/>
      <c r="O2" s="9"/>
      <c r="P2" s="9"/>
      <c r="Q2" s="9"/>
      <c r="R2" s="22" t="s">
        <v>171</v>
      </c>
    </row>
    <row r="3" spans="1:18" s="159" customFormat="1" ht="18" customHeight="1">
      <c r="A3" s="5" t="s">
        <v>95</v>
      </c>
      <c r="B3" s="30">
        <v>2010</v>
      </c>
      <c r="C3" s="9" t="s">
        <v>33</v>
      </c>
      <c r="D3" s="9" t="s">
        <v>383</v>
      </c>
      <c r="E3" s="223" t="s">
        <v>553</v>
      </c>
      <c r="F3" s="224"/>
      <c r="G3" s="225">
        <v>332515</v>
      </c>
      <c r="H3" s="141"/>
      <c r="I3" s="226"/>
      <c r="J3" s="7"/>
      <c r="K3" s="7"/>
      <c r="L3" s="9"/>
      <c r="M3" s="7"/>
      <c r="N3" s="7"/>
      <c r="O3" s="9"/>
      <c r="P3" s="9"/>
      <c r="Q3" s="9"/>
      <c r="R3" s="22" t="s">
        <v>171</v>
      </c>
    </row>
    <row r="4" spans="1:18" s="159" customFormat="1" ht="18" customHeight="1">
      <c r="A4" s="5" t="s">
        <v>95</v>
      </c>
      <c r="B4" s="30">
        <v>2010</v>
      </c>
      <c r="C4" s="9" t="s">
        <v>33</v>
      </c>
      <c r="D4" s="9" t="s">
        <v>385</v>
      </c>
      <c r="E4" s="223" t="s">
        <v>554</v>
      </c>
      <c r="F4" s="224"/>
      <c r="G4" s="225">
        <v>279544</v>
      </c>
      <c r="H4" s="141"/>
      <c r="I4" s="226"/>
      <c r="J4" s="222"/>
      <c r="K4" s="222"/>
      <c r="L4" s="53"/>
      <c r="M4" s="222"/>
      <c r="N4" s="7"/>
      <c r="O4" s="9"/>
      <c r="P4" s="9"/>
      <c r="Q4" s="9"/>
      <c r="R4" s="22" t="s">
        <v>171</v>
      </c>
    </row>
    <row r="5" spans="1:18" s="159" customFormat="1" ht="18" customHeight="1">
      <c r="A5" s="5" t="s">
        <v>95</v>
      </c>
      <c r="B5" s="30">
        <v>2010</v>
      </c>
      <c r="C5" s="9" t="s">
        <v>33</v>
      </c>
      <c r="D5" s="9" t="s">
        <v>381</v>
      </c>
      <c r="E5" s="223" t="s">
        <v>555</v>
      </c>
      <c r="F5" s="224"/>
      <c r="G5" s="225">
        <v>197680</v>
      </c>
      <c r="H5" s="141"/>
      <c r="I5" s="226"/>
      <c r="J5" s="222"/>
      <c r="K5" s="222"/>
      <c r="L5" s="53"/>
      <c r="M5" s="222"/>
      <c r="N5" s="7"/>
      <c r="O5" s="9"/>
      <c r="P5" s="9"/>
      <c r="Q5" s="9"/>
      <c r="R5" s="22" t="s">
        <v>171</v>
      </c>
    </row>
    <row r="6" spans="1:18" s="159" customFormat="1" ht="18" customHeight="1">
      <c r="A6" s="5" t="s">
        <v>95</v>
      </c>
      <c r="B6" s="30">
        <v>2010</v>
      </c>
      <c r="C6" s="9" t="s">
        <v>33</v>
      </c>
      <c r="D6" s="9" t="s">
        <v>556</v>
      </c>
      <c r="E6" s="223" t="s">
        <v>557</v>
      </c>
      <c r="F6" s="224"/>
      <c r="G6" s="225">
        <v>123515</v>
      </c>
      <c r="H6" s="141"/>
      <c r="I6" s="226"/>
      <c r="J6" s="222"/>
      <c r="K6" s="222"/>
      <c r="L6" s="53"/>
      <c r="M6" s="222"/>
      <c r="N6" s="7"/>
      <c r="O6" s="9"/>
      <c r="P6" s="9"/>
      <c r="Q6" s="9"/>
      <c r="R6" s="22" t="s">
        <v>171</v>
      </c>
    </row>
    <row r="7" spans="1:18" s="159" customFormat="1" ht="18" customHeight="1">
      <c r="A7" s="5" t="s">
        <v>95</v>
      </c>
      <c r="B7" s="30">
        <v>2010</v>
      </c>
      <c r="C7" s="9" t="s">
        <v>33</v>
      </c>
      <c r="D7" s="9"/>
      <c r="E7" s="223" t="s">
        <v>558</v>
      </c>
      <c r="F7" s="224"/>
      <c r="G7" s="225">
        <v>95393</v>
      </c>
      <c r="H7" s="141"/>
      <c r="I7" s="226"/>
      <c r="J7" s="222"/>
      <c r="K7" s="222"/>
      <c r="L7" s="53"/>
      <c r="M7" s="222"/>
      <c r="N7" s="7"/>
      <c r="O7" s="9"/>
      <c r="P7" s="9"/>
      <c r="Q7" s="9"/>
      <c r="R7" s="22" t="s">
        <v>171</v>
      </c>
    </row>
    <row r="8" spans="1:18" s="159" customFormat="1" ht="18" customHeight="1">
      <c r="A8" s="5" t="s">
        <v>95</v>
      </c>
      <c r="B8" s="30">
        <v>2010</v>
      </c>
      <c r="C8" s="9" t="s">
        <v>33</v>
      </c>
      <c r="D8" s="9"/>
      <c r="E8" s="223" t="s">
        <v>559</v>
      </c>
      <c r="F8" s="224"/>
      <c r="G8" s="225">
        <v>82784</v>
      </c>
      <c r="H8" s="141"/>
      <c r="I8" s="226"/>
      <c r="J8" s="222"/>
      <c r="K8" s="222"/>
      <c r="L8" s="53"/>
      <c r="M8" s="222"/>
      <c r="N8" s="7"/>
      <c r="O8" s="9"/>
      <c r="P8" s="9"/>
      <c r="Q8" s="9"/>
      <c r="R8" s="22" t="s">
        <v>171</v>
      </c>
    </row>
    <row r="9" spans="1:18" s="159" customFormat="1" ht="18" customHeight="1">
      <c r="A9" s="5" t="s">
        <v>95</v>
      </c>
      <c r="B9" s="30">
        <v>2010</v>
      </c>
      <c r="C9" s="9" t="s">
        <v>33</v>
      </c>
      <c r="D9" s="9"/>
      <c r="E9" s="223" t="s">
        <v>560</v>
      </c>
      <c r="F9" s="224"/>
      <c r="G9" s="225">
        <v>81116</v>
      </c>
      <c r="H9" s="141"/>
      <c r="I9" s="226"/>
      <c r="J9" s="222"/>
      <c r="K9" s="222"/>
      <c r="L9" s="53"/>
      <c r="M9" s="222"/>
      <c r="N9" s="7"/>
      <c r="O9" s="9"/>
      <c r="P9" s="9"/>
      <c r="Q9" s="9"/>
      <c r="R9" s="22" t="s">
        <v>171</v>
      </c>
    </row>
    <row r="10" spans="1:18" s="159" customFormat="1" ht="18" customHeight="1">
      <c r="A10" s="5" t="s">
        <v>95</v>
      </c>
      <c r="B10" s="30">
        <v>2010</v>
      </c>
      <c r="C10" s="9" t="s">
        <v>33</v>
      </c>
      <c r="D10" s="9"/>
      <c r="E10" s="223" t="s">
        <v>561</v>
      </c>
      <c r="F10" s="224"/>
      <c r="G10" s="225">
        <v>72565</v>
      </c>
      <c r="H10" s="141"/>
      <c r="I10" s="226"/>
      <c r="J10" s="222"/>
      <c r="K10" s="222"/>
      <c r="L10" s="53"/>
      <c r="M10" s="222"/>
      <c r="N10" s="7"/>
      <c r="O10" s="9"/>
      <c r="P10" s="9"/>
      <c r="Q10" s="9"/>
      <c r="R10" s="22" t="s">
        <v>171</v>
      </c>
    </row>
    <row r="11" spans="1:18" s="159" customFormat="1" ht="18" customHeight="1">
      <c r="A11" s="5" t="s">
        <v>95</v>
      </c>
      <c r="B11" s="30">
        <v>2010</v>
      </c>
      <c r="C11" s="9" t="s">
        <v>33</v>
      </c>
      <c r="D11" s="9"/>
      <c r="E11" s="223" t="s">
        <v>562</v>
      </c>
      <c r="F11" s="224"/>
      <c r="G11" s="225">
        <v>70191</v>
      </c>
      <c r="H11" s="141"/>
      <c r="I11" s="226"/>
      <c r="J11" s="222"/>
      <c r="K11" s="222"/>
      <c r="L11" s="53"/>
      <c r="M11" s="222"/>
      <c r="N11" s="7"/>
      <c r="O11" s="9"/>
      <c r="P11" s="9"/>
      <c r="Q11" s="9"/>
      <c r="R11" s="22" t="s">
        <v>171</v>
      </c>
    </row>
    <row r="12" spans="1:18" s="159" customFormat="1" ht="18" customHeight="1">
      <c r="A12" s="5" t="s">
        <v>95</v>
      </c>
      <c r="B12" s="30">
        <v>2010</v>
      </c>
      <c r="C12" s="9" t="s">
        <v>33</v>
      </c>
      <c r="D12" s="9" t="s">
        <v>563</v>
      </c>
      <c r="E12" s="223" t="s">
        <v>564</v>
      </c>
      <c r="F12" s="224"/>
      <c r="G12" s="225">
        <v>54666</v>
      </c>
      <c r="H12" s="141"/>
      <c r="I12" s="226"/>
      <c r="J12" s="222"/>
      <c r="K12" s="222"/>
      <c r="L12" s="53"/>
      <c r="M12" s="222"/>
      <c r="N12" s="7"/>
      <c r="O12" s="9"/>
      <c r="P12" s="9"/>
      <c r="Q12" s="9"/>
      <c r="R12" s="22" t="s">
        <v>171</v>
      </c>
    </row>
    <row r="13" spans="1:18" s="159" customFormat="1" ht="18" customHeight="1">
      <c r="A13" s="5" t="s">
        <v>95</v>
      </c>
      <c r="B13" s="30">
        <v>2010</v>
      </c>
      <c r="C13" s="9" t="s">
        <v>33</v>
      </c>
      <c r="D13" s="9"/>
      <c r="E13" s="223" t="s">
        <v>565</v>
      </c>
      <c r="F13" s="224"/>
      <c r="G13" s="225">
        <v>54180</v>
      </c>
      <c r="H13" s="141"/>
      <c r="I13" s="226"/>
      <c r="J13" s="222"/>
      <c r="K13" s="222"/>
      <c r="L13" s="53"/>
      <c r="M13" s="222"/>
      <c r="N13" s="7"/>
      <c r="O13" s="9"/>
      <c r="P13" s="9"/>
      <c r="Q13" s="9"/>
      <c r="R13" s="22" t="s">
        <v>171</v>
      </c>
    </row>
    <row r="14" spans="1:18" s="159" customFormat="1" ht="18" customHeight="1">
      <c r="A14" s="5" t="s">
        <v>95</v>
      </c>
      <c r="B14" s="30">
        <v>2010</v>
      </c>
      <c r="C14" s="9" t="s">
        <v>33</v>
      </c>
      <c r="D14" s="9"/>
      <c r="E14" s="223" t="s">
        <v>566</v>
      </c>
      <c r="F14" s="224"/>
      <c r="G14" s="225">
        <v>51652</v>
      </c>
      <c r="H14" s="141"/>
      <c r="I14" s="226"/>
      <c r="J14" s="222"/>
      <c r="K14" s="222"/>
      <c r="L14" s="53"/>
      <c r="M14" s="222"/>
      <c r="N14" s="7"/>
      <c r="O14" s="9"/>
      <c r="P14" s="9"/>
      <c r="Q14" s="9"/>
      <c r="R14" s="22" t="s">
        <v>171</v>
      </c>
    </row>
    <row r="15" spans="1:18" s="159" customFormat="1" ht="18" customHeight="1">
      <c r="A15" s="5" t="s">
        <v>95</v>
      </c>
      <c r="B15" s="30">
        <v>2010</v>
      </c>
      <c r="C15" s="9" t="s">
        <v>33</v>
      </c>
      <c r="D15" s="9"/>
      <c r="E15" s="223" t="s">
        <v>567</v>
      </c>
      <c r="F15" s="224"/>
      <c r="G15" s="225">
        <v>44525</v>
      </c>
      <c r="H15" s="141"/>
      <c r="I15" s="226"/>
      <c r="J15" s="222"/>
      <c r="K15" s="222"/>
      <c r="L15" s="53"/>
      <c r="M15" s="222"/>
      <c r="N15" s="7"/>
      <c r="O15" s="9"/>
      <c r="P15" s="9"/>
      <c r="Q15" s="9"/>
      <c r="R15" s="22" t="s">
        <v>171</v>
      </c>
    </row>
    <row r="16" spans="1:18" s="159" customFormat="1" ht="18" customHeight="1">
      <c r="A16" s="5" t="s">
        <v>95</v>
      </c>
      <c r="B16" s="30">
        <v>2010</v>
      </c>
      <c r="C16" s="9" t="s">
        <v>33</v>
      </c>
      <c r="D16" s="9"/>
      <c r="E16" s="223" t="s">
        <v>568</v>
      </c>
      <c r="F16" s="224"/>
      <c r="G16" s="225">
        <v>40787</v>
      </c>
      <c r="H16" s="141"/>
      <c r="I16" s="226"/>
      <c r="J16" s="222"/>
      <c r="K16" s="222"/>
      <c r="L16" s="53"/>
      <c r="M16" s="222"/>
      <c r="N16" s="7"/>
      <c r="O16" s="9"/>
      <c r="P16" s="9"/>
      <c r="Q16" s="9"/>
      <c r="R16" s="22" t="s">
        <v>171</v>
      </c>
    </row>
    <row r="17" spans="1:18" s="159" customFormat="1" ht="18" customHeight="1">
      <c r="A17" s="5" t="s">
        <v>95</v>
      </c>
      <c r="B17" s="30">
        <v>2010</v>
      </c>
      <c r="C17" s="9" t="s">
        <v>33</v>
      </c>
      <c r="D17" s="9"/>
      <c r="E17" s="223" t="s">
        <v>569</v>
      </c>
      <c r="F17" s="224"/>
      <c r="G17" s="225">
        <v>39665</v>
      </c>
      <c r="H17" s="141"/>
      <c r="I17" s="226"/>
      <c r="J17" s="222"/>
      <c r="K17" s="222"/>
      <c r="L17" s="53"/>
      <c r="M17" s="222"/>
      <c r="N17" s="7"/>
      <c r="O17" s="9"/>
      <c r="P17" s="9"/>
      <c r="Q17" s="9"/>
      <c r="R17" s="22" t="s">
        <v>171</v>
      </c>
    </row>
    <row r="18" spans="1:18" s="159" customFormat="1" ht="18" customHeight="1">
      <c r="A18" s="5" t="s">
        <v>95</v>
      </c>
      <c r="B18" s="30">
        <v>2010</v>
      </c>
      <c r="C18" s="9" t="s">
        <v>33</v>
      </c>
      <c r="D18" s="9"/>
      <c r="E18" s="223" t="s">
        <v>570</v>
      </c>
      <c r="F18" s="224"/>
      <c r="G18" s="225">
        <v>32803</v>
      </c>
      <c r="H18" s="141"/>
      <c r="I18" s="226"/>
      <c r="J18" s="222"/>
      <c r="K18" s="222"/>
      <c r="L18" s="53"/>
      <c r="M18" s="222"/>
      <c r="N18" s="7"/>
      <c r="O18" s="9"/>
      <c r="P18" s="9"/>
      <c r="Q18" s="9"/>
      <c r="R18" s="22" t="s">
        <v>171</v>
      </c>
    </row>
    <row r="19" spans="1:18" s="159" customFormat="1" ht="18" customHeight="1">
      <c r="A19" s="5" t="s">
        <v>95</v>
      </c>
      <c r="B19" s="30">
        <v>2010</v>
      </c>
      <c r="C19" s="9" t="s">
        <v>33</v>
      </c>
      <c r="D19" s="9"/>
      <c r="E19" s="223" t="s">
        <v>571</v>
      </c>
      <c r="F19" s="224"/>
      <c r="G19" s="225">
        <v>26778</v>
      </c>
      <c r="H19" s="141"/>
      <c r="I19" s="226"/>
      <c r="J19" s="222"/>
      <c r="K19" s="222"/>
      <c r="L19" s="53"/>
      <c r="M19" s="222"/>
      <c r="N19" s="7"/>
      <c r="O19" s="9"/>
      <c r="P19" s="9"/>
      <c r="Q19" s="9"/>
      <c r="R19" s="22" t="s">
        <v>171</v>
      </c>
    </row>
    <row r="20" spans="1:18" s="159" customFormat="1" ht="18" customHeight="1">
      <c r="A20" s="5" t="s">
        <v>95</v>
      </c>
      <c r="B20" s="30">
        <v>2011</v>
      </c>
      <c r="C20" s="9" t="s">
        <v>33</v>
      </c>
      <c r="D20" s="9" t="s">
        <v>383</v>
      </c>
      <c r="E20" s="223" t="s">
        <v>553</v>
      </c>
      <c r="F20" s="224"/>
      <c r="G20" s="225">
        <v>382952</v>
      </c>
      <c r="H20" s="141"/>
      <c r="I20" s="226"/>
      <c r="J20" s="222"/>
      <c r="K20" s="222"/>
      <c r="L20" s="53"/>
      <c r="M20" s="222"/>
      <c r="N20" s="7"/>
      <c r="O20" s="9"/>
      <c r="P20" s="9"/>
      <c r="Q20" s="9"/>
      <c r="R20" s="22" t="s">
        <v>572</v>
      </c>
    </row>
    <row r="21" spans="1:18" s="159" customFormat="1" ht="18" customHeight="1">
      <c r="A21" s="5" t="s">
        <v>95</v>
      </c>
      <c r="B21" s="30">
        <v>2011</v>
      </c>
      <c r="C21" s="9" t="s">
        <v>33</v>
      </c>
      <c r="D21" s="9" t="s">
        <v>387</v>
      </c>
      <c r="E21" s="223" t="s">
        <v>552</v>
      </c>
      <c r="F21" s="224"/>
      <c r="G21" s="225">
        <v>376063</v>
      </c>
      <c r="H21" s="141"/>
      <c r="I21" s="226"/>
      <c r="J21" s="222"/>
      <c r="K21" s="222"/>
      <c r="L21" s="53"/>
      <c r="M21" s="222"/>
      <c r="N21" s="7"/>
      <c r="O21" s="9"/>
      <c r="P21" s="9"/>
      <c r="Q21" s="9"/>
      <c r="R21" s="22" t="s">
        <v>572</v>
      </c>
    </row>
    <row r="22" spans="1:18" s="159" customFormat="1" ht="18" customHeight="1">
      <c r="A22" s="5" t="s">
        <v>95</v>
      </c>
      <c r="B22" s="30">
        <v>2011</v>
      </c>
      <c r="C22" s="9" t="s">
        <v>33</v>
      </c>
      <c r="D22" s="9" t="s">
        <v>385</v>
      </c>
      <c r="E22" s="223" t="s">
        <v>554</v>
      </c>
      <c r="F22" s="224"/>
      <c r="G22" s="225">
        <v>294777</v>
      </c>
      <c r="H22" s="141"/>
      <c r="I22" s="226"/>
      <c r="J22" s="222"/>
      <c r="K22" s="222"/>
      <c r="L22" s="53"/>
      <c r="M22" s="222"/>
      <c r="N22" s="7"/>
      <c r="O22" s="9"/>
      <c r="P22" s="9"/>
      <c r="Q22" s="9"/>
      <c r="R22" s="22" t="s">
        <v>572</v>
      </c>
    </row>
    <row r="23" spans="1:18" s="159" customFormat="1" ht="18" customHeight="1">
      <c r="A23" s="5" t="s">
        <v>95</v>
      </c>
      <c r="B23" s="30">
        <v>2011</v>
      </c>
      <c r="C23" s="9" t="s">
        <v>33</v>
      </c>
      <c r="D23" s="9" t="s">
        <v>381</v>
      </c>
      <c r="E23" s="223" t="s">
        <v>555</v>
      </c>
      <c r="F23" s="224"/>
      <c r="G23" s="225">
        <v>212115</v>
      </c>
      <c r="H23" s="141"/>
      <c r="I23" s="226"/>
      <c r="J23" s="222"/>
      <c r="K23" s="222"/>
      <c r="L23" s="53"/>
      <c r="M23" s="222"/>
      <c r="N23" s="7"/>
      <c r="O23" s="9"/>
      <c r="P23" s="9"/>
      <c r="Q23" s="9"/>
      <c r="R23" s="22" t="s">
        <v>572</v>
      </c>
    </row>
    <row r="24" spans="1:18" s="159" customFormat="1" ht="18" customHeight="1">
      <c r="A24" s="5" t="s">
        <v>95</v>
      </c>
      <c r="B24" s="30">
        <v>2011</v>
      </c>
      <c r="C24" s="9" t="s">
        <v>33</v>
      </c>
      <c r="D24" s="9" t="s">
        <v>556</v>
      </c>
      <c r="E24" s="223" t="s">
        <v>557</v>
      </c>
      <c r="F24" s="224"/>
      <c r="G24" s="225">
        <v>127276</v>
      </c>
      <c r="H24" s="141"/>
      <c r="I24" s="226"/>
      <c r="J24" s="222"/>
      <c r="K24" s="222"/>
      <c r="L24" s="53"/>
      <c r="M24" s="222"/>
      <c r="N24" s="7"/>
      <c r="O24" s="9"/>
      <c r="P24" s="9"/>
      <c r="Q24" s="9"/>
      <c r="R24" s="22" t="s">
        <v>572</v>
      </c>
    </row>
    <row r="25" spans="1:18" s="159" customFormat="1" ht="18" customHeight="1">
      <c r="A25" s="5" t="s">
        <v>95</v>
      </c>
      <c r="B25" s="30">
        <v>2011</v>
      </c>
      <c r="C25" s="9" t="s">
        <v>33</v>
      </c>
      <c r="D25" s="9"/>
      <c r="E25" s="223" t="s">
        <v>558</v>
      </c>
      <c r="F25" s="224"/>
      <c r="G25" s="225">
        <v>95213</v>
      </c>
      <c r="H25" s="141"/>
      <c r="I25" s="226"/>
      <c r="J25" s="222"/>
      <c r="K25" s="222"/>
      <c r="L25" s="53"/>
      <c r="M25" s="222"/>
      <c r="N25" s="7"/>
      <c r="O25" s="9"/>
      <c r="P25" s="9"/>
      <c r="Q25" s="9"/>
      <c r="R25" s="22" t="s">
        <v>572</v>
      </c>
    </row>
    <row r="26" spans="1:18" s="159" customFormat="1" ht="18" customHeight="1">
      <c r="A26" s="5" t="s">
        <v>95</v>
      </c>
      <c r="B26" s="30">
        <v>2011</v>
      </c>
      <c r="C26" s="9" t="s">
        <v>33</v>
      </c>
      <c r="D26" s="9"/>
      <c r="E26" s="223" t="s">
        <v>560</v>
      </c>
      <c r="F26" s="224"/>
      <c r="G26" s="225">
        <v>84147</v>
      </c>
      <c r="H26" s="141"/>
      <c r="I26" s="226"/>
      <c r="J26" s="222"/>
      <c r="K26" s="222"/>
      <c r="L26" s="53"/>
      <c r="M26" s="222"/>
      <c r="N26" s="7"/>
      <c r="O26" s="9"/>
      <c r="P26" s="9"/>
      <c r="Q26" s="9"/>
      <c r="R26" s="22" t="s">
        <v>572</v>
      </c>
    </row>
    <row r="27" spans="1:18" s="159" customFormat="1" ht="18" customHeight="1">
      <c r="A27" s="5" t="s">
        <v>95</v>
      </c>
      <c r="B27" s="30">
        <v>2011</v>
      </c>
      <c r="C27" s="9" t="s">
        <v>33</v>
      </c>
      <c r="D27" s="9"/>
      <c r="E27" s="223" t="s">
        <v>561</v>
      </c>
      <c r="F27" s="224"/>
      <c r="G27" s="225">
        <v>82952</v>
      </c>
      <c r="H27" s="141"/>
      <c r="I27" s="226"/>
      <c r="J27" s="222"/>
      <c r="K27" s="222"/>
      <c r="L27" s="53"/>
      <c r="M27" s="222"/>
      <c r="N27" s="7"/>
      <c r="O27" s="9"/>
      <c r="P27" s="9"/>
      <c r="Q27" s="9"/>
      <c r="R27" s="22" t="s">
        <v>572</v>
      </c>
    </row>
    <row r="28" spans="1:18" s="159" customFormat="1" ht="18" customHeight="1">
      <c r="A28" s="5" t="s">
        <v>95</v>
      </c>
      <c r="B28" s="30">
        <v>2011</v>
      </c>
      <c r="C28" s="9" t="s">
        <v>33</v>
      </c>
      <c r="D28" s="9"/>
      <c r="E28" s="223" t="s">
        <v>559</v>
      </c>
      <c r="F28" s="224"/>
      <c r="G28" s="225">
        <v>78817</v>
      </c>
      <c r="H28" s="141"/>
      <c r="I28" s="226"/>
      <c r="J28" s="222"/>
      <c r="K28" s="222"/>
      <c r="L28" s="53"/>
      <c r="M28" s="222"/>
      <c r="N28" s="7"/>
      <c r="O28" s="9"/>
      <c r="P28" s="9"/>
      <c r="Q28" s="9"/>
      <c r="R28" s="22" t="s">
        <v>572</v>
      </c>
    </row>
    <row r="29" spans="1:18" s="159" customFormat="1" ht="18" customHeight="1">
      <c r="A29" s="5" t="s">
        <v>95</v>
      </c>
      <c r="B29" s="30">
        <v>2011</v>
      </c>
      <c r="C29" s="9" t="s">
        <v>33</v>
      </c>
      <c r="D29" s="9"/>
      <c r="E29" s="223" t="s">
        <v>562</v>
      </c>
      <c r="F29" s="224"/>
      <c r="G29" s="225">
        <v>70635</v>
      </c>
      <c r="H29" s="141"/>
      <c r="I29" s="226"/>
      <c r="J29" s="222"/>
      <c r="K29" s="222"/>
      <c r="L29" s="53"/>
      <c r="M29" s="222"/>
      <c r="N29" s="7"/>
      <c r="O29" s="9"/>
      <c r="P29" s="9"/>
      <c r="Q29" s="9"/>
      <c r="R29" s="22" t="s">
        <v>572</v>
      </c>
    </row>
    <row r="30" spans="1:18" s="159" customFormat="1" ht="18" customHeight="1">
      <c r="A30" s="5" t="s">
        <v>95</v>
      </c>
      <c r="B30" s="30">
        <v>2011</v>
      </c>
      <c r="C30" s="9" t="s">
        <v>33</v>
      </c>
      <c r="D30" s="9"/>
      <c r="E30" s="223" t="s">
        <v>566</v>
      </c>
      <c r="F30" s="224"/>
      <c r="G30" s="225">
        <v>55597</v>
      </c>
      <c r="H30" s="141"/>
      <c r="I30" s="226"/>
      <c r="J30" s="222"/>
      <c r="K30" s="222"/>
      <c r="L30" s="53"/>
      <c r="M30" s="222"/>
      <c r="N30" s="7"/>
      <c r="O30" s="9"/>
      <c r="P30" s="9"/>
      <c r="Q30" s="9"/>
      <c r="R30" s="22" t="s">
        <v>572</v>
      </c>
    </row>
    <row r="31" spans="1:18" s="159" customFormat="1" ht="18" customHeight="1">
      <c r="A31" s="5" t="s">
        <v>95</v>
      </c>
      <c r="B31" s="30">
        <v>2011</v>
      </c>
      <c r="C31" s="9" t="s">
        <v>33</v>
      </c>
      <c r="D31" s="9" t="s">
        <v>563</v>
      </c>
      <c r="E31" s="223" t="s">
        <v>564</v>
      </c>
      <c r="F31" s="224"/>
      <c r="G31" s="225">
        <v>54971</v>
      </c>
      <c r="H31" s="141"/>
      <c r="I31" s="226"/>
      <c r="J31" s="222"/>
      <c r="K31" s="222"/>
      <c r="L31" s="53"/>
      <c r="M31" s="222"/>
      <c r="N31" s="7"/>
      <c r="O31" s="9"/>
      <c r="P31" s="9"/>
      <c r="Q31" s="9"/>
      <c r="R31" s="22" t="s">
        <v>572</v>
      </c>
    </row>
    <row r="32" spans="1:18" s="159" customFormat="1" ht="18" customHeight="1">
      <c r="A32" s="5" t="s">
        <v>95</v>
      </c>
      <c r="B32" s="30">
        <v>2011</v>
      </c>
      <c r="C32" s="9" t="s">
        <v>33</v>
      </c>
      <c r="D32" s="9"/>
      <c r="E32" s="223" t="s">
        <v>565</v>
      </c>
      <c r="F32" s="224"/>
      <c r="G32" s="225">
        <v>48237</v>
      </c>
      <c r="H32" s="141"/>
      <c r="I32" s="226"/>
      <c r="J32" s="222"/>
      <c r="K32" s="222"/>
      <c r="L32" s="53"/>
      <c r="M32" s="222"/>
      <c r="N32" s="7"/>
      <c r="O32" s="9"/>
      <c r="P32" s="9"/>
      <c r="Q32" s="9"/>
      <c r="R32" s="22" t="s">
        <v>572</v>
      </c>
    </row>
    <row r="33" spans="1:18" s="159" customFormat="1" ht="18" customHeight="1">
      <c r="A33" s="5" t="s">
        <v>95</v>
      </c>
      <c r="B33" s="30">
        <v>2011</v>
      </c>
      <c r="C33" s="9" t="s">
        <v>33</v>
      </c>
      <c r="D33" s="9"/>
      <c r="E33" s="223" t="s">
        <v>567</v>
      </c>
      <c r="F33" s="224"/>
      <c r="G33" s="225">
        <v>47758</v>
      </c>
      <c r="H33" s="141"/>
      <c r="I33" s="226"/>
      <c r="J33" s="222"/>
      <c r="K33" s="222"/>
      <c r="L33" s="53"/>
      <c r="M33" s="222"/>
      <c r="N33" s="7"/>
      <c r="O33" s="9"/>
      <c r="P33" s="9"/>
      <c r="Q33" s="9"/>
      <c r="R33" s="22" t="s">
        <v>572</v>
      </c>
    </row>
    <row r="34" spans="1:18" s="159" customFormat="1" ht="18" customHeight="1">
      <c r="A34" s="5" t="s">
        <v>95</v>
      </c>
      <c r="B34" s="30">
        <v>2011</v>
      </c>
      <c r="C34" s="9" t="s">
        <v>33</v>
      </c>
      <c r="D34" s="9"/>
      <c r="E34" s="223" t="s">
        <v>569</v>
      </c>
      <c r="F34" s="224"/>
      <c r="G34" s="225">
        <v>41879</v>
      </c>
      <c r="H34" s="141"/>
      <c r="I34" s="226"/>
      <c r="J34" s="222"/>
      <c r="K34" s="222"/>
      <c r="L34" s="53"/>
      <c r="M34" s="222"/>
      <c r="N34" s="7"/>
      <c r="O34" s="9"/>
      <c r="P34" s="9"/>
      <c r="Q34" s="9"/>
      <c r="R34" s="22" t="s">
        <v>572</v>
      </c>
    </row>
    <row r="35" spans="1:18" s="159" customFormat="1" ht="18" customHeight="1">
      <c r="A35" s="5" t="s">
        <v>95</v>
      </c>
      <c r="B35" s="30">
        <v>2011</v>
      </c>
      <c r="C35" s="9" t="s">
        <v>33</v>
      </c>
      <c r="D35" s="9"/>
      <c r="E35" s="223" t="s">
        <v>568</v>
      </c>
      <c r="F35" s="224"/>
      <c r="G35" s="225">
        <v>40969</v>
      </c>
      <c r="H35" s="141"/>
      <c r="I35" s="226"/>
      <c r="J35" s="222"/>
      <c r="K35" s="222"/>
      <c r="L35" s="53"/>
      <c r="M35" s="222"/>
      <c r="N35" s="7"/>
      <c r="O35" s="9"/>
      <c r="P35" s="9"/>
      <c r="Q35" s="9"/>
      <c r="R35" s="22" t="s">
        <v>572</v>
      </c>
    </row>
    <row r="36" spans="1:18" s="159" customFormat="1" ht="18" customHeight="1">
      <c r="A36" s="5" t="s">
        <v>95</v>
      </c>
      <c r="B36" s="30">
        <v>2011</v>
      </c>
      <c r="C36" s="9" t="s">
        <v>33</v>
      </c>
      <c r="D36" s="9"/>
      <c r="E36" s="223" t="s">
        <v>570</v>
      </c>
      <c r="F36" s="224"/>
      <c r="G36" s="225">
        <v>35641</v>
      </c>
      <c r="H36" s="141"/>
      <c r="I36" s="226"/>
      <c r="J36" s="222"/>
      <c r="K36" s="222"/>
      <c r="L36" s="53"/>
      <c r="M36" s="222"/>
      <c r="N36" s="7"/>
      <c r="O36" s="9"/>
      <c r="P36" s="9"/>
      <c r="Q36" s="9"/>
      <c r="R36" s="22" t="s">
        <v>572</v>
      </c>
    </row>
    <row r="37" spans="1:18" s="159" customFormat="1" ht="18" customHeight="1">
      <c r="A37" s="5" t="s">
        <v>95</v>
      </c>
      <c r="B37" s="30">
        <v>2011</v>
      </c>
      <c r="C37" s="9" t="s">
        <v>33</v>
      </c>
      <c r="D37" s="9"/>
      <c r="E37" s="223" t="s">
        <v>571</v>
      </c>
      <c r="F37" s="224"/>
      <c r="G37" s="225">
        <v>28931</v>
      </c>
      <c r="H37" s="141"/>
      <c r="I37" s="226"/>
      <c r="J37" s="222"/>
      <c r="K37" s="222"/>
      <c r="L37" s="53"/>
      <c r="M37" s="222"/>
      <c r="N37" s="7"/>
      <c r="O37" s="9"/>
      <c r="P37" s="9"/>
      <c r="Q37" s="9"/>
      <c r="R37" s="22" t="s">
        <v>572</v>
      </c>
    </row>
    <row r="38" spans="1:18" s="159" customFormat="1" ht="18" customHeight="1">
      <c r="A38" s="5" t="s">
        <v>95</v>
      </c>
      <c r="B38" s="30">
        <v>2012</v>
      </c>
      <c r="C38" s="9" t="s">
        <v>33</v>
      </c>
      <c r="D38" s="9" t="s">
        <v>387</v>
      </c>
      <c r="E38" s="223" t="s">
        <v>552</v>
      </c>
      <c r="F38" s="224"/>
      <c r="G38" s="225">
        <v>362024</v>
      </c>
      <c r="H38" s="141"/>
      <c r="I38" s="226"/>
      <c r="J38" s="222"/>
      <c r="K38" s="222"/>
      <c r="L38" s="53"/>
      <c r="M38" s="222"/>
      <c r="N38" s="7"/>
      <c r="O38" s="9"/>
      <c r="P38" s="9"/>
      <c r="Q38" s="9"/>
      <c r="R38" s="22" t="s">
        <v>173</v>
      </c>
    </row>
    <row r="39" spans="1:18" s="159" customFormat="1" ht="18" customHeight="1">
      <c r="A39" s="5" t="s">
        <v>95</v>
      </c>
      <c r="B39" s="30">
        <v>2012</v>
      </c>
      <c r="C39" s="9" t="s">
        <v>33</v>
      </c>
      <c r="D39" s="9" t="s">
        <v>383</v>
      </c>
      <c r="E39" s="223" t="s">
        <v>553</v>
      </c>
      <c r="F39" s="224"/>
      <c r="G39" s="225">
        <v>313206</v>
      </c>
      <c r="H39" s="141"/>
      <c r="I39" s="226"/>
      <c r="J39" s="222"/>
      <c r="K39" s="222"/>
      <c r="L39" s="53"/>
      <c r="M39" s="222"/>
      <c r="N39" s="7"/>
      <c r="O39" s="9"/>
      <c r="P39" s="9"/>
      <c r="Q39" s="9"/>
      <c r="R39" s="22" t="s">
        <v>173</v>
      </c>
    </row>
    <row r="40" spans="1:18" s="159" customFormat="1" ht="18" customHeight="1">
      <c r="A40" s="5" t="s">
        <v>95</v>
      </c>
      <c r="B40" s="30">
        <v>2012</v>
      </c>
      <c r="C40" s="9" t="s">
        <v>33</v>
      </c>
      <c r="D40" s="9" t="s">
        <v>385</v>
      </c>
      <c r="E40" s="223" t="s">
        <v>554</v>
      </c>
      <c r="F40" s="224"/>
      <c r="G40" s="225">
        <v>298763</v>
      </c>
      <c r="H40" s="141"/>
      <c r="I40" s="226"/>
      <c r="J40" s="222"/>
      <c r="K40" s="222"/>
      <c r="L40" s="53"/>
      <c r="M40" s="222"/>
      <c r="N40" s="7"/>
      <c r="O40" s="9"/>
      <c r="P40" s="9"/>
      <c r="Q40" s="9"/>
      <c r="R40" s="22" t="s">
        <v>173</v>
      </c>
    </row>
    <row r="41" spans="1:18" s="159" customFormat="1" ht="18" customHeight="1">
      <c r="A41" s="5" t="s">
        <v>95</v>
      </c>
      <c r="B41" s="30">
        <v>2012</v>
      </c>
      <c r="C41" s="9" t="s">
        <v>33</v>
      </c>
      <c r="D41" s="9" t="s">
        <v>381</v>
      </c>
      <c r="E41" s="223" t="s">
        <v>555</v>
      </c>
      <c r="F41" s="224"/>
      <c r="G41" s="225">
        <v>216808</v>
      </c>
      <c r="H41" s="141"/>
      <c r="I41" s="226"/>
      <c r="J41" s="222"/>
      <c r="K41" s="222"/>
      <c r="L41" s="53"/>
      <c r="M41" s="222"/>
      <c r="N41" s="7"/>
      <c r="O41" s="9"/>
      <c r="P41" s="9"/>
      <c r="Q41" s="9"/>
      <c r="R41" s="22" t="s">
        <v>173</v>
      </c>
    </row>
    <row r="42" spans="1:18" s="159" customFormat="1" ht="18" customHeight="1">
      <c r="A42" s="5" t="s">
        <v>95</v>
      </c>
      <c r="B42" s="30">
        <v>2012</v>
      </c>
      <c r="C42" s="9" t="s">
        <v>33</v>
      </c>
      <c r="D42" s="9" t="s">
        <v>556</v>
      </c>
      <c r="E42" s="223" t="s">
        <v>557</v>
      </c>
      <c r="F42" s="224"/>
      <c r="G42" s="225">
        <v>138711</v>
      </c>
      <c r="H42" s="141"/>
      <c r="I42" s="226"/>
      <c r="J42" s="222"/>
      <c r="K42" s="222"/>
      <c r="L42" s="53"/>
      <c r="M42" s="222"/>
      <c r="N42" s="7"/>
      <c r="O42" s="9"/>
      <c r="P42" s="9"/>
      <c r="Q42" s="9"/>
      <c r="R42" s="22" t="s">
        <v>173</v>
      </c>
    </row>
    <row r="43" spans="1:18" s="159" customFormat="1" ht="18" customHeight="1">
      <c r="A43" s="5" t="s">
        <v>95</v>
      </c>
      <c r="B43" s="30">
        <v>2012</v>
      </c>
      <c r="C43" s="9" t="s">
        <v>33</v>
      </c>
      <c r="D43" s="9"/>
      <c r="E43" s="223" t="s">
        <v>558</v>
      </c>
      <c r="F43" s="224"/>
      <c r="G43" s="225">
        <v>98054</v>
      </c>
      <c r="H43" s="141"/>
      <c r="I43" s="226"/>
      <c r="J43" s="222"/>
      <c r="K43" s="222"/>
      <c r="L43" s="53"/>
      <c r="M43" s="222"/>
      <c r="N43" s="7"/>
      <c r="O43" s="9"/>
      <c r="P43" s="9"/>
      <c r="Q43" s="9"/>
      <c r="R43" s="22" t="s">
        <v>173</v>
      </c>
    </row>
    <row r="44" spans="1:18" s="159" customFormat="1" ht="18" customHeight="1">
      <c r="A44" s="5" t="s">
        <v>95</v>
      </c>
      <c r="B44" s="30">
        <v>2012</v>
      </c>
      <c r="C44" s="9" t="s">
        <v>33</v>
      </c>
      <c r="D44" s="9"/>
      <c r="E44" s="223" t="s">
        <v>560</v>
      </c>
      <c r="F44" s="224"/>
      <c r="G44" s="225">
        <v>85026</v>
      </c>
      <c r="H44" s="141"/>
      <c r="I44" s="226"/>
      <c r="J44" s="222"/>
      <c r="K44" s="222"/>
      <c r="L44" s="53"/>
      <c r="M44" s="222"/>
      <c r="N44" s="7"/>
      <c r="O44" s="9"/>
      <c r="P44" s="9"/>
      <c r="Q44" s="9"/>
      <c r="R44" s="22" t="s">
        <v>173</v>
      </c>
    </row>
    <row r="45" spans="1:18" s="159" customFormat="1" ht="18" customHeight="1">
      <c r="A45" s="5" t="s">
        <v>95</v>
      </c>
      <c r="B45" s="30">
        <v>2012</v>
      </c>
      <c r="C45" s="9" t="s">
        <v>33</v>
      </c>
      <c r="D45" s="9"/>
      <c r="E45" s="223" t="s">
        <v>559</v>
      </c>
      <c r="F45" s="224"/>
      <c r="G45" s="225">
        <v>73197</v>
      </c>
      <c r="H45" s="141"/>
      <c r="I45" s="226"/>
      <c r="J45" s="222"/>
      <c r="K45" s="222"/>
      <c r="L45" s="53"/>
      <c r="M45" s="222"/>
      <c r="N45" s="7"/>
      <c r="O45" s="9"/>
      <c r="P45" s="9"/>
      <c r="Q45" s="9"/>
      <c r="R45" s="22" t="s">
        <v>173</v>
      </c>
    </row>
    <row r="46" spans="1:18" s="159" customFormat="1" ht="18" customHeight="1">
      <c r="A46" s="5" t="s">
        <v>95</v>
      </c>
      <c r="B46" s="30">
        <v>2012</v>
      </c>
      <c r="C46" s="9" t="s">
        <v>33</v>
      </c>
      <c r="D46" s="9"/>
      <c r="E46" s="223" t="s">
        <v>561</v>
      </c>
      <c r="F46" s="224"/>
      <c r="G46" s="225">
        <v>72591</v>
      </c>
      <c r="H46" s="141"/>
      <c r="I46" s="226"/>
      <c r="J46" s="7"/>
      <c r="K46" s="7"/>
      <c r="L46" s="9"/>
      <c r="M46" s="7"/>
      <c r="N46" s="7"/>
      <c r="O46" s="9"/>
      <c r="P46" s="9"/>
      <c r="Q46" s="9"/>
      <c r="R46" s="22" t="s">
        <v>173</v>
      </c>
    </row>
    <row r="47" spans="1:18" s="159" customFormat="1" ht="18" customHeight="1">
      <c r="A47" s="5" t="s">
        <v>95</v>
      </c>
      <c r="B47" s="30">
        <v>2012</v>
      </c>
      <c r="C47" s="9" t="s">
        <v>33</v>
      </c>
      <c r="D47" s="9"/>
      <c r="E47" s="223" t="s">
        <v>562</v>
      </c>
      <c r="F47" s="224"/>
      <c r="G47" s="225">
        <v>69462</v>
      </c>
      <c r="H47" s="141"/>
      <c r="I47" s="226"/>
      <c r="J47" s="7"/>
      <c r="K47" s="7"/>
      <c r="L47" s="9"/>
      <c r="M47" s="7"/>
      <c r="N47" s="7"/>
      <c r="O47" s="9"/>
      <c r="P47" s="9"/>
      <c r="Q47" s="9"/>
      <c r="R47" s="22" t="s">
        <v>173</v>
      </c>
    </row>
    <row r="48" spans="1:18" s="159" customFormat="1" ht="18" customHeight="1">
      <c r="A48" s="5" t="s">
        <v>95</v>
      </c>
      <c r="B48" s="30">
        <v>2012</v>
      </c>
      <c r="C48" s="9" t="s">
        <v>33</v>
      </c>
      <c r="D48" s="9" t="s">
        <v>563</v>
      </c>
      <c r="E48" s="223" t="s">
        <v>564</v>
      </c>
      <c r="F48" s="224"/>
      <c r="G48" s="225">
        <v>57725</v>
      </c>
      <c r="H48" s="141"/>
      <c r="I48" s="226"/>
      <c r="J48" s="222"/>
      <c r="K48" s="222"/>
      <c r="L48" s="53"/>
      <c r="M48" s="222"/>
      <c r="N48" s="7"/>
      <c r="O48" s="9"/>
      <c r="P48" s="9"/>
      <c r="Q48" s="9"/>
      <c r="R48" s="22" t="s">
        <v>173</v>
      </c>
    </row>
    <row r="49" spans="1:18" s="159" customFormat="1" ht="18" customHeight="1">
      <c r="A49" s="5" t="s">
        <v>95</v>
      </c>
      <c r="B49" s="30">
        <v>2012</v>
      </c>
      <c r="C49" s="9" t="s">
        <v>33</v>
      </c>
      <c r="D49" s="9"/>
      <c r="E49" s="223" t="s">
        <v>566</v>
      </c>
      <c r="F49" s="224"/>
      <c r="G49" s="225">
        <v>57525</v>
      </c>
      <c r="H49" s="141"/>
      <c r="I49" s="226"/>
      <c r="J49" s="222"/>
      <c r="K49" s="222"/>
      <c r="L49" s="53"/>
      <c r="M49" s="222"/>
      <c r="N49" s="7"/>
      <c r="O49" s="9"/>
      <c r="P49" s="9"/>
      <c r="Q49" s="9"/>
      <c r="R49" s="22" t="s">
        <v>173</v>
      </c>
    </row>
    <row r="50" spans="1:18" s="159" customFormat="1" ht="18" customHeight="1">
      <c r="A50" s="5" t="s">
        <v>95</v>
      </c>
      <c r="B50" s="30">
        <v>2012</v>
      </c>
      <c r="C50" s="9" t="s">
        <v>33</v>
      </c>
      <c r="D50" s="9"/>
      <c r="E50" s="223" t="s">
        <v>565</v>
      </c>
      <c r="F50" s="224"/>
      <c r="G50" s="225">
        <v>47516</v>
      </c>
      <c r="H50" s="141"/>
      <c r="I50" s="226"/>
      <c r="J50" s="222"/>
      <c r="K50" s="222"/>
      <c r="L50" s="53"/>
      <c r="M50" s="222"/>
      <c r="N50" s="7"/>
      <c r="O50" s="9"/>
      <c r="P50" s="9"/>
      <c r="Q50" s="9"/>
      <c r="R50" s="22" t="s">
        <v>173</v>
      </c>
    </row>
    <row r="51" spans="1:18" s="159" customFormat="1" ht="18" customHeight="1">
      <c r="A51" s="5" t="s">
        <v>95</v>
      </c>
      <c r="B51" s="30">
        <v>2012</v>
      </c>
      <c r="C51" s="9" t="s">
        <v>33</v>
      </c>
      <c r="D51" s="9"/>
      <c r="E51" s="223" t="s">
        <v>567</v>
      </c>
      <c r="F51" s="224"/>
      <c r="G51" s="225">
        <v>45786</v>
      </c>
      <c r="H51" s="141"/>
      <c r="I51" s="226"/>
      <c r="J51" s="222"/>
      <c r="K51" s="222"/>
      <c r="L51" s="53"/>
      <c r="M51" s="222"/>
      <c r="N51" s="7"/>
      <c r="O51" s="9"/>
      <c r="P51" s="9"/>
      <c r="Q51" s="9"/>
      <c r="R51" s="22" t="s">
        <v>173</v>
      </c>
    </row>
    <row r="52" spans="1:18" s="159" customFormat="1" ht="18" customHeight="1">
      <c r="A52" s="5" t="s">
        <v>95</v>
      </c>
      <c r="B52" s="30">
        <v>2012</v>
      </c>
      <c r="C52" s="9" t="s">
        <v>33</v>
      </c>
      <c r="D52" s="9"/>
      <c r="E52" s="223" t="s">
        <v>569</v>
      </c>
      <c r="F52" s="224"/>
      <c r="G52" s="225">
        <v>45376</v>
      </c>
      <c r="H52" s="141"/>
      <c r="I52" s="226"/>
      <c r="J52" s="222"/>
      <c r="K52" s="222"/>
      <c r="L52" s="53"/>
      <c r="M52" s="222"/>
      <c r="N52" s="7"/>
      <c r="O52" s="9"/>
      <c r="P52" s="9"/>
      <c r="Q52" s="9"/>
      <c r="R52" s="22" t="s">
        <v>173</v>
      </c>
    </row>
    <row r="53" spans="1:18" s="159" customFormat="1" ht="18" customHeight="1">
      <c r="A53" s="5" t="s">
        <v>95</v>
      </c>
      <c r="B53" s="30">
        <v>2012</v>
      </c>
      <c r="C53" s="9" t="s">
        <v>33</v>
      </c>
      <c r="D53" s="9"/>
      <c r="E53" s="223" t="s">
        <v>568</v>
      </c>
      <c r="F53" s="224"/>
      <c r="G53" s="225">
        <v>44202</v>
      </c>
      <c r="H53" s="141"/>
      <c r="I53" s="226"/>
      <c r="J53" s="222"/>
      <c r="K53" s="222"/>
      <c r="L53" s="53"/>
      <c r="M53" s="222"/>
      <c r="N53" s="7"/>
      <c r="O53" s="9"/>
      <c r="P53" s="9"/>
      <c r="Q53" s="9"/>
      <c r="R53" s="22" t="s">
        <v>173</v>
      </c>
    </row>
    <row r="54" spans="1:18" s="159" customFormat="1" ht="18" customHeight="1">
      <c r="A54" s="5" t="s">
        <v>95</v>
      </c>
      <c r="B54" s="30">
        <v>2012</v>
      </c>
      <c r="C54" s="9" t="s">
        <v>33</v>
      </c>
      <c r="D54" s="9"/>
      <c r="E54" s="223" t="s">
        <v>570</v>
      </c>
      <c r="F54" s="224"/>
      <c r="G54" s="225">
        <v>37416</v>
      </c>
      <c r="H54" s="141"/>
      <c r="I54" s="226"/>
      <c r="J54" s="222"/>
      <c r="K54" s="222"/>
      <c r="L54" s="53"/>
      <c r="M54" s="222"/>
      <c r="N54" s="7"/>
      <c r="O54" s="9"/>
      <c r="P54" s="9"/>
      <c r="Q54" s="9"/>
      <c r="R54" s="22" t="s">
        <v>173</v>
      </c>
    </row>
    <row r="55" spans="1:18" s="159" customFormat="1" ht="18" customHeight="1">
      <c r="A55" s="5" t="s">
        <v>95</v>
      </c>
      <c r="B55" s="30">
        <v>2012</v>
      </c>
      <c r="C55" s="9" t="s">
        <v>33</v>
      </c>
      <c r="D55" s="9"/>
      <c r="E55" s="223" t="s">
        <v>571</v>
      </c>
      <c r="F55" s="224"/>
      <c r="G55" s="225">
        <v>30782</v>
      </c>
      <c r="H55" s="141"/>
      <c r="I55" s="226"/>
      <c r="J55" s="222"/>
      <c r="K55" s="222"/>
      <c r="L55" s="53"/>
      <c r="M55" s="222"/>
      <c r="N55" s="7"/>
      <c r="O55" s="9"/>
      <c r="P55" s="9"/>
      <c r="Q55" s="9"/>
      <c r="R55" s="22" t="s">
        <v>173</v>
      </c>
    </row>
    <row r="56" spans="1:18" s="159" customFormat="1" ht="18" customHeight="1">
      <c r="A56" s="5" t="s">
        <v>95</v>
      </c>
      <c r="B56" s="30">
        <v>2012</v>
      </c>
      <c r="C56" s="9" t="s">
        <v>33</v>
      </c>
      <c r="D56" s="9"/>
      <c r="E56" s="223" t="s">
        <v>573</v>
      </c>
      <c r="F56" s="224"/>
      <c r="G56" s="225">
        <v>27718</v>
      </c>
      <c r="H56" s="141"/>
      <c r="I56" s="226"/>
      <c r="J56" s="222"/>
      <c r="K56" s="222"/>
      <c r="L56" s="53"/>
      <c r="M56" s="222"/>
      <c r="N56" s="7"/>
      <c r="O56" s="9"/>
      <c r="P56" s="9"/>
      <c r="Q56" s="9"/>
      <c r="R56" s="22" t="s">
        <v>173</v>
      </c>
    </row>
    <row r="57" spans="1:18" s="159" customFormat="1" ht="18" customHeight="1">
      <c r="A57" s="5" t="s">
        <v>95</v>
      </c>
      <c r="B57" s="30">
        <v>2013</v>
      </c>
      <c r="C57" s="9" t="s">
        <v>33</v>
      </c>
      <c r="D57" s="9" t="s">
        <v>387</v>
      </c>
      <c r="E57" s="223" t="s">
        <v>552</v>
      </c>
      <c r="F57" s="224"/>
      <c r="G57" s="225">
        <v>336274</v>
      </c>
      <c r="H57" s="141"/>
      <c r="I57" s="226"/>
      <c r="J57" s="222"/>
      <c r="K57" s="222"/>
      <c r="L57" s="53"/>
      <c r="M57" s="222"/>
      <c r="N57" s="7"/>
      <c r="O57" s="9"/>
      <c r="P57" s="9"/>
      <c r="Q57" s="9"/>
      <c r="R57" s="22" t="s">
        <v>174</v>
      </c>
    </row>
    <row r="58" spans="1:18" s="159" customFormat="1" ht="18" customHeight="1">
      <c r="A58" s="5" t="s">
        <v>95</v>
      </c>
      <c r="B58" s="30">
        <v>2013</v>
      </c>
      <c r="C58" s="9" t="s">
        <v>33</v>
      </c>
      <c r="D58" s="9" t="s">
        <v>383</v>
      </c>
      <c r="E58" s="223" t="s">
        <v>553</v>
      </c>
      <c r="F58" s="224"/>
      <c r="G58" s="225">
        <v>306143</v>
      </c>
      <c r="H58" s="141"/>
      <c r="I58" s="226"/>
      <c r="J58" s="222"/>
      <c r="K58" s="222"/>
      <c r="L58" s="53"/>
      <c r="M58" s="222"/>
      <c r="N58" s="7"/>
      <c r="O58" s="9"/>
      <c r="P58" s="9"/>
      <c r="Q58" s="9"/>
      <c r="R58" s="22" t="s">
        <v>174</v>
      </c>
    </row>
    <row r="59" spans="1:18" s="159" customFormat="1" ht="18" customHeight="1">
      <c r="A59" s="5" t="s">
        <v>95</v>
      </c>
      <c r="B59" s="30">
        <v>2013</v>
      </c>
      <c r="C59" s="9" t="s">
        <v>33</v>
      </c>
      <c r="D59" s="9" t="s">
        <v>385</v>
      </c>
      <c r="E59" s="223" t="s">
        <v>554</v>
      </c>
      <c r="F59" s="224"/>
      <c r="G59" s="225">
        <v>284161</v>
      </c>
      <c r="H59" s="141"/>
      <c r="I59" s="226"/>
      <c r="J59" s="222"/>
      <c r="K59" s="222"/>
      <c r="L59" s="53"/>
      <c r="M59" s="222"/>
      <c r="N59" s="7"/>
      <c r="O59" s="9"/>
      <c r="P59" s="9"/>
      <c r="Q59" s="9"/>
      <c r="R59" s="22" t="s">
        <v>174</v>
      </c>
    </row>
    <row r="60" spans="1:18" s="159" customFormat="1" ht="18" customHeight="1">
      <c r="A60" s="5" t="s">
        <v>95</v>
      </c>
      <c r="B60" s="30">
        <v>2013</v>
      </c>
      <c r="C60" s="9" t="s">
        <v>33</v>
      </c>
      <c r="D60" s="9" t="s">
        <v>381</v>
      </c>
      <c r="E60" s="223" t="s">
        <v>555</v>
      </c>
      <c r="F60" s="224"/>
      <c r="G60" s="225">
        <v>217975</v>
      </c>
      <c r="H60" s="141"/>
      <c r="I60" s="226"/>
      <c r="J60" s="222"/>
      <c r="K60" s="222"/>
      <c r="L60" s="53"/>
      <c r="M60" s="222"/>
      <c r="N60" s="7"/>
      <c r="O60" s="9"/>
      <c r="P60" s="9"/>
      <c r="Q60" s="9"/>
      <c r="R60" s="22" t="s">
        <v>174</v>
      </c>
    </row>
    <row r="61" spans="1:18" s="159" customFormat="1" ht="18" customHeight="1">
      <c r="A61" s="5" t="s">
        <v>95</v>
      </c>
      <c r="B61" s="30">
        <v>2013</v>
      </c>
      <c r="C61" s="9" t="s">
        <v>33</v>
      </c>
      <c r="D61" s="9" t="s">
        <v>556</v>
      </c>
      <c r="E61" s="223" t="s">
        <v>557</v>
      </c>
      <c r="F61" s="224"/>
      <c r="G61" s="225">
        <v>141665</v>
      </c>
      <c r="H61" s="141"/>
      <c r="I61" s="226"/>
      <c r="J61" s="222"/>
      <c r="K61" s="222"/>
      <c r="L61" s="53"/>
      <c r="M61" s="222"/>
      <c r="N61" s="7"/>
      <c r="O61" s="9"/>
      <c r="P61" s="9"/>
      <c r="Q61" s="9"/>
      <c r="R61" s="22" t="s">
        <v>174</v>
      </c>
    </row>
    <row r="62" spans="1:18" s="159" customFormat="1" ht="18" customHeight="1">
      <c r="A62" s="5" t="s">
        <v>95</v>
      </c>
      <c r="B62" s="30">
        <v>2013</v>
      </c>
      <c r="C62" s="9" t="s">
        <v>33</v>
      </c>
      <c r="D62" s="9"/>
      <c r="E62" s="223" t="s">
        <v>558</v>
      </c>
      <c r="F62" s="224"/>
      <c r="G62" s="225">
        <v>89197</v>
      </c>
      <c r="H62" s="141"/>
      <c r="I62" s="226"/>
      <c r="J62" s="222"/>
      <c r="K62" s="222"/>
      <c r="L62" s="53"/>
      <c r="M62" s="222"/>
      <c r="N62" s="7"/>
      <c r="O62" s="9"/>
      <c r="P62" s="9"/>
      <c r="Q62" s="9"/>
      <c r="R62" s="22" t="s">
        <v>174</v>
      </c>
    </row>
    <row r="63" spans="1:18" s="159" customFormat="1" ht="18" customHeight="1">
      <c r="A63" s="5" t="s">
        <v>95</v>
      </c>
      <c r="B63" s="30">
        <v>2013</v>
      </c>
      <c r="C63" s="9" t="s">
        <v>33</v>
      </c>
      <c r="D63" s="9"/>
      <c r="E63" s="223" t="s">
        <v>561</v>
      </c>
      <c r="F63" s="224"/>
      <c r="G63" s="225">
        <v>84190</v>
      </c>
      <c r="H63" s="141"/>
      <c r="I63" s="226"/>
      <c r="J63" s="222"/>
      <c r="K63" s="222"/>
      <c r="L63" s="53"/>
      <c r="M63" s="222"/>
      <c r="N63" s="7"/>
      <c r="O63" s="9"/>
      <c r="P63" s="9"/>
      <c r="Q63" s="9"/>
      <c r="R63" s="22" t="s">
        <v>174</v>
      </c>
    </row>
    <row r="64" spans="1:18" s="159" customFormat="1" ht="18" customHeight="1">
      <c r="A64" s="5" t="s">
        <v>95</v>
      </c>
      <c r="B64" s="30">
        <v>2013</v>
      </c>
      <c r="C64" s="9" t="s">
        <v>33</v>
      </c>
      <c r="D64" s="9"/>
      <c r="E64" s="223" t="s">
        <v>560</v>
      </c>
      <c r="F64" s="224"/>
      <c r="G64" s="225">
        <v>81659</v>
      </c>
      <c r="H64" s="141"/>
      <c r="I64" s="226"/>
      <c r="J64" s="222"/>
      <c r="K64" s="222"/>
      <c r="L64" s="53"/>
      <c r="M64" s="222"/>
      <c r="N64" s="7"/>
      <c r="O64" s="9"/>
      <c r="P64" s="9"/>
      <c r="Q64" s="9"/>
      <c r="R64" s="22" t="s">
        <v>174</v>
      </c>
    </row>
    <row r="65" spans="1:18" s="159" customFormat="1" ht="18" customHeight="1">
      <c r="A65" s="5" t="s">
        <v>95</v>
      </c>
      <c r="B65" s="30">
        <v>2013</v>
      </c>
      <c r="C65" s="9" t="s">
        <v>33</v>
      </c>
      <c r="D65" s="9"/>
      <c r="E65" s="223" t="s">
        <v>562</v>
      </c>
      <c r="F65" s="224"/>
      <c r="G65" s="225">
        <v>66321</v>
      </c>
      <c r="H65" s="141"/>
      <c r="I65" s="226"/>
      <c r="J65" s="222"/>
      <c r="K65" s="222"/>
      <c r="L65" s="53"/>
      <c r="M65" s="222"/>
      <c r="N65" s="7"/>
      <c r="O65" s="9"/>
      <c r="P65" s="9"/>
      <c r="Q65" s="9"/>
      <c r="R65" s="22" t="s">
        <v>174</v>
      </c>
    </row>
    <row r="66" spans="1:18" s="159" customFormat="1" ht="18" customHeight="1">
      <c r="A66" s="5" t="s">
        <v>95</v>
      </c>
      <c r="B66" s="30">
        <v>2013</v>
      </c>
      <c r="C66" s="9" t="s">
        <v>33</v>
      </c>
      <c r="D66" s="9"/>
      <c r="E66" s="223" t="s">
        <v>559</v>
      </c>
      <c r="F66" s="224"/>
      <c r="G66" s="225">
        <v>61609</v>
      </c>
      <c r="H66" s="141"/>
      <c r="I66" s="226"/>
      <c r="J66" s="222"/>
      <c r="K66" s="222"/>
      <c r="L66" s="53"/>
      <c r="M66" s="222"/>
      <c r="N66" s="7"/>
      <c r="O66" s="9"/>
      <c r="P66" s="9"/>
      <c r="Q66" s="9"/>
      <c r="R66" s="22" t="s">
        <v>174</v>
      </c>
    </row>
    <row r="67" spans="1:18" s="159" customFormat="1" ht="18" customHeight="1">
      <c r="A67" s="5" t="s">
        <v>95</v>
      </c>
      <c r="B67" s="30">
        <v>2013</v>
      </c>
      <c r="C67" s="9" t="s">
        <v>33</v>
      </c>
      <c r="D67" s="9" t="s">
        <v>563</v>
      </c>
      <c r="E67" s="223" t="s">
        <v>564</v>
      </c>
      <c r="F67" s="224"/>
      <c r="G67" s="225">
        <v>61119</v>
      </c>
      <c r="H67" s="141"/>
      <c r="I67" s="226"/>
      <c r="J67" s="222"/>
      <c r="K67" s="222"/>
      <c r="L67" s="53"/>
      <c r="M67" s="222"/>
      <c r="N67" s="7"/>
      <c r="O67" s="9"/>
      <c r="P67" s="9"/>
      <c r="Q67" s="9"/>
      <c r="R67" s="22" t="s">
        <v>174</v>
      </c>
    </row>
    <row r="68" spans="1:18" s="159" customFormat="1" ht="18" customHeight="1">
      <c r="A68" s="5" t="s">
        <v>95</v>
      </c>
      <c r="B68" s="30">
        <v>2013</v>
      </c>
      <c r="C68" s="9" t="s">
        <v>33</v>
      </c>
      <c r="D68" s="9"/>
      <c r="E68" s="223" t="s">
        <v>566</v>
      </c>
      <c r="F68" s="224"/>
      <c r="G68" s="225">
        <v>56804</v>
      </c>
      <c r="H68" s="141"/>
      <c r="I68" s="226"/>
      <c r="J68" s="222"/>
      <c r="K68" s="222"/>
      <c r="L68" s="53"/>
      <c r="M68" s="222"/>
      <c r="N68" s="7"/>
      <c r="O68" s="9"/>
      <c r="P68" s="9"/>
      <c r="Q68" s="9"/>
      <c r="R68" s="22" t="s">
        <v>174</v>
      </c>
    </row>
    <row r="69" spans="1:18" s="159" customFormat="1" ht="18" customHeight="1">
      <c r="A69" s="5" t="s">
        <v>95</v>
      </c>
      <c r="B69" s="30">
        <v>2013</v>
      </c>
      <c r="C69" s="9" t="s">
        <v>33</v>
      </c>
      <c r="D69" s="9"/>
      <c r="E69" s="223" t="s">
        <v>569</v>
      </c>
      <c r="F69" s="224"/>
      <c r="G69" s="225">
        <v>48977</v>
      </c>
      <c r="H69" s="141"/>
      <c r="I69" s="226"/>
      <c r="J69" s="222"/>
      <c r="K69" s="222"/>
      <c r="L69" s="53"/>
      <c r="M69" s="222"/>
      <c r="N69" s="7"/>
      <c r="O69" s="9"/>
      <c r="P69" s="9"/>
      <c r="Q69" s="9"/>
      <c r="R69" s="22" t="s">
        <v>174</v>
      </c>
    </row>
    <row r="70" spans="1:18" s="159" customFormat="1" ht="18" customHeight="1">
      <c r="A70" s="5" t="s">
        <v>95</v>
      </c>
      <c r="B70" s="30">
        <v>2013</v>
      </c>
      <c r="C70" s="9" t="s">
        <v>33</v>
      </c>
      <c r="D70" s="9" t="s">
        <v>574</v>
      </c>
      <c r="E70" s="223" t="s">
        <v>575</v>
      </c>
      <c r="F70" s="224"/>
      <c r="G70" s="225">
        <v>48438</v>
      </c>
      <c r="H70" s="141"/>
      <c r="I70" s="226"/>
      <c r="J70" s="222"/>
      <c r="K70" s="222"/>
      <c r="L70" s="53"/>
      <c r="M70" s="222"/>
      <c r="N70" s="7"/>
      <c r="O70" s="9"/>
      <c r="P70" s="9"/>
      <c r="Q70" s="9"/>
      <c r="R70" s="22" t="s">
        <v>174</v>
      </c>
    </row>
    <row r="71" spans="1:18" s="159" customFormat="1" ht="18" customHeight="1">
      <c r="A71" s="5" t="s">
        <v>95</v>
      </c>
      <c r="B71" s="30">
        <v>2013</v>
      </c>
      <c r="C71" s="9" t="s">
        <v>33</v>
      </c>
      <c r="D71" s="9"/>
      <c r="E71" s="223" t="s">
        <v>565</v>
      </c>
      <c r="F71" s="224"/>
      <c r="G71" s="225">
        <v>46805</v>
      </c>
      <c r="H71" s="141"/>
      <c r="I71" s="226"/>
      <c r="J71" s="222"/>
      <c r="K71" s="222"/>
      <c r="L71" s="53"/>
      <c r="M71" s="222"/>
      <c r="N71" s="7"/>
      <c r="O71" s="9"/>
      <c r="P71" s="9"/>
      <c r="Q71" s="9"/>
      <c r="R71" s="22" t="s">
        <v>174</v>
      </c>
    </row>
    <row r="72" spans="1:18" s="159" customFormat="1" ht="18" customHeight="1">
      <c r="A72" s="5" t="s">
        <v>95</v>
      </c>
      <c r="B72" s="30">
        <v>2013</v>
      </c>
      <c r="C72" s="9" t="s">
        <v>33</v>
      </c>
      <c r="D72" s="9"/>
      <c r="E72" s="223" t="s">
        <v>568</v>
      </c>
      <c r="F72" s="224"/>
      <c r="G72" s="225">
        <v>46651</v>
      </c>
      <c r="H72" s="141"/>
      <c r="I72" s="226"/>
      <c r="J72" s="222"/>
      <c r="K72" s="222"/>
      <c r="L72" s="53"/>
      <c r="M72" s="222"/>
      <c r="N72" s="7"/>
      <c r="O72" s="9"/>
      <c r="P72" s="9"/>
      <c r="Q72" s="9"/>
      <c r="R72" s="22" t="s">
        <v>174</v>
      </c>
    </row>
    <row r="73" spans="1:18" s="159" customFormat="1" ht="18" customHeight="1">
      <c r="A73" s="5" t="s">
        <v>95</v>
      </c>
      <c r="B73" s="30">
        <v>2013</v>
      </c>
      <c r="C73" s="9" t="s">
        <v>33</v>
      </c>
      <c r="D73" s="9"/>
      <c r="E73" s="223" t="s">
        <v>567</v>
      </c>
      <c r="F73" s="224"/>
      <c r="G73" s="225">
        <v>41389</v>
      </c>
      <c r="H73" s="141"/>
      <c r="I73" s="226"/>
      <c r="J73" s="222"/>
      <c r="K73" s="222"/>
      <c r="L73" s="53"/>
      <c r="M73" s="222"/>
      <c r="N73" s="7"/>
      <c r="O73" s="9"/>
      <c r="P73" s="9"/>
      <c r="Q73" s="9"/>
      <c r="R73" s="22" t="s">
        <v>174</v>
      </c>
    </row>
    <row r="74" spans="1:18" s="159" customFormat="1" ht="18" customHeight="1">
      <c r="A74" s="5" t="s">
        <v>95</v>
      </c>
      <c r="B74" s="30">
        <v>2013</v>
      </c>
      <c r="C74" s="9" t="s">
        <v>33</v>
      </c>
      <c r="D74" s="9"/>
      <c r="E74" s="223" t="s">
        <v>570</v>
      </c>
      <c r="F74" s="224"/>
      <c r="G74" s="225">
        <v>38675</v>
      </c>
      <c r="H74" s="141"/>
      <c r="I74" s="226"/>
      <c r="J74" s="222"/>
      <c r="K74" s="222"/>
      <c r="L74" s="53"/>
      <c r="M74" s="222"/>
      <c r="N74" s="7"/>
      <c r="O74" s="9"/>
      <c r="P74" s="9"/>
      <c r="Q74" s="9"/>
      <c r="R74" s="22" t="s">
        <v>174</v>
      </c>
    </row>
    <row r="75" spans="1:18" s="159" customFormat="1" ht="18" customHeight="1">
      <c r="A75" s="5" t="s">
        <v>95</v>
      </c>
      <c r="B75" s="30">
        <v>2013</v>
      </c>
      <c r="C75" s="9" t="s">
        <v>33</v>
      </c>
      <c r="D75" s="9"/>
      <c r="E75" s="223" t="s">
        <v>571</v>
      </c>
      <c r="F75" s="224"/>
      <c r="G75" s="225">
        <v>31079</v>
      </c>
      <c r="H75" s="141"/>
      <c r="I75" s="226"/>
      <c r="J75" s="222"/>
      <c r="K75" s="222"/>
      <c r="L75" s="53"/>
      <c r="M75" s="222"/>
      <c r="N75" s="7"/>
      <c r="O75" s="9"/>
      <c r="P75" s="9"/>
      <c r="Q75" s="9"/>
      <c r="R75" s="22" t="s">
        <v>174</v>
      </c>
    </row>
    <row r="76" spans="1:18" s="159" customFormat="1" ht="18" customHeight="1">
      <c r="A76" s="5" t="s">
        <v>95</v>
      </c>
      <c r="B76" s="30">
        <v>2013</v>
      </c>
      <c r="C76" s="9" t="s">
        <v>33</v>
      </c>
      <c r="D76" s="9"/>
      <c r="E76" s="223" t="s">
        <v>573</v>
      </c>
      <c r="F76" s="224"/>
      <c r="G76" s="225">
        <v>28018</v>
      </c>
      <c r="H76" s="141"/>
      <c r="I76" s="226"/>
      <c r="J76" s="222"/>
      <c r="K76" s="222"/>
      <c r="L76" s="53"/>
      <c r="M76" s="222"/>
      <c r="N76" s="7"/>
      <c r="O76" s="9"/>
      <c r="P76" s="9"/>
      <c r="Q76" s="9"/>
      <c r="R76" s="22" t="s">
        <v>174</v>
      </c>
    </row>
    <row r="77" spans="1:18" s="159" customFormat="1" ht="18" customHeight="1">
      <c r="A77" s="5" t="s">
        <v>95</v>
      </c>
      <c r="B77" s="30">
        <v>2014</v>
      </c>
      <c r="C77" s="9" t="s">
        <v>33</v>
      </c>
      <c r="D77" s="9" t="s">
        <v>387</v>
      </c>
      <c r="E77" s="223" t="s">
        <v>552</v>
      </c>
      <c r="F77" s="224"/>
      <c r="G77" s="225">
        <v>339273</v>
      </c>
      <c r="H77" s="141"/>
      <c r="I77" s="226"/>
      <c r="J77" s="222"/>
      <c r="K77" s="222"/>
      <c r="L77" s="53"/>
      <c r="M77" s="222"/>
      <c r="N77" s="7"/>
      <c r="O77" s="9"/>
      <c r="P77" s="9"/>
      <c r="Q77" s="9"/>
      <c r="R77" s="22" t="s">
        <v>175</v>
      </c>
    </row>
    <row r="78" spans="1:18" s="159" customFormat="1" ht="18" customHeight="1">
      <c r="A78" s="5" t="s">
        <v>95</v>
      </c>
      <c r="B78" s="30">
        <v>2014</v>
      </c>
      <c r="C78" s="9" t="s">
        <v>33</v>
      </c>
      <c r="D78" s="9" t="s">
        <v>383</v>
      </c>
      <c r="E78" s="223" t="s">
        <v>553</v>
      </c>
      <c r="F78" s="224"/>
      <c r="G78" s="225">
        <v>293604</v>
      </c>
      <c r="H78" s="141"/>
      <c r="I78" s="226"/>
      <c r="J78" s="222"/>
      <c r="K78" s="222"/>
      <c r="L78" s="53"/>
      <c r="M78" s="222"/>
      <c r="N78" s="7"/>
      <c r="O78" s="9"/>
      <c r="P78" s="9"/>
      <c r="Q78" s="9"/>
      <c r="R78" s="22" t="s">
        <v>175</v>
      </c>
    </row>
    <row r="79" spans="1:18" s="159" customFormat="1" ht="18" customHeight="1">
      <c r="A79" s="5" t="s">
        <v>95</v>
      </c>
      <c r="B79" s="30">
        <v>2014</v>
      </c>
      <c r="C79" s="9" t="s">
        <v>33</v>
      </c>
      <c r="D79" s="9" t="s">
        <v>385</v>
      </c>
      <c r="E79" s="223" t="s">
        <v>554</v>
      </c>
      <c r="F79" s="224"/>
      <c r="G79" s="225">
        <v>285655</v>
      </c>
      <c r="H79" s="141"/>
      <c r="I79" s="226"/>
      <c r="J79" s="222"/>
      <c r="K79" s="222"/>
      <c r="L79" s="53"/>
      <c r="M79" s="222"/>
      <c r="N79" s="7"/>
      <c r="O79" s="9"/>
      <c r="P79" s="9"/>
      <c r="Q79" s="9"/>
      <c r="R79" s="22" t="s">
        <v>175</v>
      </c>
    </row>
    <row r="80" spans="1:18" s="159" customFormat="1" ht="18" customHeight="1">
      <c r="A80" s="5" t="s">
        <v>95</v>
      </c>
      <c r="B80" s="30">
        <v>2014</v>
      </c>
      <c r="C80" s="9" t="s">
        <v>33</v>
      </c>
      <c r="D80" s="9" t="s">
        <v>381</v>
      </c>
      <c r="E80" s="223" t="s">
        <v>555</v>
      </c>
      <c r="F80" s="224"/>
      <c r="G80" s="225">
        <v>219720</v>
      </c>
      <c r="H80" s="141"/>
      <c r="I80" s="226"/>
      <c r="J80" s="222"/>
      <c r="K80" s="222"/>
      <c r="L80" s="53"/>
      <c r="M80" s="222"/>
      <c r="N80" s="7"/>
      <c r="O80" s="9"/>
      <c r="P80" s="9"/>
      <c r="Q80" s="9"/>
      <c r="R80" s="22" t="s">
        <v>175</v>
      </c>
    </row>
    <row r="81" spans="1:18" s="159" customFormat="1" ht="18" customHeight="1">
      <c r="A81" s="5" t="s">
        <v>95</v>
      </c>
      <c r="B81" s="30">
        <v>2014</v>
      </c>
      <c r="C81" s="9" t="s">
        <v>33</v>
      </c>
      <c r="D81" s="9" t="s">
        <v>556</v>
      </c>
      <c r="E81" s="223" t="s">
        <v>557</v>
      </c>
      <c r="F81" s="224"/>
      <c r="G81" s="225">
        <v>147787</v>
      </c>
      <c r="H81" s="141"/>
      <c r="I81" s="226"/>
      <c r="J81" s="222"/>
      <c r="K81" s="222"/>
      <c r="L81" s="53"/>
      <c r="M81" s="222"/>
      <c r="N81" s="7"/>
      <c r="O81" s="9"/>
      <c r="P81" s="9"/>
      <c r="Q81" s="9"/>
      <c r="R81" s="22" t="s">
        <v>175</v>
      </c>
    </row>
    <row r="82" spans="1:18" s="159" customFormat="1" ht="18" customHeight="1">
      <c r="A82" s="5" t="s">
        <v>95</v>
      </c>
      <c r="B82" s="30">
        <v>2014</v>
      </c>
      <c r="C82" s="9" t="s">
        <v>33</v>
      </c>
      <c r="D82" s="9"/>
      <c r="E82" s="223" t="s">
        <v>558</v>
      </c>
      <c r="F82" s="224"/>
      <c r="G82" s="225">
        <v>82992</v>
      </c>
      <c r="H82" s="141"/>
      <c r="I82" s="226"/>
      <c r="J82" s="222"/>
      <c r="K82" s="222"/>
      <c r="L82" s="53"/>
      <c r="M82" s="222"/>
      <c r="N82" s="7"/>
      <c r="O82" s="9"/>
      <c r="P82" s="9"/>
      <c r="Q82" s="9"/>
      <c r="R82" s="22" t="s">
        <v>175</v>
      </c>
    </row>
    <row r="83" spans="1:18" s="159" customFormat="1" ht="18" customHeight="1">
      <c r="A83" s="5" t="s">
        <v>95</v>
      </c>
      <c r="B83" s="30">
        <v>2014</v>
      </c>
      <c r="C83" s="9" t="s">
        <v>33</v>
      </c>
      <c r="D83" s="9"/>
      <c r="E83" s="223" t="s">
        <v>560</v>
      </c>
      <c r="F83" s="224"/>
      <c r="G83" s="225">
        <v>81219</v>
      </c>
      <c r="H83" s="141"/>
      <c r="I83" s="226"/>
      <c r="J83" s="222"/>
      <c r="K83" s="222"/>
      <c r="L83" s="53"/>
      <c r="M83" s="222"/>
      <c r="N83" s="7"/>
      <c r="O83" s="9"/>
      <c r="P83" s="9"/>
      <c r="Q83" s="9"/>
      <c r="R83" s="22" t="s">
        <v>175</v>
      </c>
    </row>
    <row r="84" spans="1:18" s="159" customFormat="1" ht="18" customHeight="1">
      <c r="A84" s="5" t="s">
        <v>95</v>
      </c>
      <c r="B84" s="30">
        <v>2014</v>
      </c>
      <c r="C84" s="9" t="s">
        <v>33</v>
      </c>
      <c r="D84" s="9"/>
      <c r="E84" s="223" t="s">
        <v>561</v>
      </c>
      <c r="F84" s="224"/>
      <c r="G84" s="225">
        <v>80699</v>
      </c>
      <c r="H84" s="141"/>
      <c r="I84" s="226"/>
      <c r="J84" s="222"/>
      <c r="K84" s="222"/>
      <c r="L84" s="53"/>
      <c r="M84" s="222"/>
      <c r="N84" s="7"/>
      <c r="O84" s="9"/>
      <c r="P84" s="9"/>
      <c r="Q84" s="9"/>
      <c r="R84" s="22" t="s">
        <v>175</v>
      </c>
    </row>
    <row r="85" spans="1:18" s="159" customFormat="1" ht="18" customHeight="1">
      <c r="A85" s="5" t="s">
        <v>95</v>
      </c>
      <c r="B85" s="30">
        <v>2014</v>
      </c>
      <c r="C85" s="9" t="s">
        <v>33</v>
      </c>
      <c r="D85" s="9"/>
      <c r="E85" s="223" t="s">
        <v>562</v>
      </c>
      <c r="F85" s="224"/>
      <c r="G85" s="225">
        <v>66353</v>
      </c>
      <c r="H85" s="141"/>
      <c r="I85" s="226"/>
      <c r="J85" s="222"/>
      <c r="K85" s="222"/>
      <c r="L85" s="53"/>
      <c r="M85" s="222"/>
      <c r="N85" s="7"/>
      <c r="O85" s="9"/>
      <c r="P85" s="9"/>
      <c r="Q85" s="9"/>
      <c r="R85" s="22" t="s">
        <v>175</v>
      </c>
    </row>
    <row r="86" spans="1:18" s="159" customFormat="1" ht="18" customHeight="1">
      <c r="A86" s="5" t="s">
        <v>95</v>
      </c>
      <c r="B86" s="30">
        <v>2014</v>
      </c>
      <c r="C86" s="9" t="s">
        <v>33</v>
      </c>
      <c r="D86" s="9" t="s">
        <v>563</v>
      </c>
      <c r="E86" s="223" t="s">
        <v>564</v>
      </c>
      <c r="F86" s="224"/>
      <c r="G86" s="225">
        <v>60508</v>
      </c>
      <c r="H86" s="141"/>
      <c r="I86" s="226"/>
      <c r="J86" s="222"/>
      <c r="K86" s="222"/>
      <c r="L86" s="53"/>
      <c r="M86" s="222"/>
      <c r="N86" s="7"/>
      <c r="O86" s="9"/>
      <c r="P86" s="9"/>
      <c r="Q86" s="9"/>
      <c r="R86" s="22" t="s">
        <v>175</v>
      </c>
    </row>
    <row r="87" spans="1:18" s="159" customFormat="1" ht="18" customHeight="1">
      <c r="A87" s="5" t="s">
        <v>95</v>
      </c>
      <c r="B87" s="30">
        <v>2014</v>
      </c>
      <c r="C87" s="9" t="s">
        <v>33</v>
      </c>
      <c r="D87" s="9"/>
      <c r="E87" s="223" t="s">
        <v>559</v>
      </c>
      <c r="F87" s="224"/>
      <c r="G87" s="225">
        <v>56990</v>
      </c>
      <c r="H87" s="141"/>
      <c r="I87" s="226"/>
      <c r="J87" s="222"/>
      <c r="K87" s="222"/>
      <c r="L87" s="53"/>
      <c r="M87" s="222"/>
      <c r="N87" s="7"/>
      <c r="O87" s="9"/>
      <c r="P87" s="9"/>
      <c r="Q87" s="9"/>
      <c r="R87" s="22" t="s">
        <v>175</v>
      </c>
    </row>
    <row r="88" spans="1:18" s="159" customFormat="1" ht="18" customHeight="1">
      <c r="A88" s="5" t="s">
        <v>95</v>
      </c>
      <c r="B88" s="30">
        <v>2014</v>
      </c>
      <c r="C88" s="9" t="s">
        <v>33</v>
      </c>
      <c r="D88" s="9"/>
      <c r="E88" s="223" t="s">
        <v>569</v>
      </c>
      <c r="F88" s="224"/>
      <c r="G88" s="225">
        <v>52445</v>
      </c>
      <c r="H88" s="141"/>
      <c r="I88" s="226"/>
      <c r="J88" s="222"/>
      <c r="K88" s="222"/>
      <c r="L88" s="53"/>
      <c r="M88" s="222"/>
      <c r="N88" s="7"/>
      <c r="O88" s="9"/>
      <c r="P88" s="9"/>
      <c r="Q88" s="9"/>
      <c r="R88" s="22" t="s">
        <v>175</v>
      </c>
    </row>
    <row r="89" spans="1:18" s="159" customFormat="1" ht="18" customHeight="1">
      <c r="A89" s="5" t="s">
        <v>95</v>
      </c>
      <c r="B89" s="30">
        <v>2014</v>
      </c>
      <c r="C89" s="9" t="s">
        <v>33</v>
      </c>
      <c r="D89" s="9"/>
      <c r="E89" s="223" t="s">
        <v>568</v>
      </c>
      <c r="F89" s="224"/>
      <c r="G89" s="225">
        <v>47660</v>
      </c>
      <c r="H89" s="141"/>
      <c r="I89" s="226"/>
      <c r="J89" s="222"/>
      <c r="K89" s="222"/>
      <c r="L89" s="53"/>
      <c r="M89" s="222"/>
      <c r="N89" s="7"/>
      <c r="O89" s="9"/>
      <c r="P89" s="9"/>
      <c r="Q89" s="9"/>
      <c r="R89" s="22" t="s">
        <v>175</v>
      </c>
    </row>
    <row r="90" spans="1:18" s="159" customFormat="1" ht="18" customHeight="1">
      <c r="A90" s="5" t="s">
        <v>95</v>
      </c>
      <c r="B90" s="30">
        <v>2014</v>
      </c>
      <c r="C90" s="9" t="s">
        <v>33</v>
      </c>
      <c r="D90" s="9"/>
      <c r="E90" s="223" t="s">
        <v>565</v>
      </c>
      <c r="F90" s="224"/>
      <c r="G90" s="225">
        <v>46754</v>
      </c>
      <c r="H90" s="141"/>
      <c r="I90" s="226"/>
      <c r="J90" s="222"/>
      <c r="K90" s="222"/>
      <c r="L90" s="53"/>
      <c r="M90" s="222"/>
      <c r="N90" s="7"/>
      <c r="O90" s="9"/>
      <c r="P90" s="9"/>
      <c r="Q90" s="9"/>
      <c r="R90" s="22" t="s">
        <v>175</v>
      </c>
    </row>
    <row r="91" spans="1:18" s="159" customFormat="1" ht="18" customHeight="1">
      <c r="A91" s="5" t="s">
        <v>95</v>
      </c>
      <c r="B91" s="30">
        <v>2014</v>
      </c>
      <c r="C91" s="9" t="s">
        <v>33</v>
      </c>
      <c r="D91" s="9" t="s">
        <v>574</v>
      </c>
      <c r="E91" s="223" t="s">
        <v>575</v>
      </c>
      <c r="F91" s="224"/>
      <c r="G91" s="225">
        <v>45874</v>
      </c>
      <c r="H91" s="141"/>
      <c r="I91" s="226"/>
      <c r="J91" s="222"/>
      <c r="K91" s="222"/>
      <c r="L91" s="53"/>
      <c r="M91" s="222"/>
      <c r="N91" s="7"/>
      <c r="O91" s="9"/>
      <c r="P91" s="9"/>
      <c r="Q91" s="9"/>
      <c r="R91" s="22" t="s">
        <v>175</v>
      </c>
    </row>
    <row r="92" spans="1:18" s="159" customFormat="1" ht="18" customHeight="1">
      <c r="A92" s="5" t="s">
        <v>95</v>
      </c>
      <c r="B92" s="30">
        <v>2014</v>
      </c>
      <c r="C92" s="9" t="s">
        <v>33</v>
      </c>
      <c r="D92" s="9"/>
      <c r="E92" s="223" t="s">
        <v>566</v>
      </c>
      <c r="F92" s="224"/>
      <c r="G92" s="225">
        <v>41958</v>
      </c>
      <c r="H92" s="141"/>
      <c r="I92" s="226"/>
      <c r="J92" s="222"/>
      <c r="K92" s="222"/>
      <c r="L92" s="53"/>
      <c r="M92" s="222"/>
      <c r="N92" s="7"/>
      <c r="O92" s="9"/>
      <c r="P92" s="9"/>
      <c r="Q92" s="9"/>
      <c r="R92" s="22" t="s">
        <v>175</v>
      </c>
    </row>
    <row r="93" spans="1:18" s="159" customFormat="1" ht="18" customHeight="1">
      <c r="A93" s="5" t="s">
        <v>95</v>
      </c>
      <c r="B93" s="30">
        <v>2014</v>
      </c>
      <c r="C93" s="9" t="s">
        <v>33</v>
      </c>
      <c r="D93" s="9"/>
      <c r="E93" s="223" t="s">
        <v>567</v>
      </c>
      <c r="F93" s="224"/>
      <c r="G93" s="225">
        <v>41425</v>
      </c>
      <c r="H93" s="141"/>
      <c r="I93" s="226"/>
      <c r="J93" s="222"/>
      <c r="K93" s="222"/>
      <c r="L93" s="53"/>
      <c r="M93" s="222"/>
      <c r="N93" s="7"/>
      <c r="O93" s="9"/>
      <c r="P93" s="9"/>
      <c r="Q93" s="9"/>
      <c r="R93" s="22" t="s">
        <v>175</v>
      </c>
    </row>
    <row r="94" spans="1:18" s="159" customFormat="1" ht="18" customHeight="1">
      <c r="A94" s="5" t="s">
        <v>95</v>
      </c>
      <c r="B94" s="30">
        <v>2014</v>
      </c>
      <c r="C94" s="9" t="s">
        <v>33</v>
      </c>
      <c r="D94" s="9"/>
      <c r="E94" s="223" t="s">
        <v>570</v>
      </c>
      <c r="F94" s="224"/>
      <c r="G94" s="225">
        <v>39865</v>
      </c>
      <c r="H94" s="141"/>
      <c r="I94" s="226"/>
      <c r="J94" s="222"/>
      <c r="K94" s="222"/>
      <c r="L94" s="53"/>
      <c r="M94" s="222"/>
      <c r="N94" s="7"/>
      <c r="O94" s="9"/>
      <c r="P94" s="9"/>
      <c r="Q94" s="9"/>
      <c r="R94" s="22" t="s">
        <v>175</v>
      </c>
    </row>
    <row r="95" spans="1:18" s="159" customFormat="1" ht="18" customHeight="1">
      <c r="A95" s="5" t="s">
        <v>95</v>
      </c>
      <c r="B95" s="30">
        <v>2014</v>
      </c>
      <c r="C95" s="9" t="s">
        <v>33</v>
      </c>
      <c r="D95" s="9"/>
      <c r="E95" s="223" t="s">
        <v>571</v>
      </c>
      <c r="F95" s="224"/>
      <c r="G95" s="225">
        <v>32652</v>
      </c>
      <c r="H95" s="141"/>
      <c r="I95" s="226"/>
      <c r="J95" s="222"/>
      <c r="K95" s="222"/>
      <c r="L95" s="53"/>
      <c r="M95" s="222"/>
      <c r="N95" s="7"/>
      <c r="O95" s="9"/>
      <c r="P95" s="9"/>
      <c r="Q95" s="9"/>
      <c r="R95" s="22" t="s">
        <v>175</v>
      </c>
    </row>
    <row r="96" spans="1:18" s="159" customFormat="1" ht="18" customHeight="1">
      <c r="A96" s="5" t="s">
        <v>95</v>
      </c>
      <c r="B96" s="30">
        <v>2014</v>
      </c>
      <c r="C96" s="9" t="s">
        <v>33</v>
      </c>
      <c r="D96" s="9"/>
      <c r="E96" s="223" t="s">
        <v>573</v>
      </c>
      <c r="F96" s="224"/>
      <c r="G96" s="225">
        <v>27877</v>
      </c>
      <c r="H96" s="141"/>
      <c r="I96" s="226"/>
      <c r="J96" s="222"/>
      <c r="K96" s="222"/>
      <c r="L96" s="53"/>
      <c r="M96" s="222"/>
      <c r="N96" s="7"/>
      <c r="O96" s="9"/>
      <c r="P96" s="9"/>
      <c r="Q96" s="9"/>
      <c r="R96" s="22" t="s">
        <v>175</v>
      </c>
    </row>
    <row r="97" spans="1:18" s="159" customFormat="1" ht="18" customHeight="1">
      <c r="A97" s="5" t="s">
        <v>95</v>
      </c>
      <c r="B97" s="30">
        <v>2015</v>
      </c>
      <c r="C97" s="9" t="s">
        <v>33</v>
      </c>
      <c r="D97" s="9" t="s">
        <v>387</v>
      </c>
      <c r="E97" s="223" t="s">
        <v>552</v>
      </c>
      <c r="F97" s="224"/>
      <c r="G97" s="225">
        <v>337694</v>
      </c>
      <c r="H97" s="141"/>
      <c r="I97" s="226"/>
      <c r="J97" s="222"/>
      <c r="K97" s="222"/>
      <c r="L97" s="53"/>
      <c r="M97" s="222"/>
      <c r="N97" s="7"/>
      <c r="O97" s="9"/>
      <c r="P97" s="9"/>
      <c r="Q97" s="9"/>
      <c r="R97" s="22" t="s">
        <v>176</v>
      </c>
    </row>
    <row r="98" spans="1:18" s="159" customFormat="1" ht="18" customHeight="1">
      <c r="A98" s="5" t="s">
        <v>95</v>
      </c>
      <c r="B98" s="30">
        <v>2015</v>
      </c>
      <c r="C98" s="9" t="s">
        <v>33</v>
      </c>
      <c r="D98" s="9" t="s">
        <v>383</v>
      </c>
      <c r="E98" s="223" t="s">
        <v>553</v>
      </c>
      <c r="F98" s="224"/>
      <c r="G98" s="225">
        <v>314391</v>
      </c>
      <c r="H98" s="141"/>
      <c r="I98" s="226"/>
      <c r="J98" s="222"/>
      <c r="K98" s="222"/>
      <c r="L98" s="53"/>
      <c r="M98" s="222"/>
      <c r="N98" s="7"/>
      <c r="O98" s="9"/>
      <c r="P98" s="9"/>
      <c r="Q98" s="9"/>
      <c r="R98" s="22" t="s">
        <v>176</v>
      </c>
    </row>
    <row r="99" spans="1:18" s="159" customFormat="1" ht="18" customHeight="1">
      <c r="A99" s="5" t="s">
        <v>95</v>
      </c>
      <c r="B99" s="30">
        <v>2015</v>
      </c>
      <c r="C99" s="9" t="s">
        <v>33</v>
      </c>
      <c r="D99" s="9" t="s">
        <v>385</v>
      </c>
      <c r="E99" s="223" t="s">
        <v>554</v>
      </c>
      <c r="F99" s="224"/>
      <c r="G99" s="225">
        <v>291716</v>
      </c>
      <c r="H99" s="141"/>
      <c r="I99" s="226"/>
      <c r="J99" s="222"/>
      <c r="K99" s="222"/>
      <c r="L99" s="53"/>
      <c r="M99" s="222"/>
      <c r="N99" s="7"/>
      <c r="O99" s="9"/>
      <c r="P99" s="9"/>
      <c r="Q99" s="9"/>
      <c r="R99" s="22" t="s">
        <v>176</v>
      </c>
    </row>
    <row r="100" spans="1:18" s="159" customFormat="1" ht="18" customHeight="1">
      <c r="A100" s="5" t="s">
        <v>95</v>
      </c>
      <c r="B100" s="30">
        <v>2015</v>
      </c>
      <c r="C100" s="9" t="s">
        <v>33</v>
      </c>
      <c r="D100" s="9" t="s">
        <v>381</v>
      </c>
      <c r="E100" s="223" t="s">
        <v>555</v>
      </c>
      <c r="F100" s="224"/>
      <c r="G100" s="225">
        <v>228202</v>
      </c>
      <c r="H100" s="141"/>
      <c r="I100" s="226"/>
      <c r="J100" s="222"/>
      <c r="K100" s="222"/>
      <c r="L100" s="53"/>
      <c r="M100" s="222"/>
      <c r="N100" s="7"/>
      <c r="O100" s="9"/>
      <c r="P100" s="9"/>
      <c r="Q100" s="9"/>
      <c r="R100" s="22" t="s">
        <v>176</v>
      </c>
    </row>
    <row r="101" spans="1:18" s="159" customFormat="1" ht="18" customHeight="1">
      <c r="A101" s="5" t="s">
        <v>95</v>
      </c>
      <c r="B101" s="30">
        <v>2015</v>
      </c>
      <c r="C101" s="9" t="s">
        <v>33</v>
      </c>
      <c r="D101" s="9" t="s">
        <v>556</v>
      </c>
      <c r="E101" s="223" t="s">
        <v>557</v>
      </c>
      <c r="F101" s="224"/>
      <c r="G101" s="225">
        <v>157790</v>
      </c>
      <c r="H101" s="141"/>
      <c r="I101" s="226"/>
      <c r="J101" s="222"/>
      <c r="K101" s="222"/>
      <c r="L101" s="53"/>
      <c r="M101" s="222"/>
      <c r="N101" s="7"/>
      <c r="O101" s="9"/>
      <c r="P101" s="9"/>
      <c r="Q101" s="9"/>
      <c r="R101" s="22" t="s">
        <v>176</v>
      </c>
    </row>
    <row r="102" spans="1:18" s="159" customFormat="1" ht="18" customHeight="1">
      <c r="A102" s="5" t="s">
        <v>95</v>
      </c>
      <c r="B102" s="30">
        <v>2015</v>
      </c>
      <c r="C102" s="9" t="s">
        <v>33</v>
      </c>
      <c r="D102" s="9"/>
      <c r="E102" s="223" t="s">
        <v>561</v>
      </c>
      <c r="F102" s="224"/>
      <c r="G102" s="225">
        <v>87439</v>
      </c>
      <c r="H102" s="141"/>
      <c r="I102" s="226"/>
      <c r="J102" s="222"/>
      <c r="K102" s="222"/>
      <c r="L102" s="53"/>
      <c r="M102" s="222"/>
      <c r="N102" s="7"/>
      <c r="O102" s="9"/>
      <c r="P102" s="9"/>
      <c r="Q102" s="9"/>
      <c r="R102" s="22" t="s">
        <v>176</v>
      </c>
    </row>
    <row r="103" spans="1:18" s="159" customFormat="1" ht="18" customHeight="1">
      <c r="A103" s="5" t="s">
        <v>95</v>
      </c>
      <c r="B103" s="30">
        <v>2015</v>
      </c>
      <c r="C103" s="9" t="s">
        <v>33</v>
      </c>
      <c r="D103" s="9"/>
      <c r="E103" s="223" t="s">
        <v>558</v>
      </c>
      <c r="F103" s="224"/>
      <c r="G103" s="225">
        <v>84024</v>
      </c>
      <c r="H103" s="141"/>
      <c r="I103" s="226"/>
      <c r="J103" s="222"/>
      <c r="K103" s="222"/>
      <c r="L103" s="53"/>
      <c r="M103" s="222"/>
      <c r="N103" s="7"/>
      <c r="O103" s="9"/>
      <c r="P103" s="9"/>
      <c r="Q103" s="9"/>
      <c r="R103" s="22" t="s">
        <v>176</v>
      </c>
    </row>
    <row r="104" spans="1:18" s="159" customFormat="1" ht="18" customHeight="1">
      <c r="A104" s="5" t="s">
        <v>95</v>
      </c>
      <c r="B104" s="30">
        <v>2015</v>
      </c>
      <c r="C104" s="9" t="s">
        <v>33</v>
      </c>
      <c r="D104" s="9"/>
      <c r="E104" s="223" t="s">
        <v>560</v>
      </c>
      <c r="F104" s="224"/>
      <c r="G104" s="225">
        <v>82172</v>
      </c>
      <c r="H104" s="141"/>
      <c r="I104" s="226"/>
      <c r="J104" s="222"/>
      <c r="K104" s="222"/>
      <c r="L104" s="53"/>
      <c r="M104" s="222"/>
      <c r="N104" s="7"/>
      <c r="O104" s="9"/>
      <c r="P104" s="9"/>
      <c r="Q104" s="9"/>
      <c r="R104" s="22" t="s">
        <v>176</v>
      </c>
    </row>
    <row r="105" spans="1:18" s="159" customFormat="1" ht="18" customHeight="1">
      <c r="A105" s="5" t="s">
        <v>95</v>
      </c>
      <c r="B105" s="30">
        <v>2015</v>
      </c>
      <c r="C105" s="9" t="s">
        <v>33</v>
      </c>
      <c r="D105" s="9"/>
      <c r="E105" s="223" t="s">
        <v>562</v>
      </c>
      <c r="F105" s="224"/>
      <c r="G105" s="225">
        <v>68385</v>
      </c>
      <c r="H105" s="141"/>
      <c r="I105" s="226"/>
      <c r="J105" s="7"/>
      <c r="K105" s="7"/>
      <c r="L105" s="9"/>
      <c r="M105" s="7"/>
      <c r="N105" s="7"/>
      <c r="O105" s="9"/>
      <c r="P105" s="9"/>
      <c r="Q105" s="9"/>
      <c r="R105" s="22" t="s">
        <v>176</v>
      </c>
    </row>
    <row r="106" spans="1:18" s="159" customFormat="1" ht="18" customHeight="1">
      <c r="A106" s="5" t="s">
        <v>95</v>
      </c>
      <c r="B106" s="30">
        <v>2015</v>
      </c>
      <c r="C106" s="9" t="s">
        <v>33</v>
      </c>
      <c r="D106" s="9"/>
      <c r="E106" s="223" t="s">
        <v>559</v>
      </c>
      <c r="F106" s="224"/>
      <c r="G106" s="225">
        <v>60818</v>
      </c>
      <c r="H106" s="141"/>
      <c r="I106" s="226"/>
      <c r="J106" s="7"/>
      <c r="K106" s="7"/>
      <c r="L106" s="9"/>
      <c r="M106" s="7"/>
      <c r="N106" s="7"/>
      <c r="O106" s="9"/>
      <c r="P106" s="9"/>
      <c r="Q106" s="9"/>
      <c r="R106" s="22" t="s">
        <v>176</v>
      </c>
    </row>
    <row r="107" spans="1:18" s="159" customFormat="1" ht="18" customHeight="1">
      <c r="A107" s="5" t="s">
        <v>95</v>
      </c>
      <c r="B107" s="30">
        <v>2015</v>
      </c>
      <c r="C107" s="9" t="s">
        <v>33</v>
      </c>
      <c r="D107" s="9" t="s">
        <v>563</v>
      </c>
      <c r="E107" s="223" t="s">
        <v>564</v>
      </c>
      <c r="F107" s="224"/>
      <c r="G107" s="225">
        <v>60520</v>
      </c>
      <c r="H107" s="141"/>
      <c r="I107" s="226"/>
      <c r="J107" s="7"/>
      <c r="K107" s="7"/>
      <c r="L107" s="9"/>
      <c r="M107" s="7"/>
      <c r="N107" s="7"/>
      <c r="O107" s="9"/>
      <c r="P107" s="9"/>
      <c r="Q107" s="9"/>
      <c r="R107" s="22" t="s">
        <v>176</v>
      </c>
    </row>
    <row r="108" spans="1:18" s="159" customFormat="1" ht="18" customHeight="1">
      <c r="A108" s="5" t="s">
        <v>95</v>
      </c>
      <c r="B108" s="30">
        <v>2015</v>
      </c>
      <c r="C108" s="9" t="s">
        <v>33</v>
      </c>
      <c r="D108" s="9"/>
      <c r="E108" s="223" t="s">
        <v>569</v>
      </c>
      <c r="F108" s="224"/>
      <c r="G108" s="225">
        <v>55507</v>
      </c>
      <c r="H108" s="141"/>
      <c r="I108" s="226"/>
      <c r="J108" s="7"/>
      <c r="K108" s="7"/>
      <c r="L108" s="9"/>
      <c r="M108" s="7"/>
      <c r="N108" s="7"/>
      <c r="O108" s="9"/>
      <c r="P108" s="9"/>
      <c r="Q108" s="9"/>
      <c r="R108" s="22" t="s">
        <v>176</v>
      </c>
    </row>
    <row r="109" spans="1:18" s="159" customFormat="1" ht="18" customHeight="1">
      <c r="A109" s="5" t="s">
        <v>95</v>
      </c>
      <c r="B109" s="30">
        <v>2015</v>
      </c>
      <c r="C109" s="9" t="s">
        <v>33</v>
      </c>
      <c r="D109" s="9"/>
      <c r="E109" s="223" t="s">
        <v>568</v>
      </c>
      <c r="F109" s="224"/>
      <c r="G109" s="225">
        <v>53109</v>
      </c>
      <c r="H109" s="141"/>
      <c r="I109" s="226"/>
      <c r="J109" s="7"/>
      <c r="K109" s="7"/>
      <c r="L109" s="9"/>
      <c r="M109" s="7"/>
      <c r="N109" s="7"/>
      <c r="O109" s="9"/>
      <c r="P109" s="9"/>
      <c r="Q109" s="9"/>
      <c r="R109" s="22" t="s">
        <v>176</v>
      </c>
    </row>
    <row r="110" spans="1:18" s="159" customFormat="1" ht="18" customHeight="1">
      <c r="A110" s="5" t="s">
        <v>95</v>
      </c>
      <c r="B110" s="30">
        <v>2015</v>
      </c>
      <c r="C110" s="9" t="s">
        <v>33</v>
      </c>
      <c r="D110" s="9"/>
      <c r="E110" s="223" t="s">
        <v>565</v>
      </c>
      <c r="F110" s="224"/>
      <c r="G110" s="225">
        <v>49807</v>
      </c>
      <c r="H110" s="141"/>
      <c r="I110" s="226"/>
      <c r="J110" s="7"/>
      <c r="K110" s="7"/>
      <c r="L110" s="9"/>
      <c r="M110" s="7"/>
      <c r="N110" s="7"/>
      <c r="O110" s="9"/>
      <c r="P110" s="9"/>
      <c r="Q110" s="9"/>
      <c r="R110" s="22" t="s">
        <v>176</v>
      </c>
    </row>
    <row r="111" spans="1:18" s="159" customFormat="1" ht="18" customHeight="1">
      <c r="A111" s="5" t="s">
        <v>95</v>
      </c>
      <c r="B111" s="30">
        <v>2015</v>
      </c>
      <c r="C111" s="9" t="s">
        <v>33</v>
      </c>
      <c r="D111" s="9" t="s">
        <v>574</v>
      </c>
      <c r="E111" s="223" t="s">
        <v>575</v>
      </c>
      <c r="F111" s="224"/>
      <c r="G111" s="225">
        <v>45778</v>
      </c>
      <c r="H111" s="141"/>
      <c r="I111" s="226"/>
      <c r="J111" s="7"/>
      <c r="K111" s="7"/>
      <c r="L111" s="9"/>
      <c r="M111" s="7"/>
      <c r="N111" s="7"/>
      <c r="O111" s="9"/>
      <c r="P111" s="9"/>
      <c r="Q111" s="9"/>
      <c r="R111" s="22" t="s">
        <v>176</v>
      </c>
    </row>
    <row r="112" spans="1:18" s="159" customFormat="1" ht="18" customHeight="1">
      <c r="A112" s="5" t="s">
        <v>95</v>
      </c>
      <c r="B112" s="30">
        <v>2015</v>
      </c>
      <c r="C112" s="9" t="s">
        <v>33</v>
      </c>
      <c r="D112" s="9"/>
      <c r="E112" s="223" t="s">
        <v>567</v>
      </c>
      <c r="F112" s="224"/>
      <c r="G112" s="225">
        <v>43714</v>
      </c>
      <c r="H112" s="141"/>
      <c r="I112" s="226"/>
      <c r="J112" s="7"/>
      <c r="K112" s="7"/>
      <c r="L112" s="9"/>
      <c r="M112" s="7"/>
      <c r="N112" s="7"/>
      <c r="O112" s="9"/>
      <c r="P112" s="9"/>
      <c r="Q112" s="9"/>
      <c r="R112" s="22" t="s">
        <v>176</v>
      </c>
    </row>
    <row r="113" spans="1:18" s="159" customFormat="1" ht="18" customHeight="1">
      <c r="A113" s="5" t="s">
        <v>95</v>
      </c>
      <c r="B113" s="30">
        <v>2015</v>
      </c>
      <c r="C113" s="9" t="s">
        <v>33</v>
      </c>
      <c r="D113" s="9"/>
      <c r="E113" s="223" t="s">
        <v>570</v>
      </c>
      <c r="F113" s="224"/>
      <c r="G113" s="225">
        <v>42662</v>
      </c>
      <c r="H113" s="141"/>
      <c r="I113" s="226"/>
      <c r="J113" s="7"/>
      <c r="K113" s="7"/>
      <c r="L113" s="9"/>
      <c r="M113" s="7"/>
      <c r="N113" s="7"/>
      <c r="O113" s="9"/>
      <c r="P113" s="9"/>
      <c r="Q113" s="9"/>
      <c r="R113" s="22" t="s">
        <v>176</v>
      </c>
    </row>
    <row r="114" spans="1:18" s="159" customFormat="1" ht="18" customHeight="1">
      <c r="A114" s="5" t="s">
        <v>95</v>
      </c>
      <c r="B114" s="30">
        <v>2015</v>
      </c>
      <c r="C114" s="9" t="s">
        <v>33</v>
      </c>
      <c r="D114" s="9"/>
      <c r="E114" s="223" t="s">
        <v>571</v>
      </c>
      <c r="F114" s="224"/>
      <c r="G114" s="225">
        <v>34475</v>
      </c>
      <c r="H114" s="141"/>
      <c r="I114" s="226"/>
      <c r="J114" s="7"/>
      <c r="K114" s="7"/>
      <c r="L114" s="9"/>
      <c r="M114" s="7"/>
      <c r="N114" s="7"/>
      <c r="O114" s="9"/>
      <c r="P114" s="9"/>
      <c r="Q114" s="9"/>
      <c r="R114" s="22" t="s">
        <v>176</v>
      </c>
    </row>
    <row r="115" spans="1:18" s="159" customFormat="1" ht="18" customHeight="1">
      <c r="A115" s="5" t="s">
        <v>95</v>
      </c>
      <c r="B115" s="30">
        <v>2015</v>
      </c>
      <c r="C115" s="9" t="s">
        <v>33</v>
      </c>
      <c r="D115" s="9"/>
      <c r="E115" s="223" t="s">
        <v>573</v>
      </c>
      <c r="F115" s="224"/>
      <c r="G115" s="225">
        <v>28950</v>
      </c>
      <c r="H115" s="141"/>
      <c r="I115" s="226"/>
      <c r="J115" s="7"/>
      <c r="K115" s="7"/>
      <c r="L115" s="9"/>
      <c r="M115" s="7"/>
      <c r="N115" s="7"/>
      <c r="O115" s="9"/>
      <c r="P115" s="9"/>
      <c r="Q115" s="9"/>
      <c r="R115" s="227" t="s">
        <v>176</v>
      </c>
    </row>
    <row r="116" spans="1:18" s="159" customFormat="1" ht="18" customHeight="1">
      <c r="A116" s="5" t="s">
        <v>95</v>
      </c>
      <c r="B116" s="30">
        <v>2016</v>
      </c>
      <c r="C116" s="9" t="s">
        <v>33</v>
      </c>
      <c r="D116" s="9" t="s">
        <v>387</v>
      </c>
      <c r="E116" s="9" t="s">
        <v>552</v>
      </c>
      <c r="F116" s="224"/>
      <c r="G116" s="225">
        <v>329985</v>
      </c>
      <c r="H116" s="141"/>
      <c r="I116" s="226"/>
      <c r="J116" s="7"/>
      <c r="K116" s="7"/>
      <c r="L116" s="9"/>
      <c r="M116" s="7"/>
      <c r="N116" s="7"/>
      <c r="O116" s="9"/>
      <c r="P116" s="9"/>
      <c r="Q116" s="9"/>
      <c r="R116" s="229" t="s">
        <v>177</v>
      </c>
    </row>
    <row r="117" spans="1:18" s="159" customFormat="1" ht="18" customHeight="1">
      <c r="A117" s="5" t="s">
        <v>95</v>
      </c>
      <c r="B117" s="30">
        <v>2016</v>
      </c>
      <c r="C117" s="9" t="s">
        <v>33</v>
      </c>
      <c r="D117" s="9" t="s">
        <v>383</v>
      </c>
      <c r="E117" s="9" t="s">
        <v>553</v>
      </c>
      <c r="F117" s="224"/>
      <c r="G117" s="225">
        <v>290316</v>
      </c>
      <c r="H117" s="141"/>
      <c r="I117" s="226"/>
      <c r="J117" s="7"/>
      <c r="K117" s="7"/>
      <c r="L117" s="9"/>
      <c r="M117" s="7"/>
      <c r="N117" s="7"/>
      <c r="O117" s="9"/>
      <c r="P117" s="9"/>
      <c r="Q117" s="9"/>
      <c r="R117" s="229" t="s">
        <v>177</v>
      </c>
    </row>
    <row r="118" spans="1:18" s="159" customFormat="1" ht="18" customHeight="1">
      <c r="A118" s="5" t="s">
        <v>95</v>
      </c>
      <c r="B118" s="30">
        <v>2016</v>
      </c>
      <c r="C118" s="9" t="s">
        <v>33</v>
      </c>
      <c r="D118" s="9" t="s">
        <v>385</v>
      </c>
      <c r="E118" s="9" t="s">
        <v>554</v>
      </c>
      <c r="F118" s="224"/>
      <c r="G118" s="225">
        <v>287231</v>
      </c>
      <c r="H118" s="141"/>
      <c r="I118" s="226"/>
      <c r="J118" s="7"/>
      <c r="K118" s="7"/>
      <c r="L118" s="9"/>
      <c r="M118" s="7"/>
      <c r="N118" s="7"/>
      <c r="O118" s="9"/>
      <c r="P118" s="9"/>
      <c r="Q118" s="9"/>
      <c r="R118" s="229" t="s">
        <v>177</v>
      </c>
    </row>
    <row r="119" spans="1:18" s="159" customFormat="1" ht="18" customHeight="1">
      <c r="A119" s="5" t="s">
        <v>95</v>
      </c>
      <c r="B119" s="30">
        <v>2016</v>
      </c>
      <c r="C119" s="9" t="s">
        <v>33</v>
      </c>
      <c r="D119" s="9" t="s">
        <v>381</v>
      </c>
      <c r="E119" s="9" t="s">
        <v>555</v>
      </c>
      <c r="F119" s="224"/>
      <c r="G119" s="225">
        <v>228779</v>
      </c>
      <c r="H119" s="141"/>
      <c r="I119" s="226"/>
      <c r="J119" s="7"/>
      <c r="K119" s="7"/>
      <c r="L119" s="9"/>
      <c r="M119" s="7"/>
      <c r="N119" s="7"/>
      <c r="O119" s="9"/>
      <c r="P119" s="9"/>
      <c r="Q119" s="9"/>
      <c r="R119" s="229" t="s">
        <v>177</v>
      </c>
    </row>
    <row r="120" spans="1:18" s="159" customFormat="1" ht="18" customHeight="1">
      <c r="A120" s="5" t="s">
        <v>95</v>
      </c>
      <c r="B120" s="30">
        <v>2016</v>
      </c>
      <c r="C120" s="9" t="s">
        <v>33</v>
      </c>
      <c r="D120" s="9" t="s">
        <v>556</v>
      </c>
      <c r="E120" s="9" t="s">
        <v>557</v>
      </c>
      <c r="F120" s="224"/>
      <c r="G120" s="225">
        <v>160310</v>
      </c>
      <c r="H120" s="141"/>
      <c r="I120" s="226"/>
      <c r="J120" s="7"/>
      <c r="K120" s="7"/>
      <c r="L120" s="9"/>
      <c r="M120" s="7"/>
      <c r="N120" s="7"/>
      <c r="O120" s="9"/>
      <c r="P120" s="9"/>
      <c r="Q120" s="9"/>
      <c r="R120" s="229" t="s">
        <v>177</v>
      </c>
    </row>
    <row r="121" spans="1:18" s="159" customFormat="1" ht="18" customHeight="1">
      <c r="A121" s="5" t="s">
        <v>95</v>
      </c>
      <c r="B121" s="30">
        <v>2016</v>
      </c>
      <c r="C121" s="9" t="s">
        <v>33</v>
      </c>
      <c r="D121" s="9"/>
      <c r="E121" s="9" t="s">
        <v>558</v>
      </c>
      <c r="F121" s="224"/>
      <c r="G121" s="225">
        <v>85003</v>
      </c>
      <c r="H121" s="141"/>
      <c r="I121" s="226"/>
      <c r="J121" s="7"/>
      <c r="K121" s="7"/>
      <c r="L121" s="9"/>
      <c r="M121" s="7"/>
      <c r="N121" s="7"/>
      <c r="O121" s="9"/>
      <c r="P121" s="9"/>
      <c r="Q121" s="9"/>
      <c r="R121" s="229" t="s">
        <v>177</v>
      </c>
    </row>
    <row r="122" spans="1:18" s="159" customFormat="1" ht="18" customHeight="1">
      <c r="A122" s="5" t="s">
        <v>95</v>
      </c>
      <c r="B122" s="30">
        <v>2016</v>
      </c>
      <c r="C122" s="9" t="s">
        <v>33</v>
      </c>
      <c r="D122" s="9"/>
      <c r="E122" s="9" t="s">
        <v>561</v>
      </c>
      <c r="F122" s="224"/>
      <c r="G122" s="225">
        <v>84051</v>
      </c>
      <c r="H122" s="141"/>
      <c r="I122" s="226"/>
      <c r="J122" s="7"/>
      <c r="K122" s="7"/>
      <c r="L122" s="9"/>
      <c r="M122" s="7"/>
      <c r="N122" s="7"/>
      <c r="O122" s="9"/>
      <c r="P122" s="9"/>
      <c r="Q122" s="9"/>
      <c r="R122" s="229" t="s">
        <v>177</v>
      </c>
    </row>
    <row r="123" spans="1:18" s="159" customFormat="1" ht="18" customHeight="1">
      <c r="A123" s="5" t="s">
        <v>95</v>
      </c>
      <c r="B123" s="30">
        <v>2016</v>
      </c>
      <c r="C123" s="9" t="s">
        <v>33</v>
      </c>
      <c r="D123" s="9"/>
      <c r="E123" s="9" t="s">
        <v>560</v>
      </c>
      <c r="F123" s="224"/>
      <c r="G123" s="225">
        <v>80182</v>
      </c>
      <c r="H123" s="141"/>
      <c r="I123" s="226"/>
      <c r="J123" s="7"/>
      <c r="K123" s="7"/>
      <c r="L123" s="9"/>
      <c r="M123" s="7"/>
      <c r="N123" s="7"/>
      <c r="O123" s="9"/>
      <c r="P123" s="9"/>
      <c r="Q123" s="9"/>
      <c r="R123" s="229" t="s">
        <v>177</v>
      </c>
    </row>
    <row r="124" spans="1:18" s="159" customFormat="1" ht="18" customHeight="1">
      <c r="A124" s="5" t="s">
        <v>95</v>
      </c>
      <c r="B124" s="30">
        <v>2016</v>
      </c>
      <c r="C124" s="9" t="s">
        <v>33</v>
      </c>
      <c r="D124" s="9"/>
      <c r="E124" s="9" t="s">
        <v>562</v>
      </c>
      <c r="F124" s="224"/>
      <c r="G124" s="225">
        <v>68798</v>
      </c>
      <c r="H124" s="141"/>
      <c r="I124" s="226"/>
      <c r="J124" s="7"/>
      <c r="K124" s="7"/>
      <c r="L124" s="9"/>
      <c r="M124" s="7"/>
      <c r="N124" s="7"/>
      <c r="O124" s="9"/>
      <c r="P124" s="9"/>
      <c r="Q124" s="9"/>
      <c r="R124" s="229" t="s">
        <v>177</v>
      </c>
    </row>
    <row r="125" spans="1:18" s="159" customFormat="1" ht="18" customHeight="1">
      <c r="A125" s="5" t="s">
        <v>95</v>
      </c>
      <c r="B125" s="30">
        <v>2016</v>
      </c>
      <c r="C125" s="9" t="s">
        <v>33</v>
      </c>
      <c r="D125" s="9"/>
      <c r="E125" s="9" t="s">
        <v>567</v>
      </c>
      <c r="F125" s="224"/>
      <c r="G125" s="225">
        <v>63390</v>
      </c>
      <c r="H125" s="141"/>
      <c r="I125" s="226"/>
      <c r="J125" s="7"/>
      <c r="K125" s="7"/>
      <c r="L125" s="9"/>
      <c r="M125" s="7"/>
      <c r="N125" s="7"/>
      <c r="O125" s="9"/>
      <c r="P125" s="9"/>
      <c r="Q125" s="9"/>
      <c r="R125" s="229" t="s">
        <v>177</v>
      </c>
    </row>
    <row r="126" spans="1:18" s="159" customFormat="1" ht="18" customHeight="1">
      <c r="A126" s="5" t="s">
        <v>95</v>
      </c>
      <c r="B126" s="30">
        <v>2016</v>
      </c>
      <c r="C126" s="9" t="s">
        <v>33</v>
      </c>
      <c r="D126" s="9"/>
      <c r="E126" s="9" t="s">
        <v>559</v>
      </c>
      <c r="F126" s="224"/>
      <c r="G126" s="225">
        <v>62508</v>
      </c>
      <c r="H126" s="141"/>
      <c r="I126" s="226"/>
      <c r="J126" s="7"/>
      <c r="K126" s="7"/>
      <c r="L126" s="9"/>
      <c r="M126" s="7"/>
      <c r="N126" s="7"/>
      <c r="O126" s="9"/>
      <c r="P126" s="9"/>
      <c r="Q126" s="9"/>
      <c r="R126" s="229" t="s">
        <v>177</v>
      </c>
    </row>
    <row r="127" spans="1:18" s="159" customFormat="1" ht="18" customHeight="1">
      <c r="A127" s="5" t="s">
        <v>95</v>
      </c>
      <c r="B127" s="30">
        <v>2016</v>
      </c>
      <c r="C127" s="9" t="s">
        <v>33</v>
      </c>
      <c r="D127" s="9" t="s">
        <v>563</v>
      </c>
      <c r="E127" s="9" t="s">
        <v>564</v>
      </c>
      <c r="F127" s="224"/>
      <c r="G127" s="225">
        <v>59172</v>
      </c>
      <c r="H127" s="141"/>
      <c r="I127" s="226"/>
      <c r="J127" s="7"/>
      <c r="K127" s="7"/>
      <c r="L127" s="9"/>
      <c r="M127" s="7"/>
      <c r="N127" s="7"/>
      <c r="O127" s="9"/>
      <c r="P127" s="9"/>
      <c r="Q127" s="9"/>
      <c r="R127" s="229" t="s">
        <v>177</v>
      </c>
    </row>
    <row r="128" spans="1:18" s="159" customFormat="1" ht="18" customHeight="1">
      <c r="A128" s="5" t="s">
        <v>95</v>
      </c>
      <c r="B128" s="30">
        <v>2016</v>
      </c>
      <c r="C128" s="9" t="s">
        <v>33</v>
      </c>
      <c r="D128" s="9"/>
      <c r="E128" s="9" t="s">
        <v>569</v>
      </c>
      <c r="F128" s="224"/>
      <c r="G128" s="225">
        <v>57863</v>
      </c>
      <c r="H128" s="141"/>
      <c r="I128" s="226"/>
      <c r="J128" s="7"/>
      <c r="K128" s="7"/>
      <c r="L128" s="9"/>
      <c r="M128" s="7"/>
      <c r="N128" s="7"/>
      <c r="O128" s="9"/>
      <c r="P128" s="9"/>
      <c r="Q128" s="9"/>
      <c r="R128" s="229" t="s">
        <v>177</v>
      </c>
    </row>
    <row r="129" spans="1:18" s="159" customFormat="1" ht="18" customHeight="1">
      <c r="A129" s="5" t="s">
        <v>95</v>
      </c>
      <c r="B129" s="30">
        <v>2016</v>
      </c>
      <c r="C129" s="9" t="s">
        <v>33</v>
      </c>
      <c r="D129" s="9"/>
      <c r="E129" s="9" t="s">
        <v>568</v>
      </c>
      <c r="F129" s="224"/>
      <c r="G129" s="225">
        <v>53551</v>
      </c>
      <c r="H129" s="141"/>
      <c r="I129" s="226"/>
      <c r="J129" s="7"/>
      <c r="K129" s="7"/>
      <c r="L129" s="9"/>
      <c r="M129" s="7"/>
      <c r="N129" s="7"/>
      <c r="O129" s="9"/>
      <c r="P129" s="9"/>
      <c r="Q129" s="9"/>
      <c r="R129" s="229" t="s">
        <v>177</v>
      </c>
    </row>
    <row r="130" spans="1:18" s="159" customFormat="1" ht="18" customHeight="1">
      <c r="A130" s="5" t="s">
        <v>95</v>
      </c>
      <c r="B130" s="30">
        <v>2016</v>
      </c>
      <c r="C130" s="9" t="s">
        <v>33</v>
      </c>
      <c r="D130" s="9"/>
      <c r="E130" s="9" t="s">
        <v>565</v>
      </c>
      <c r="F130" s="224"/>
      <c r="G130" s="225">
        <v>47995</v>
      </c>
      <c r="H130" s="141"/>
      <c r="I130" s="226"/>
      <c r="J130" s="7"/>
      <c r="K130" s="7"/>
      <c r="L130" s="9"/>
      <c r="M130" s="7"/>
      <c r="N130" s="7"/>
      <c r="O130" s="9"/>
      <c r="P130" s="9"/>
      <c r="Q130" s="9"/>
      <c r="R130" s="229" t="s">
        <v>177</v>
      </c>
    </row>
    <row r="131" spans="1:18" s="159" customFormat="1" ht="18" customHeight="1">
      <c r="A131" s="5" t="s">
        <v>95</v>
      </c>
      <c r="B131" s="30">
        <v>2016</v>
      </c>
      <c r="C131" s="9" t="s">
        <v>33</v>
      </c>
      <c r="D131" s="9" t="s">
        <v>574</v>
      </c>
      <c r="E131" s="9" t="s">
        <v>575</v>
      </c>
      <c r="F131" s="224"/>
      <c r="G131" s="225">
        <v>46465</v>
      </c>
      <c r="H131" s="141"/>
      <c r="I131" s="226"/>
      <c r="J131" s="7"/>
      <c r="K131" s="7"/>
      <c r="L131" s="9"/>
      <c r="M131" s="7"/>
      <c r="N131" s="7"/>
      <c r="O131" s="9"/>
      <c r="P131" s="9"/>
      <c r="Q131" s="9"/>
      <c r="R131" s="229" t="s">
        <v>177</v>
      </c>
    </row>
    <row r="132" spans="1:18" s="159" customFormat="1" ht="18" customHeight="1">
      <c r="A132" s="5" t="s">
        <v>95</v>
      </c>
      <c r="B132" s="30">
        <v>2016</v>
      </c>
      <c r="C132" s="9" t="s">
        <v>33</v>
      </c>
      <c r="D132" s="9"/>
      <c r="E132" s="9" t="s">
        <v>570</v>
      </c>
      <c r="F132" s="224"/>
      <c r="G132" s="225">
        <v>45011</v>
      </c>
      <c r="H132" s="141"/>
      <c r="I132" s="226"/>
      <c r="J132" s="7"/>
      <c r="K132" s="7"/>
      <c r="L132" s="9"/>
      <c r="M132" s="7"/>
      <c r="N132" s="7"/>
      <c r="O132" s="9"/>
      <c r="P132" s="9"/>
      <c r="Q132" s="9"/>
      <c r="R132" s="229" t="s">
        <v>177</v>
      </c>
    </row>
    <row r="133" spans="1:18" s="159" customFormat="1" ht="18" customHeight="1">
      <c r="A133" s="5" t="s">
        <v>95</v>
      </c>
      <c r="B133" s="30">
        <v>2016</v>
      </c>
      <c r="C133" s="9" t="s">
        <v>33</v>
      </c>
      <c r="D133" s="9"/>
      <c r="E133" s="9" t="s">
        <v>571</v>
      </c>
      <c r="F133" s="224"/>
      <c r="G133" s="225">
        <v>33961</v>
      </c>
      <c r="H133" s="141"/>
      <c r="I133" s="226"/>
      <c r="J133" s="7"/>
      <c r="K133" s="7"/>
      <c r="L133" s="9"/>
      <c r="M133" s="7"/>
      <c r="N133" s="7"/>
      <c r="O133" s="9"/>
      <c r="P133" s="9"/>
      <c r="Q133" s="9"/>
      <c r="R133" s="229" t="s">
        <v>177</v>
      </c>
    </row>
    <row r="134" spans="1:18" s="159" customFormat="1" ht="18" customHeight="1">
      <c r="A134" s="5" t="s">
        <v>95</v>
      </c>
      <c r="B134" s="30">
        <v>2016</v>
      </c>
      <c r="C134" s="9" t="s">
        <v>33</v>
      </c>
      <c r="D134" s="9"/>
      <c r="E134" s="9" t="s">
        <v>573</v>
      </c>
      <c r="F134" s="224"/>
      <c r="G134" s="225">
        <v>28789</v>
      </c>
      <c r="H134" s="141"/>
      <c r="I134" s="226"/>
      <c r="J134" s="7"/>
      <c r="K134" s="7"/>
      <c r="L134" s="9"/>
      <c r="M134" s="7"/>
      <c r="N134" s="7"/>
      <c r="O134" s="9"/>
      <c r="P134" s="9"/>
      <c r="Q134" s="9"/>
      <c r="R134" s="229" t="s">
        <v>177</v>
      </c>
    </row>
    <row r="135" spans="1:18" s="159" customFormat="1" ht="18" customHeight="1">
      <c r="A135" s="5" t="s">
        <v>95</v>
      </c>
      <c r="B135" s="30">
        <v>2017</v>
      </c>
      <c r="C135" s="9" t="s">
        <v>33</v>
      </c>
      <c r="D135" s="9" t="s">
        <v>387</v>
      </c>
      <c r="E135" s="223" t="s">
        <v>552</v>
      </c>
      <c r="F135" s="224"/>
      <c r="G135" s="225">
        <v>315733</v>
      </c>
      <c r="H135" s="141"/>
      <c r="I135" s="226"/>
      <c r="J135" s="7"/>
      <c r="K135" s="7"/>
      <c r="L135" s="9"/>
      <c r="M135" s="7"/>
      <c r="N135" s="7"/>
      <c r="O135" s="9"/>
      <c r="P135" s="9"/>
      <c r="Q135" s="9"/>
      <c r="R135" s="24" t="s">
        <v>576</v>
      </c>
    </row>
    <row r="136" spans="1:18" s="159" customFormat="1" ht="18" customHeight="1">
      <c r="A136" s="5" t="s">
        <v>95</v>
      </c>
      <c r="B136" s="30">
        <v>2017</v>
      </c>
      <c r="C136" s="9" t="s">
        <v>33</v>
      </c>
      <c r="D136" s="9" t="s">
        <v>385</v>
      </c>
      <c r="E136" s="223" t="s">
        <v>554</v>
      </c>
      <c r="F136" s="224"/>
      <c r="G136" s="225">
        <v>287853</v>
      </c>
      <c r="H136" s="141"/>
      <c r="I136" s="226"/>
      <c r="J136" s="7"/>
      <c r="K136" s="7"/>
      <c r="L136" s="9"/>
      <c r="M136" s="7"/>
      <c r="N136" s="7"/>
      <c r="O136" s="9"/>
      <c r="P136" s="9"/>
      <c r="Q136" s="9"/>
      <c r="R136" s="24" t="s">
        <v>576</v>
      </c>
    </row>
    <row r="137" spans="1:18" s="159" customFormat="1" ht="18" customHeight="1">
      <c r="A137" s="5" t="s">
        <v>95</v>
      </c>
      <c r="B137" s="30">
        <v>2017</v>
      </c>
      <c r="C137" s="9" t="s">
        <v>33</v>
      </c>
      <c r="D137" s="9" t="s">
        <v>383</v>
      </c>
      <c r="E137" s="223" t="s">
        <v>553</v>
      </c>
      <c r="F137" s="224"/>
      <c r="G137" s="225">
        <v>267719</v>
      </c>
      <c r="H137" s="141"/>
      <c r="I137" s="226"/>
      <c r="J137" s="7"/>
      <c r="K137" s="7"/>
      <c r="L137" s="9"/>
      <c r="M137" s="7"/>
      <c r="N137" s="7"/>
      <c r="O137" s="9"/>
      <c r="P137" s="9"/>
      <c r="Q137" s="9"/>
      <c r="R137" s="24" t="s">
        <v>576</v>
      </c>
    </row>
    <row r="138" spans="1:18" s="159" customFormat="1" ht="18" customHeight="1">
      <c r="A138" s="5" t="s">
        <v>95</v>
      </c>
      <c r="B138" s="30">
        <v>2017</v>
      </c>
      <c r="C138" s="9" t="s">
        <v>33</v>
      </c>
      <c r="D138" s="9" t="s">
        <v>381</v>
      </c>
      <c r="E138" s="223" t="s">
        <v>555</v>
      </c>
      <c r="F138" s="224"/>
      <c r="G138" s="225">
        <v>219411</v>
      </c>
      <c r="H138" s="141"/>
      <c r="I138" s="226"/>
      <c r="J138" s="7"/>
      <c r="K138" s="7"/>
      <c r="L138" s="9"/>
      <c r="M138" s="7"/>
      <c r="N138" s="7"/>
      <c r="O138" s="9"/>
      <c r="P138" s="9"/>
      <c r="Q138" s="9"/>
      <c r="R138" s="24" t="s">
        <v>576</v>
      </c>
    </row>
    <row r="139" spans="1:18" s="159" customFormat="1" ht="18" customHeight="1">
      <c r="A139" s="5" t="s">
        <v>95</v>
      </c>
      <c r="B139" s="30">
        <v>2017</v>
      </c>
      <c r="C139" s="9" t="s">
        <v>33</v>
      </c>
      <c r="D139" s="9" t="s">
        <v>556</v>
      </c>
      <c r="E139" s="223" t="s">
        <v>557</v>
      </c>
      <c r="F139" s="224"/>
      <c r="G139" s="225">
        <v>176696</v>
      </c>
      <c r="H139" s="141"/>
      <c r="I139" s="226"/>
      <c r="J139" s="7"/>
      <c r="K139" s="7"/>
      <c r="L139" s="9"/>
      <c r="M139" s="7"/>
      <c r="N139" s="7"/>
      <c r="O139" s="9"/>
      <c r="P139" s="9"/>
      <c r="Q139" s="9"/>
      <c r="R139" s="24" t="s">
        <v>576</v>
      </c>
    </row>
    <row r="140" spans="1:18" s="159" customFormat="1" ht="18" customHeight="1">
      <c r="A140" s="5" t="s">
        <v>95</v>
      </c>
      <c r="B140" s="30">
        <v>2017</v>
      </c>
      <c r="C140" s="9" t="s">
        <v>33</v>
      </c>
      <c r="D140" s="9"/>
      <c r="E140" s="223" t="s">
        <v>561</v>
      </c>
      <c r="F140" s="224"/>
      <c r="G140" s="225">
        <v>87085</v>
      </c>
      <c r="H140" s="141"/>
      <c r="I140" s="226"/>
      <c r="J140" s="7"/>
      <c r="K140" s="7"/>
      <c r="L140" s="9"/>
      <c r="M140" s="7"/>
      <c r="N140" s="7"/>
      <c r="O140" s="9"/>
      <c r="P140" s="9"/>
      <c r="Q140" s="9"/>
      <c r="R140" s="24" t="s">
        <v>576</v>
      </c>
    </row>
    <row r="141" spans="1:18" s="159" customFormat="1" ht="18" customHeight="1">
      <c r="A141" s="5" t="s">
        <v>95</v>
      </c>
      <c r="B141" s="30">
        <v>2017</v>
      </c>
      <c r="C141" s="9" t="s">
        <v>33</v>
      </c>
      <c r="D141" s="9"/>
      <c r="E141" s="223" t="s">
        <v>560</v>
      </c>
      <c r="F141" s="224"/>
      <c r="G141" s="225">
        <v>80831</v>
      </c>
      <c r="H141" s="141"/>
      <c r="I141" s="226"/>
      <c r="J141" s="7"/>
      <c r="K141" s="7"/>
      <c r="L141" s="9"/>
      <c r="M141" s="7"/>
      <c r="N141" s="7"/>
      <c r="O141" s="9"/>
      <c r="P141" s="9"/>
      <c r="Q141" s="9"/>
      <c r="R141" s="24" t="s">
        <v>576</v>
      </c>
    </row>
    <row r="142" spans="1:18" s="159" customFormat="1" ht="18" customHeight="1">
      <c r="A142" s="5" t="s">
        <v>95</v>
      </c>
      <c r="B142" s="30">
        <v>2017</v>
      </c>
      <c r="C142" s="9" t="s">
        <v>33</v>
      </c>
      <c r="D142" s="9"/>
      <c r="E142" s="223" t="s">
        <v>558</v>
      </c>
      <c r="F142" s="224"/>
      <c r="G142" s="225">
        <v>78720</v>
      </c>
      <c r="H142" s="141"/>
      <c r="I142" s="226"/>
      <c r="J142" s="7"/>
      <c r="K142" s="7"/>
      <c r="L142" s="9"/>
      <c r="M142" s="7"/>
      <c r="N142" s="7"/>
      <c r="O142" s="9"/>
      <c r="P142" s="9"/>
      <c r="Q142" s="9"/>
      <c r="R142" s="24" t="s">
        <v>576</v>
      </c>
    </row>
    <row r="143" spans="1:18" s="159" customFormat="1" ht="18" customHeight="1">
      <c r="A143" s="5" t="s">
        <v>95</v>
      </c>
      <c r="B143" s="30">
        <v>2017</v>
      </c>
      <c r="C143" s="9" t="s">
        <v>33</v>
      </c>
      <c r="D143" s="9"/>
      <c r="E143" s="223" t="s">
        <v>562</v>
      </c>
      <c r="F143" s="224"/>
      <c r="G143" s="225">
        <v>66503</v>
      </c>
      <c r="H143" s="141"/>
      <c r="I143" s="226"/>
      <c r="J143" s="7"/>
      <c r="K143" s="7"/>
      <c r="L143" s="9"/>
      <c r="M143" s="7"/>
      <c r="N143" s="7"/>
      <c r="O143" s="9"/>
      <c r="P143" s="9"/>
      <c r="Q143" s="9"/>
      <c r="R143" s="24" t="s">
        <v>576</v>
      </c>
    </row>
    <row r="144" spans="1:18" s="159" customFormat="1" ht="18" customHeight="1">
      <c r="A144" s="5" t="s">
        <v>95</v>
      </c>
      <c r="B144" s="30">
        <v>2017</v>
      </c>
      <c r="C144" s="9" t="s">
        <v>33</v>
      </c>
      <c r="D144" s="9"/>
      <c r="E144" s="223" t="s">
        <v>559</v>
      </c>
      <c r="F144" s="224"/>
      <c r="G144" s="225">
        <v>65775</v>
      </c>
      <c r="H144" s="141"/>
      <c r="I144" s="226"/>
      <c r="J144" s="7"/>
      <c r="K144" s="7"/>
      <c r="L144" s="9"/>
      <c r="M144" s="7"/>
      <c r="N144" s="7"/>
      <c r="O144" s="9"/>
      <c r="P144" s="9"/>
      <c r="Q144" s="9"/>
      <c r="R144" s="24" t="s">
        <v>576</v>
      </c>
    </row>
    <row r="145" spans="1:18" s="159" customFormat="1" ht="18" customHeight="1">
      <c r="A145" s="5" t="s">
        <v>95</v>
      </c>
      <c r="B145" s="30">
        <v>2017</v>
      </c>
      <c r="C145" s="9" t="s">
        <v>33</v>
      </c>
      <c r="D145" s="9"/>
      <c r="E145" s="223" t="s">
        <v>567</v>
      </c>
      <c r="F145" s="224"/>
      <c r="G145" s="225">
        <v>64992</v>
      </c>
      <c r="H145" s="141"/>
      <c r="I145" s="226"/>
      <c r="J145" s="7"/>
      <c r="K145" s="7"/>
      <c r="L145" s="9"/>
      <c r="M145" s="7"/>
      <c r="N145" s="7"/>
      <c r="O145" s="9"/>
      <c r="P145" s="9"/>
      <c r="Q145" s="9"/>
      <c r="R145" s="24" t="s">
        <v>576</v>
      </c>
    </row>
    <row r="146" spans="1:18" s="159" customFormat="1" ht="18" customHeight="1">
      <c r="A146" s="5" t="s">
        <v>95</v>
      </c>
      <c r="B146" s="30">
        <v>2017</v>
      </c>
      <c r="C146" s="9" t="s">
        <v>33</v>
      </c>
      <c r="D146" s="9"/>
      <c r="E146" s="223" t="s">
        <v>569</v>
      </c>
      <c r="F146" s="224"/>
      <c r="G146" s="225">
        <v>61709</v>
      </c>
      <c r="H146" s="141"/>
      <c r="I146" s="226"/>
      <c r="J146" s="7"/>
      <c r="K146" s="7"/>
      <c r="L146" s="9"/>
      <c r="M146" s="7"/>
      <c r="N146" s="7"/>
      <c r="O146" s="9"/>
      <c r="P146" s="9"/>
      <c r="Q146" s="9"/>
      <c r="R146" s="24" t="s">
        <v>576</v>
      </c>
    </row>
    <row r="147" spans="1:18" s="159" customFormat="1" ht="18" customHeight="1">
      <c r="A147" s="5" t="s">
        <v>95</v>
      </c>
      <c r="B147" s="30">
        <v>2017</v>
      </c>
      <c r="C147" s="9" t="s">
        <v>33</v>
      </c>
      <c r="D147" s="9" t="s">
        <v>563</v>
      </c>
      <c r="E147" s="223" t="s">
        <v>564</v>
      </c>
      <c r="F147" s="224"/>
      <c r="G147" s="225">
        <v>60015</v>
      </c>
      <c r="H147" s="141"/>
      <c r="I147" s="226"/>
      <c r="J147" s="7"/>
      <c r="K147" s="7"/>
      <c r="L147" s="9"/>
      <c r="M147" s="7"/>
      <c r="N147" s="7"/>
      <c r="O147" s="9"/>
      <c r="P147" s="9"/>
      <c r="Q147" s="9"/>
      <c r="R147" s="24" t="s">
        <v>576</v>
      </c>
    </row>
    <row r="148" spans="1:18" s="159" customFormat="1" ht="18" customHeight="1">
      <c r="A148" s="5" t="s">
        <v>95</v>
      </c>
      <c r="B148" s="30">
        <v>2017</v>
      </c>
      <c r="C148" s="9" t="s">
        <v>33</v>
      </c>
      <c r="D148" s="9"/>
      <c r="E148" s="223" t="s">
        <v>568</v>
      </c>
      <c r="F148" s="224"/>
      <c r="G148" s="225">
        <v>59228</v>
      </c>
      <c r="H148" s="141"/>
      <c r="I148" s="226"/>
      <c r="J148" s="7"/>
      <c r="K148" s="7"/>
      <c r="L148" s="9"/>
      <c r="M148" s="7"/>
      <c r="N148" s="7"/>
      <c r="O148" s="9"/>
      <c r="P148" s="9"/>
      <c r="Q148" s="9"/>
      <c r="R148" s="24" t="s">
        <v>576</v>
      </c>
    </row>
    <row r="149" spans="1:18" s="159" customFormat="1" ht="18" customHeight="1">
      <c r="A149" s="5" t="s">
        <v>95</v>
      </c>
      <c r="B149" s="30">
        <v>2017</v>
      </c>
      <c r="C149" s="9" t="s">
        <v>33</v>
      </c>
      <c r="D149" s="9"/>
      <c r="E149" s="223" t="s">
        <v>565</v>
      </c>
      <c r="F149" s="224"/>
      <c r="G149" s="225">
        <v>47974</v>
      </c>
      <c r="H149" s="141"/>
      <c r="I149" s="226"/>
      <c r="J149" s="7"/>
      <c r="K149" s="7"/>
      <c r="L149" s="9"/>
      <c r="M149" s="7"/>
      <c r="N149" s="7"/>
      <c r="O149" s="9"/>
      <c r="P149" s="9"/>
      <c r="Q149" s="9"/>
      <c r="R149" s="24" t="s">
        <v>576</v>
      </c>
    </row>
    <row r="150" spans="1:18" s="159" customFormat="1" ht="18" customHeight="1">
      <c r="A150" s="5" t="s">
        <v>95</v>
      </c>
      <c r="B150" s="30">
        <v>2017</v>
      </c>
      <c r="C150" s="9" t="s">
        <v>33</v>
      </c>
      <c r="D150" s="9"/>
      <c r="E150" s="223" t="s">
        <v>570</v>
      </c>
      <c r="F150" s="224"/>
      <c r="G150" s="225">
        <v>43490</v>
      </c>
      <c r="H150" s="141"/>
      <c r="I150" s="226"/>
      <c r="J150" s="7"/>
      <c r="K150" s="7"/>
      <c r="L150" s="9"/>
      <c r="M150" s="7"/>
      <c r="N150" s="7"/>
      <c r="O150" s="9"/>
      <c r="P150" s="9"/>
      <c r="Q150" s="9"/>
      <c r="R150" s="24" t="s">
        <v>576</v>
      </c>
    </row>
    <row r="151" spans="1:18" s="159" customFormat="1" ht="18" customHeight="1">
      <c r="A151" s="5" t="s">
        <v>95</v>
      </c>
      <c r="B151" s="30">
        <v>2017</v>
      </c>
      <c r="C151" s="9" t="s">
        <v>33</v>
      </c>
      <c r="D151" s="9" t="s">
        <v>574</v>
      </c>
      <c r="E151" s="223" t="s">
        <v>575</v>
      </c>
      <c r="F151" s="224"/>
      <c r="G151" s="225">
        <v>42550</v>
      </c>
      <c r="H151" s="141"/>
      <c r="I151" s="226"/>
      <c r="J151" s="7"/>
      <c r="K151" s="7"/>
      <c r="L151" s="9"/>
      <c r="M151" s="7"/>
      <c r="N151" s="7"/>
      <c r="O151" s="9"/>
      <c r="P151" s="9"/>
      <c r="Q151" s="9"/>
      <c r="R151" s="24" t="s">
        <v>576</v>
      </c>
    </row>
    <row r="152" spans="1:18" s="159" customFormat="1" ht="18" customHeight="1">
      <c r="A152" s="5" t="s">
        <v>95</v>
      </c>
      <c r="B152" s="30">
        <v>2017</v>
      </c>
      <c r="C152" s="9" t="s">
        <v>33</v>
      </c>
      <c r="D152" s="9"/>
      <c r="E152" s="223" t="s">
        <v>571</v>
      </c>
      <c r="F152" s="224"/>
      <c r="G152" s="225">
        <v>35016</v>
      </c>
      <c r="H152" s="141"/>
      <c r="I152" s="226"/>
      <c r="J152" s="7"/>
      <c r="K152" s="7"/>
      <c r="L152" s="9"/>
      <c r="M152" s="7"/>
      <c r="N152" s="7"/>
      <c r="O152" s="9"/>
      <c r="P152" s="9"/>
      <c r="Q152" s="9"/>
      <c r="R152" s="24" t="s">
        <v>576</v>
      </c>
    </row>
    <row r="153" spans="1:18" s="159" customFormat="1" ht="18" customHeight="1">
      <c r="A153" s="5" t="s">
        <v>95</v>
      </c>
      <c r="B153" s="30">
        <v>2017</v>
      </c>
      <c r="C153" s="9" t="s">
        <v>33</v>
      </c>
      <c r="D153" s="9"/>
      <c r="E153" s="223" t="s">
        <v>573</v>
      </c>
      <c r="F153" s="224"/>
      <c r="G153" s="225">
        <v>29760</v>
      </c>
      <c r="H153" s="141"/>
      <c r="I153" s="226"/>
      <c r="J153" s="7"/>
      <c r="K153" s="7"/>
      <c r="L153" s="9"/>
      <c r="M153" s="7"/>
      <c r="N153" s="7"/>
      <c r="O153" s="9"/>
      <c r="P153" s="9"/>
      <c r="Q153" s="9"/>
      <c r="R153" s="24" t="s">
        <v>576</v>
      </c>
    </row>
    <row r="154" spans="1:18" s="159" customFormat="1" ht="18" customHeight="1">
      <c r="A154" s="5" t="s">
        <v>95</v>
      </c>
      <c r="B154" s="30">
        <v>2018</v>
      </c>
      <c r="C154" s="9" t="s">
        <v>33</v>
      </c>
      <c r="D154" s="9" t="s">
        <v>387</v>
      </c>
      <c r="E154" s="223" t="s">
        <v>552</v>
      </c>
      <c r="F154" s="224"/>
      <c r="G154" s="225">
        <v>306219</v>
      </c>
      <c r="H154" s="141"/>
      <c r="I154" s="226"/>
      <c r="J154" s="7"/>
      <c r="K154" s="7"/>
      <c r="L154" s="9"/>
      <c r="M154" s="7"/>
      <c r="N154" s="7"/>
      <c r="O154" s="9"/>
      <c r="P154" s="9"/>
      <c r="Q154" s="9"/>
      <c r="R154" s="24" t="s">
        <v>577</v>
      </c>
    </row>
    <row r="155" spans="1:18" s="159" customFormat="1" ht="18" customHeight="1">
      <c r="A155" s="5" t="s">
        <v>95</v>
      </c>
      <c r="B155" s="30">
        <v>2018</v>
      </c>
      <c r="C155" s="9" t="s">
        <v>33</v>
      </c>
      <c r="D155" s="9" t="s">
        <v>385</v>
      </c>
      <c r="E155" s="223" t="s">
        <v>554</v>
      </c>
      <c r="F155" s="224"/>
      <c r="G155" s="225">
        <v>294582</v>
      </c>
      <c r="H155" s="141"/>
      <c r="I155" s="226"/>
      <c r="J155" s="7"/>
      <c r="K155" s="7"/>
      <c r="L155" s="9"/>
      <c r="M155" s="7"/>
      <c r="N155" s="7"/>
      <c r="O155" s="9"/>
      <c r="P155" s="9"/>
      <c r="Q155" s="9"/>
      <c r="R155" s="24" t="s">
        <v>577</v>
      </c>
    </row>
    <row r="156" spans="1:18" s="159" customFormat="1" ht="18" customHeight="1">
      <c r="A156" s="5" t="s">
        <v>95</v>
      </c>
      <c r="B156" s="30">
        <v>2018</v>
      </c>
      <c r="C156" s="9" t="s">
        <v>33</v>
      </c>
      <c r="D156" s="9" t="s">
        <v>383</v>
      </c>
      <c r="E156" s="223" t="s">
        <v>553</v>
      </c>
      <c r="F156" s="224"/>
      <c r="G156" s="225">
        <v>280078</v>
      </c>
      <c r="H156" s="141"/>
      <c r="I156" s="226"/>
      <c r="J156" s="7"/>
      <c r="K156" s="7"/>
      <c r="L156" s="9"/>
      <c r="M156" s="7"/>
      <c r="N156" s="7"/>
      <c r="O156" s="9"/>
      <c r="P156" s="9"/>
      <c r="Q156" s="9"/>
      <c r="R156" s="24" t="s">
        <v>577</v>
      </c>
    </row>
    <row r="157" spans="1:18" s="159" customFormat="1" ht="18" customHeight="1">
      <c r="A157" s="5" t="s">
        <v>95</v>
      </c>
      <c r="B157" s="30">
        <v>2018</v>
      </c>
      <c r="C157" s="9" t="s">
        <v>33</v>
      </c>
      <c r="D157" s="9" t="s">
        <v>556</v>
      </c>
      <c r="E157" s="223" t="s">
        <v>557</v>
      </c>
      <c r="F157" s="224"/>
      <c r="G157" s="225">
        <v>236055</v>
      </c>
      <c r="H157" s="141"/>
      <c r="I157" s="226"/>
      <c r="J157" s="7"/>
      <c r="K157" s="7"/>
      <c r="L157" s="9"/>
      <c r="M157" s="7"/>
      <c r="N157" s="7"/>
      <c r="O157" s="9"/>
      <c r="P157" s="9"/>
      <c r="Q157" s="9"/>
      <c r="R157" s="24" t="s">
        <v>577</v>
      </c>
    </row>
    <row r="158" spans="1:18" s="159" customFormat="1" ht="18" customHeight="1">
      <c r="A158" s="5" t="s">
        <v>95</v>
      </c>
      <c r="B158" s="30">
        <v>2018</v>
      </c>
      <c r="C158" s="9" t="s">
        <v>33</v>
      </c>
      <c r="D158" s="9" t="s">
        <v>381</v>
      </c>
      <c r="E158" s="223" t="s">
        <v>555</v>
      </c>
      <c r="F158" s="224"/>
      <c r="G158" s="225">
        <v>228489</v>
      </c>
      <c r="H158" s="141"/>
      <c r="I158" s="226"/>
      <c r="J158" s="7"/>
      <c r="K158" s="7"/>
      <c r="L158" s="9"/>
      <c r="M158" s="7"/>
      <c r="N158" s="7"/>
      <c r="O158" s="9"/>
      <c r="P158" s="9"/>
      <c r="Q158" s="9"/>
      <c r="R158" s="24" t="s">
        <v>577</v>
      </c>
    </row>
    <row r="159" spans="1:18" s="159" customFormat="1" ht="18" customHeight="1">
      <c r="A159" s="5" t="s">
        <v>95</v>
      </c>
      <c r="B159" s="30">
        <v>2018</v>
      </c>
      <c r="C159" s="9" t="s">
        <v>33</v>
      </c>
      <c r="D159" s="9"/>
      <c r="E159" s="223" t="s">
        <v>561</v>
      </c>
      <c r="F159" s="224"/>
      <c r="G159" s="225">
        <v>91430</v>
      </c>
      <c r="H159" s="141"/>
      <c r="I159" s="226"/>
      <c r="J159" s="7"/>
      <c r="K159" s="7"/>
      <c r="L159" s="9"/>
      <c r="M159" s="7"/>
      <c r="N159" s="7"/>
      <c r="O159" s="9"/>
      <c r="P159" s="9"/>
      <c r="Q159" s="9"/>
      <c r="R159" s="24" t="s">
        <v>577</v>
      </c>
    </row>
    <row r="160" spans="1:18" s="159" customFormat="1" ht="18" customHeight="1">
      <c r="A160" s="5" t="s">
        <v>95</v>
      </c>
      <c r="B160" s="30">
        <v>2018</v>
      </c>
      <c r="C160" s="9" t="s">
        <v>33</v>
      </c>
      <c r="D160" s="9"/>
      <c r="E160" s="223" t="s">
        <v>560</v>
      </c>
      <c r="F160" s="224"/>
      <c r="G160" s="225">
        <v>82178</v>
      </c>
      <c r="H160" s="141"/>
      <c r="I160" s="226"/>
      <c r="J160" s="7"/>
      <c r="K160" s="7"/>
      <c r="L160" s="9"/>
      <c r="M160" s="7"/>
      <c r="N160" s="7"/>
      <c r="O160" s="9"/>
      <c r="P160" s="9"/>
      <c r="Q160" s="9"/>
      <c r="R160" s="24" t="s">
        <v>577</v>
      </c>
    </row>
    <row r="161" spans="1:18" s="159" customFormat="1" ht="18" customHeight="1">
      <c r="A161" s="5" t="s">
        <v>95</v>
      </c>
      <c r="B161" s="30">
        <v>2018</v>
      </c>
      <c r="C161" s="9" t="s">
        <v>33</v>
      </c>
      <c r="D161" s="9"/>
      <c r="E161" s="223" t="s">
        <v>558</v>
      </c>
      <c r="F161" s="224"/>
      <c r="G161" s="225">
        <v>76951</v>
      </c>
      <c r="H161" s="141"/>
      <c r="I161" s="226"/>
      <c r="J161" s="7"/>
      <c r="K161" s="7"/>
      <c r="L161" s="9"/>
      <c r="M161" s="7"/>
      <c r="N161" s="7"/>
      <c r="O161" s="9"/>
      <c r="P161" s="9"/>
      <c r="Q161" s="9"/>
      <c r="R161" s="24" t="s">
        <v>577</v>
      </c>
    </row>
    <row r="162" spans="1:18" s="159" customFormat="1" ht="18" customHeight="1">
      <c r="A162" s="5" t="s">
        <v>95</v>
      </c>
      <c r="B162" s="30">
        <v>2018</v>
      </c>
      <c r="C162" s="9" t="s">
        <v>33</v>
      </c>
      <c r="D162" s="9"/>
      <c r="E162" s="223" t="s">
        <v>559</v>
      </c>
      <c r="F162" s="224"/>
      <c r="G162" s="225">
        <v>70009</v>
      </c>
      <c r="H162" s="141"/>
      <c r="I162" s="226"/>
      <c r="J162" s="7"/>
      <c r="K162" s="7"/>
      <c r="L162" s="9"/>
      <c r="M162" s="7"/>
      <c r="N162" s="7"/>
      <c r="O162" s="9"/>
      <c r="P162" s="9"/>
      <c r="Q162" s="9"/>
      <c r="R162" s="24" t="s">
        <v>577</v>
      </c>
    </row>
    <row r="163" spans="1:18" s="159" customFormat="1" ht="18" customHeight="1">
      <c r="A163" s="5" t="s">
        <v>95</v>
      </c>
      <c r="B163" s="30">
        <v>2018</v>
      </c>
      <c r="C163" s="9" t="s">
        <v>33</v>
      </c>
      <c r="D163" s="9"/>
      <c r="E163" s="223" t="s">
        <v>562</v>
      </c>
      <c r="F163" s="224"/>
      <c r="G163" s="225">
        <v>67088</v>
      </c>
      <c r="H163" s="141"/>
      <c r="I163" s="226"/>
      <c r="J163" s="7"/>
      <c r="K163" s="7"/>
      <c r="L163" s="9"/>
      <c r="M163" s="7"/>
      <c r="N163" s="7"/>
      <c r="O163" s="9"/>
      <c r="P163" s="9"/>
      <c r="Q163" s="9"/>
      <c r="R163" s="24" t="s">
        <v>577</v>
      </c>
    </row>
    <row r="164" spans="1:18" s="159" customFormat="1" ht="18" customHeight="1">
      <c r="A164" s="5" t="s">
        <v>95</v>
      </c>
      <c r="B164" s="30">
        <v>2018</v>
      </c>
      <c r="C164" s="9" t="s">
        <v>33</v>
      </c>
      <c r="D164" s="9"/>
      <c r="E164" s="223" t="s">
        <v>568</v>
      </c>
      <c r="F164" s="224"/>
      <c r="G164" s="225">
        <v>66964</v>
      </c>
      <c r="H164" s="141"/>
      <c r="I164" s="226"/>
      <c r="J164" s="7"/>
      <c r="K164" s="7"/>
      <c r="L164" s="9"/>
      <c r="M164" s="7"/>
      <c r="N164" s="7"/>
      <c r="O164" s="9"/>
      <c r="P164" s="9"/>
      <c r="Q164" s="9"/>
      <c r="R164" s="24" t="s">
        <v>577</v>
      </c>
    </row>
    <row r="165" spans="1:18" s="159" customFormat="1" ht="18" customHeight="1">
      <c r="A165" s="5" t="s">
        <v>95</v>
      </c>
      <c r="B165" s="30">
        <v>2018</v>
      </c>
      <c r="C165" s="9" t="s">
        <v>33</v>
      </c>
      <c r="D165" s="9"/>
      <c r="E165" s="223" t="s">
        <v>569</v>
      </c>
      <c r="F165" s="224"/>
      <c r="G165" s="225">
        <v>61287</v>
      </c>
      <c r="H165" s="141"/>
      <c r="I165" s="226"/>
      <c r="J165" s="7"/>
      <c r="K165" s="7"/>
      <c r="L165" s="9"/>
      <c r="M165" s="7"/>
      <c r="N165" s="7"/>
      <c r="O165" s="9"/>
      <c r="P165" s="9"/>
      <c r="Q165" s="9"/>
      <c r="R165" s="24" t="s">
        <v>577</v>
      </c>
    </row>
    <row r="166" spans="1:18" s="159" customFormat="1" ht="18" customHeight="1">
      <c r="A166" s="5" t="s">
        <v>95</v>
      </c>
      <c r="B166" s="30">
        <v>2018</v>
      </c>
      <c r="C166" s="9" t="s">
        <v>33</v>
      </c>
      <c r="D166" s="9" t="s">
        <v>563</v>
      </c>
      <c r="E166" s="223" t="s">
        <v>564</v>
      </c>
      <c r="F166" s="224"/>
      <c r="G166" s="225">
        <v>59386</v>
      </c>
      <c r="H166" s="141"/>
      <c r="I166" s="226"/>
      <c r="J166" s="7"/>
      <c r="K166" s="7"/>
      <c r="L166" s="9"/>
      <c r="M166" s="7"/>
      <c r="N166" s="7"/>
      <c r="O166" s="9"/>
      <c r="P166" s="9"/>
      <c r="Q166" s="9"/>
      <c r="R166" s="24" t="s">
        <v>577</v>
      </c>
    </row>
    <row r="167" spans="1:18" s="159" customFormat="1" ht="18" customHeight="1">
      <c r="A167" s="5" t="s">
        <v>95</v>
      </c>
      <c r="B167" s="30">
        <v>2018</v>
      </c>
      <c r="C167" s="9" t="s">
        <v>33</v>
      </c>
      <c r="D167" s="9"/>
      <c r="E167" s="223" t="s">
        <v>565</v>
      </c>
      <c r="F167" s="224"/>
      <c r="G167" s="225">
        <v>48030</v>
      </c>
      <c r="H167" s="141"/>
      <c r="I167" s="226"/>
      <c r="J167" s="7"/>
      <c r="K167" s="7"/>
      <c r="L167" s="9"/>
      <c r="M167" s="7"/>
      <c r="N167" s="7"/>
      <c r="O167" s="9"/>
      <c r="P167" s="9"/>
      <c r="Q167" s="9"/>
      <c r="R167" s="24" t="s">
        <v>577</v>
      </c>
    </row>
    <row r="168" spans="1:18" s="159" customFormat="1" ht="18" customHeight="1">
      <c r="A168" s="5" t="s">
        <v>95</v>
      </c>
      <c r="B168" s="30">
        <v>2018</v>
      </c>
      <c r="C168" s="9" t="s">
        <v>33</v>
      </c>
      <c r="D168" s="9"/>
      <c r="E168" s="223" t="s">
        <v>570</v>
      </c>
      <c r="F168" s="224"/>
      <c r="G168" s="225">
        <v>46072</v>
      </c>
      <c r="H168" s="141"/>
      <c r="I168" s="226"/>
      <c r="J168" s="7"/>
      <c r="K168" s="7"/>
      <c r="L168" s="9"/>
      <c r="M168" s="7"/>
      <c r="N168" s="7"/>
      <c r="O168" s="9"/>
      <c r="P168" s="9"/>
      <c r="Q168" s="9"/>
      <c r="R168" s="24" t="s">
        <v>577</v>
      </c>
    </row>
    <row r="169" spans="1:18" s="159" customFormat="1" ht="18" customHeight="1">
      <c r="A169" s="5" t="s">
        <v>95</v>
      </c>
      <c r="B169" s="30">
        <v>2018</v>
      </c>
      <c r="C169" s="9" t="s">
        <v>33</v>
      </c>
      <c r="D169" s="9"/>
      <c r="E169" s="223" t="s">
        <v>567</v>
      </c>
      <c r="F169" s="224"/>
      <c r="G169" s="225">
        <v>44909</v>
      </c>
      <c r="H169" s="141"/>
      <c r="I169" s="226"/>
      <c r="J169" s="7"/>
      <c r="K169" s="7"/>
      <c r="L169" s="9"/>
      <c r="M169" s="7"/>
      <c r="N169" s="7"/>
      <c r="O169" s="9"/>
      <c r="P169" s="9"/>
      <c r="Q169" s="9"/>
      <c r="R169" s="24" t="s">
        <v>577</v>
      </c>
    </row>
    <row r="170" spans="1:18" s="159" customFormat="1" ht="18" customHeight="1">
      <c r="A170" s="5" t="s">
        <v>95</v>
      </c>
      <c r="B170" s="30">
        <v>2018</v>
      </c>
      <c r="C170" s="9" t="s">
        <v>33</v>
      </c>
      <c r="D170" s="9" t="s">
        <v>574</v>
      </c>
      <c r="E170" s="223" t="s">
        <v>575</v>
      </c>
      <c r="F170" s="224"/>
      <c r="G170" s="225">
        <v>44883</v>
      </c>
      <c r="H170" s="141"/>
      <c r="I170" s="226"/>
      <c r="J170" s="7"/>
      <c r="K170" s="7"/>
      <c r="L170" s="9"/>
      <c r="M170" s="7"/>
      <c r="N170" s="7"/>
      <c r="O170" s="9"/>
      <c r="P170" s="9"/>
      <c r="Q170" s="9"/>
      <c r="R170" s="24" t="s">
        <v>577</v>
      </c>
    </row>
    <row r="171" spans="1:18" s="159" customFormat="1" ht="18" customHeight="1">
      <c r="A171" s="5" t="s">
        <v>95</v>
      </c>
      <c r="B171" s="30">
        <v>2018</v>
      </c>
      <c r="C171" s="9" t="s">
        <v>33</v>
      </c>
      <c r="D171" s="9"/>
      <c r="E171" s="223" t="s">
        <v>571</v>
      </c>
      <c r="F171" s="224"/>
      <c r="G171" s="225">
        <v>37280</v>
      </c>
      <c r="H171" s="141"/>
      <c r="I171" s="226"/>
      <c r="J171" s="7"/>
      <c r="K171" s="7"/>
      <c r="L171" s="9"/>
      <c r="M171" s="7"/>
      <c r="N171" s="7"/>
      <c r="O171" s="9"/>
      <c r="P171" s="9"/>
      <c r="Q171" s="9"/>
      <c r="R171" s="24" t="s">
        <v>577</v>
      </c>
    </row>
    <row r="172" spans="1:18" s="159" customFormat="1" ht="18" customHeight="1">
      <c r="A172" s="5" t="s">
        <v>95</v>
      </c>
      <c r="B172" s="30">
        <v>2018</v>
      </c>
      <c r="C172" s="9" t="s">
        <v>33</v>
      </c>
      <c r="D172" s="9"/>
      <c r="E172" s="223" t="s">
        <v>573</v>
      </c>
      <c r="F172" s="224"/>
      <c r="G172" s="225">
        <v>30958</v>
      </c>
      <c r="H172" s="141"/>
      <c r="I172" s="226"/>
      <c r="J172" s="7"/>
      <c r="K172" s="7"/>
      <c r="L172" s="9"/>
      <c r="M172" s="7"/>
      <c r="N172" s="7"/>
      <c r="O172" s="9"/>
      <c r="P172" s="9"/>
      <c r="Q172" s="9"/>
      <c r="R172" s="24" t="s">
        <v>577</v>
      </c>
    </row>
    <row r="173" spans="1:18" s="159" customFormat="1" ht="18" customHeight="1">
      <c r="A173" s="5" t="s">
        <v>95</v>
      </c>
      <c r="B173" s="406">
        <v>2019</v>
      </c>
      <c r="C173" s="372" t="s">
        <v>33</v>
      </c>
      <c r="D173" s="372" t="s">
        <v>387</v>
      </c>
      <c r="E173" s="407" t="s">
        <v>552</v>
      </c>
      <c r="F173" s="408"/>
      <c r="G173" s="409">
        <v>299132</v>
      </c>
      <c r="H173" s="141">
        <f>Newspapers[[#This Row],[Total Revenue (Millions KRW₩)]]/('Total Revenue (Millions)'!D$171)*100</f>
        <v>8.7907424664402054</v>
      </c>
      <c r="I173" s="226"/>
      <c r="J173" s="7"/>
      <c r="K173" s="7"/>
      <c r="L173" s="9"/>
      <c r="M173" s="7"/>
      <c r="N173" s="7"/>
      <c r="O173" s="9"/>
      <c r="P173" s="9"/>
      <c r="Q173" s="9"/>
      <c r="R173" s="24" t="s">
        <v>168</v>
      </c>
    </row>
    <row r="174" spans="1:18" s="159" customFormat="1" ht="18" customHeight="1">
      <c r="A174" s="5" t="s">
        <v>95</v>
      </c>
      <c r="B174" s="406">
        <v>2019</v>
      </c>
      <c r="C174" s="372" t="s">
        <v>33</v>
      </c>
      <c r="D174" s="372" t="s">
        <v>385</v>
      </c>
      <c r="E174" s="407" t="s">
        <v>554</v>
      </c>
      <c r="F174" s="408"/>
      <c r="G174" s="409">
        <v>294571</v>
      </c>
      <c r="H174" s="141">
        <f>Newspapers[[#This Row],[Total Revenue (Millions KRW₩)]]/('Total Revenue (Millions)'!D$171)*100</f>
        <v>8.6567060664915765</v>
      </c>
      <c r="I174" s="226"/>
      <c r="J174" s="7"/>
      <c r="K174" s="7"/>
      <c r="L174" s="9"/>
      <c r="M174" s="7"/>
      <c r="N174" s="7"/>
      <c r="O174" s="9"/>
      <c r="P174" s="9"/>
      <c r="Q174" s="9"/>
      <c r="R174" s="24" t="s">
        <v>168</v>
      </c>
    </row>
    <row r="175" spans="1:18" s="159" customFormat="1" ht="18" customHeight="1">
      <c r="A175" s="5" t="s">
        <v>95</v>
      </c>
      <c r="B175" s="406">
        <v>2019</v>
      </c>
      <c r="C175" s="372" t="s">
        <v>33</v>
      </c>
      <c r="D175" s="372" t="s">
        <v>383</v>
      </c>
      <c r="E175" s="407" t="s">
        <v>553</v>
      </c>
      <c r="F175" s="408"/>
      <c r="G175" s="409">
        <v>279980</v>
      </c>
      <c r="H175" s="141">
        <f>Newspapers[[#This Row],[Total Revenue (Millions KRW₩)]]/('Total Revenue (Millions)'!D$171)*100</f>
        <v>8.2279130141674202</v>
      </c>
      <c r="I175" s="226"/>
      <c r="J175" s="7"/>
      <c r="K175" s="7"/>
      <c r="L175" s="9"/>
      <c r="M175" s="7"/>
      <c r="N175" s="7"/>
      <c r="O175" s="9"/>
      <c r="P175" s="9"/>
      <c r="Q175" s="9"/>
      <c r="R175" s="24" t="s">
        <v>168</v>
      </c>
    </row>
    <row r="176" spans="1:18" s="159" customFormat="1" ht="18" customHeight="1">
      <c r="A176" s="5" t="s">
        <v>95</v>
      </c>
      <c r="B176" s="406">
        <v>2019</v>
      </c>
      <c r="C176" s="372" t="s">
        <v>33</v>
      </c>
      <c r="D176" s="372" t="s">
        <v>556</v>
      </c>
      <c r="E176" s="407" t="s">
        <v>557</v>
      </c>
      <c r="F176" s="408"/>
      <c r="G176" s="409">
        <v>240637</v>
      </c>
      <c r="H176" s="141">
        <f>Newspapers[[#This Row],[Total Revenue (Millions KRW₩)]]/('Total Revenue (Millions)'!D$171)*100</f>
        <v>7.0717204942860405</v>
      </c>
      <c r="I176" s="226"/>
      <c r="J176" s="7"/>
      <c r="K176" s="7"/>
      <c r="L176" s="9"/>
      <c r="M176" s="7"/>
      <c r="N176" s="7"/>
      <c r="O176" s="9"/>
      <c r="P176" s="9"/>
      <c r="Q176" s="9"/>
      <c r="R176" s="24" t="s">
        <v>168</v>
      </c>
    </row>
    <row r="177" spans="1:18" s="159" customFormat="1" ht="18" customHeight="1">
      <c r="A177" s="5" t="s">
        <v>95</v>
      </c>
      <c r="B177" s="406">
        <v>2019</v>
      </c>
      <c r="C177" s="372" t="s">
        <v>33</v>
      </c>
      <c r="D177" s="372" t="s">
        <v>381</v>
      </c>
      <c r="E177" s="407" t="s">
        <v>555</v>
      </c>
      <c r="F177" s="408"/>
      <c r="G177" s="409">
        <v>231559</v>
      </c>
      <c r="H177" s="141">
        <f>Newspapers[[#This Row],[Total Revenue (Millions KRW₩)]]/('Total Revenue (Millions)'!D$171)*100</f>
        <v>6.8049407445088725</v>
      </c>
      <c r="I177" s="226"/>
      <c r="J177" s="7"/>
      <c r="K177" s="7"/>
      <c r="L177" s="9"/>
      <c r="M177" s="7"/>
      <c r="N177" s="7"/>
      <c r="O177" s="9"/>
      <c r="P177" s="9"/>
      <c r="Q177" s="9"/>
      <c r="R177" s="24" t="s">
        <v>168</v>
      </c>
    </row>
    <row r="178" spans="1:18" s="159" customFormat="1" ht="18" customHeight="1">
      <c r="A178" s="5" t="s">
        <v>95</v>
      </c>
      <c r="B178" s="406">
        <v>2019</v>
      </c>
      <c r="C178" s="372" t="s">
        <v>33</v>
      </c>
      <c r="D178" s="372"/>
      <c r="E178" s="407" t="s">
        <v>561</v>
      </c>
      <c r="F178" s="408"/>
      <c r="G178" s="409">
        <v>87281</v>
      </c>
      <c r="H178" s="141">
        <f>Newspapers[[#This Row],[Total Revenue (Millions KRW₩)]]/('Total Revenue (Millions)'!D$171)*100</f>
        <v>2.5649706257216467</v>
      </c>
      <c r="I178" s="226"/>
      <c r="J178" s="7"/>
      <c r="K178" s="7"/>
      <c r="L178" s="9"/>
      <c r="M178" s="7"/>
      <c r="N178" s="7"/>
      <c r="O178" s="9"/>
      <c r="P178" s="9"/>
      <c r="Q178" s="9"/>
      <c r="R178" s="24" t="s">
        <v>168</v>
      </c>
    </row>
    <row r="179" spans="1:18" s="159" customFormat="1" ht="18" customHeight="1">
      <c r="A179" s="5" t="s">
        <v>95</v>
      </c>
      <c r="B179" s="406">
        <v>2019</v>
      </c>
      <c r="C179" s="372" t="s">
        <v>33</v>
      </c>
      <c r="D179" s="372"/>
      <c r="E179" s="407" t="s">
        <v>560</v>
      </c>
      <c r="F179" s="408"/>
      <c r="G179" s="409">
        <v>81474</v>
      </c>
      <c r="H179" s="141">
        <f>Newspapers[[#This Row],[Total Revenue (Millions KRW₩)]]/('Total Revenue (Millions)'!D$171)*100</f>
        <v>2.394317397372228</v>
      </c>
      <c r="I179" s="226"/>
      <c r="J179" s="7"/>
      <c r="K179" s="7"/>
      <c r="L179" s="9"/>
      <c r="M179" s="7"/>
      <c r="N179" s="7"/>
      <c r="O179" s="9"/>
      <c r="P179" s="9"/>
      <c r="Q179" s="9"/>
      <c r="R179" s="24" t="s">
        <v>168</v>
      </c>
    </row>
    <row r="180" spans="1:18" s="159" customFormat="1" ht="18" customHeight="1">
      <c r="A180" s="5" t="s">
        <v>95</v>
      </c>
      <c r="B180" s="406">
        <v>2019</v>
      </c>
      <c r="C180" s="372" t="s">
        <v>33</v>
      </c>
      <c r="D180" s="372"/>
      <c r="E180" s="407" t="s">
        <v>558</v>
      </c>
      <c r="F180" s="408"/>
      <c r="G180" s="409">
        <v>77111</v>
      </c>
      <c r="H180" s="141">
        <f>Newspapers[[#This Row],[Total Revenue (Millions KRW₩)]]/('Total Revenue (Millions)'!D$171)*100</f>
        <v>2.2660997229640119</v>
      </c>
      <c r="I180" s="226"/>
      <c r="J180" s="7"/>
      <c r="K180" s="7"/>
      <c r="L180" s="9"/>
      <c r="M180" s="7"/>
      <c r="N180" s="7"/>
      <c r="O180" s="9"/>
      <c r="P180" s="9"/>
      <c r="Q180" s="9"/>
      <c r="R180" s="24" t="s">
        <v>168</v>
      </c>
    </row>
    <row r="181" spans="1:18" s="159" customFormat="1" ht="18" customHeight="1">
      <c r="A181" s="5" t="s">
        <v>95</v>
      </c>
      <c r="B181" s="406">
        <v>2019</v>
      </c>
      <c r="C181" s="372" t="s">
        <v>33</v>
      </c>
      <c r="D181" s="372"/>
      <c r="E181" s="407" t="s">
        <v>559</v>
      </c>
      <c r="F181" s="408"/>
      <c r="G181" s="409">
        <v>67913</v>
      </c>
      <c r="H181" s="141">
        <f>Newspapers[[#This Row],[Total Revenue (Millions KRW₩)]]/('Total Revenue (Millions)'!D$171)*100</f>
        <v>1.995793472859319</v>
      </c>
      <c r="I181" s="226"/>
      <c r="J181" s="7"/>
      <c r="K181" s="7"/>
      <c r="L181" s="9"/>
      <c r="M181" s="7"/>
      <c r="N181" s="7"/>
      <c r="O181" s="9"/>
      <c r="P181" s="9"/>
      <c r="Q181" s="9"/>
      <c r="R181" s="24" t="s">
        <v>168</v>
      </c>
    </row>
    <row r="182" spans="1:18" s="159" customFormat="1" ht="18" customHeight="1">
      <c r="A182" s="5" t="s">
        <v>95</v>
      </c>
      <c r="B182" s="406">
        <v>2019</v>
      </c>
      <c r="C182" s="372" t="s">
        <v>33</v>
      </c>
      <c r="D182" s="372"/>
      <c r="E182" s="407" t="s">
        <v>568</v>
      </c>
      <c r="F182" s="408"/>
      <c r="G182" s="409">
        <v>67026</v>
      </c>
      <c r="H182" s="141">
        <f>Newspapers[[#This Row],[Total Revenue (Millions KRW₩)]]/('Total Revenue (Millions)'!D$171)*100</f>
        <v>1.9697267579383726</v>
      </c>
      <c r="I182" s="226"/>
      <c r="J182" s="7"/>
      <c r="K182" s="7"/>
      <c r="L182" s="9"/>
      <c r="M182" s="7"/>
      <c r="N182" s="7"/>
      <c r="O182" s="9"/>
      <c r="P182" s="9"/>
      <c r="Q182" s="9"/>
      <c r="R182" s="24" t="s">
        <v>168</v>
      </c>
    </row>
    <row r="183" spans="1:18" s="159" customFormat="1" ht="18" customHeight="1">
      <c r="A183" s="5" t="s">
        <v>95</v>
      </c>
      <c r="B183" s="406">
        <v>2019</v>
      </c>
      <c r="C183" s="372" t="s">
        <v>33</v>
      </c>
      <c r="D183" s="372"/>
      <c r="E183" s="407" t="s">
        <v>562</v>
      </c>
      <c r="F183" s="408"/>
      <c r="G183" s="409">
        <v>65232</v>
      </c>
      <c r="H183" s="141">
        <f>Newspapers[[#This Row],[Total Revenue (Millions KRW₩)]]/('Total Revenue (Millions)'!D$171)*100</f>
        <v>1.9170055780418929</v>
      </c>
      <c r="I183" s="226"/>
      <c r="J183" s="7"/>
      <c r="K183" s="7"/>
      <c r="L183" s="9"/>
      <c r="M183" s="7"/>
      <c r="N183" s="7"/>
      <c r="O183" s="9"/>
      <c r="P183" s="9"/>
      <c r="Q183" s="9"/>
      <c r="R183" s="24" t="s">
        <v>168</v>
      </c>
    </row>
    <row r="184" spans="1:18" s="159" customFormat="1" ht="18" customHeight="1">
      <c r="A184" s="5" t="s">
        <v>95</v>
      </c>
      <c r="B184" s="406">
        <v>2019</v>
      </c>
      <c r="C184" s="372" t="s">
        <v>33</v>
      </c>
      <c r="D184" s="372"/>
      <c r="E184" s="407" t="s">
        <v>569</v>
      </c>
      <c r="F184" s="408"/>
      <c r="G184" s="409">
        <v>61394</v>
      </c>
      <c r="H184" s="141">
        <f>Newspapers[[#This Row],[Total Revenue (Millions KRW₩)]]/('Total Revenue (Millions)'!D$171)*100</f>
        <v>1.8042163425665929</v>
      </c>
      <c r="I184" s="226"/>
      <c r="J184" s="7"/>
      <c r="K184" s="7"/>
      <c r="L184" s="9"/>
      <c r="M184" s="7"/>
      <c r="N184" s="7"/>
      <c r="O184" s="9"/>
      <c r="P184" s="9"/>
      <c r="Q184" s="9"/>
      <c r="R184" s="24" t="s">
        <v>168</v>
      </c>
    </row>
    <row r="185" spans="1:18" s="159" customFormat="1" ht="18" customHeight="1">
      <c r="A185" s="5" t="s">
        <v>95</v>
      </c>
      <c r="B185" s="406">
        <v>2019</v>
      </c>
      <c r="C185" s="372" t="s">
        <v>33</v>
      </c>
      <c r="D185" s="372" t="s">
        <v>563</v>
      </c>
      <c r="E185" s="407" t="s">
        <v>564</v>
      </c>
      <c r="F185" s="408"/>
      <c r="G185" s="409">
        <v>57372</v>
      </c>
      <c r="H185" s="141">
        <f>Newspapers[[#This Row],[Total Revenue (Millions KRW₩)]]/('Total Revenue (Millions)'!D$171)*100</f>
        <v>1.6860198065890897</v>
      </c>
      <c r="I185" s="226"/>
      <c r="J185" s="7"/>
      <c r="K185" s="7"/>
      <c r="L185" s="9"/>
      <c r="M185" s="7"/>
      <c r="N185" s="7"/>
      <c r="O185" s="9"/>
      <c r="P185" s="9"/>
      <c r="Q185" s="9"/>
      <c r="R185" s="24" t="s">
        <v>168</v>
      </c>
    </row>
    <row r="186" spans="1:18" s="159" customFormat="1" ht="18" customHeight="1">
      <c r="A186" s="5" t="s">
        <v>95</v>
      </c>
      <c r="B186" s="406">
        <v>2019</v>
      </c>
      <c r="C186" s="372" t="s">
        <v>33</v>
      </c>
      <c r="D186" s="372"/>
      <c r="E186" s="407" t="s">
        <v>565</v>
      </c>
      <c r="F186" s="408"/>
      <c r="G186" s="409">
        <v>47629</v>
      </c>
      <c r="H186" s="141">
        <f>Newspapers[[#This Row],[Total Revenue (Millions KRW₩)]]/('Total Revenue (Millions)'!D$171)*100</f>
        <v>1.3996973674968931</v>
      </c>
      <c r="I186" s="226"/>
      <c r="J186" s="7"/>
      <c r="K186" s="7"/>
      <c r="L186" s="9"/>
      <c r="M186" s="7"/>
      <c r="N186" s="7"/>
      <c r="O186" s="9"/>
      <c r="P186" s="9"/>
      <c r="Q186" s="9"/>
      <c r="R186" s="24" t="s">
        <v>168</v>
      </c>
    </row>
    <row r="187" spans="1:18" s="159" customFormat="1" ht="18" customHeight="1">
      <c r="A187" s="5" t="s">
        <v>95</v>
      </c>
      <c r="B187" s="406">
        <v>2019</v>
      </c>
      <c r="C187" s="372" t="s">
        <v>33</v>
      </c>
      <c r="D187" s="372"/>
      <c r="E187" s="407" t="s">
        <v>570</v>
      </c>
      <c r="F187" s="408"/>
      <c r="G187" s="409">
        <v>47060</v>
      </c>
      <c r="H187" s="141">
        <f>Newspapers[[#This Row],[Total Revenue (Millions KRW₩)]]/('Total Revenue (Millions)'!D$171)*100</f>
        <v>1.3829758784438846</v>
      </c>
      <c r="I187" s="226"/>
      <c r="J187" s="7"/>
      <c r="K187" s="7"/>
      <c r="L187" s="9"/>
      <c r="M187" s="7"/>
      <c r="N187" s="7"/>
      <c r="O187" s="9"/>
      <c r="P187" s="9"/>
      <c r="Q187" s="9"/>
      <c r="R187" s="24" t="s">
        <v>168</v>
      </c>
    </row>
    <row r="188" spans="1:18" s="159" customFormat="1" ht="18" customHeight="1">
      <c r="A188" s="5" t="s">
        <v>95</v>
      </c>
      <c r="B188" s="406">
        <v>2019</v>
      </c>
      <c r="C188" s="372" t="s">
        <v>33</v>
      </c>
      <c r="D188" s="372" t="s">
        <v>574</v>
      </c>
      <c r="E188" s="407" t="s">
        <v>575</v>
      </c>
      <c r="F188" s="408"/>
      <c r="G188" s="409">
        <v>44852</v>
      </c>
      <c r="H188" s="141">
        <f>Newspapers[[#This Row],[Total Revenue (Millions KRW₩)]]/('Total Revenue (Millions)'!D$171)*100</f>
        <v>1.3180882724174483</v>
      </c>
      <c r="I188" s="226"/>
      <c r="J188" s="7"/>
      <c r="K188" s="7"/>
      <c r="L188" s="9"/>
      <c r="M188" s="7"/>
      <c r="N188" s="7"/>
      <c r="O188" s="9"/>
      <c r="P188" s="9"/>
      <c r="Q188" s="9"/>
      <c r="R188" s="24" t="s">
        <v>168</v>
      </c>
    </row>
    <row r="189" spans="1:18" s="159" customFormat="1" ht="18" customHeight="1">
      <c r="A189" s="5" t="s">
        <v>95</v>
      </c>
      <c r="B189" s="406">
        <v>2019</v>
      </c>
      <c r="C189" s="372" t="s">
        <v>33</v>
      </c>
      <c r="D189" s="372"/>
      <c r="E189" s="407" t="s">
        <v>567</v>
      </c>
      <c r="F189" s="408"/>
      <c r="G189" s="409">
        <v>39688</v>
      </c>
      <c r="H189" s="141">
        <f>Newspapers[[#This Row],[Total Revenue (Millions KRW₩)]]/('Total Revenue (Millions)'!D$171)*100</f>
        <v>1.1663312083230108</v>
      </c>
      <c r="I189" s="226"/>
      <c r="J189" s="7"/>
      <c r="K189" s="7"/>
      <c r="L189" s="9"/>
      <c r="M189" s="7"/>
      <c r="N189" s="7"/>
      <c r="O189" s="9"/>
      <c r="P189" s="9"/>
      <c r="Q189" s="9"/>
      <c r="R189" s="24" t="s">
        <v>168</v>
      </c>
    </row>
    <row r="190" spans="1:18" s="159" customFormat="1" ht="18" customHeight="1">
      <c r="A190" s="5" t="s">
        <v>95</v>
      </c>
      <c r="B190" s="406">
        <v>2019</v>
      </c>
      <c r="C190" s="372" t="s">
        <v>33</v>
      </c>
      <c r="D190" s="372"/>
      <c r="E190" s="407" t="s">
        <v>571</v>
      </c>
      <c r="F190" s="408"/>
      <c r="G190" s="409">
        <v>37225</v>
      </c>
      <c r="H190" s="141">
        <f>Newspapers[[#This Row],[Total Revenue (Millions KRW₩)]]/('Total Revenue (Millions)'!D$171)*100</f>
        <v>1.0939497891005867</v>
      </c>
      <c r="I190" s="226"/>
      <c r="J190" s="7"/>
      <c r="K190" s="7"/>
      <c r="L190" s="9"/>
      <c r="M190" s="7"/>
      <c r="N190" s="7"/>
      <c r="O190" s="9"/>
      <c r="P190" s="9"/>
      <c r="Q190" s="9"/>
      <c r="R190" s="24" t="s">
        <v>168</v>
      </c>
    </row>
    <row r="191" spans="1:18" s="159" customFormat="1" ht="18" customHeight="1">
      <c r="A191" s="5" t="s">
        <v>95</v>
      </c>
      <c r="B191" s="406">
        <v>2019</v>
      </c>
      <c r="C191" s="372" t="s">
        <v>33</v>
      </c>
      <c r="D191" s="372"/>
      <c r="E191" s="407" t="s">
        <v>573</v>
      </c>
      <c r="F191" s="409"/>
      <c r="G191" s="409">
        <v>31475</v>
      </c>
      <c r="H191" s="141">
        <f>Newspapers[[#This Row],[Total Revenue (Millions KRW₩)]]/('Total Revenue (Millions)'!D$171)*100</f>
        <v>0.92497164840674184</v>
      </c>
      <c r="I191" s="226"/>
      <c r="J191" s="7"/>
      <c r="K191" s="7"/>
      <c r="L191" s="9"/>
      <c r="M191" s="7"/>
      <c r="N191" s="7"/>
      <c r="O191" s="9"/>
      <c r="P191" s="9"/>
      <c r="Q191" s="9"/>
      <c r="R191" s="24" t="s">
        <v>168</v>
      </c>
    </row>
    <row r="192" spans="1:18" s="159" customFormat="1" ht="18" customHeight="1">
      <c r="A192" s="5" t="s">
        <v>95</v>
      </c>
      <c r="B192" s="362">
        <v>2020</v>
      </c>
      <c r="C192" s="354" t="s">
        <v>33</v>
      </c>
      <c r="D192" s="354" t="s">
        <v>387</v>
      </c>
      <c r="E192" s="354" t="s">
        <v>552</v>
      </c>
      <c r="F192" s="404"/>
      <c r="G192" s="404">
        <v>284791</v>
      </c>
      <c r="H192" s="141">
        <f>Newspapers[[#This Row],[Total Revenue (Millions KRW₩)]]/('Total Revenue (Millions)'!D$172)*100</f>
        <v>8.5415988710816659</v>
      </c>
      <c r="I192" s="226"/>
      <c r="J192" s="7"/>
      <c r="K192" s="7"/>
      <c r="L192" s="9"/>
      <c r="M192" s="7"/>
      <c r="N192" s="7"/>
      <c r="O192" s="9"/>
      <c r="P192" s="9"/>
      <c r="Q192" s="9"/>
      <c r="R192" s="24" t="s">
        <v>169</v>
      </c>
    </row>
    <row r="193" spans="1:18" s="159" customFormat="1" ht="18" customHeight="1">
      <c r="A193" s="5" t="s">
        <v>95</v>
      </c>
      <c r="B193" s="362">
        <v>2020</v>
      </c>
      <c r="C193" s="354" t="s">
        <v>33</v>
      </c>
      <c r="D193" s="354" t="s">
        <v>383</v>
      </c>
      <c r="E193" s="354" t="s">
        <v>553</v>
      </c>
      <c r="F193" s="404"/>
      <c r="G193" s="404">
        <v>274189</v>
      </c>
      <c r="H193" s="141">
        <f>Newspapers[[#This Row],[Total Revenue (Millions KRW₩)]]/('Total Revenue (Millions)'!D$172)*100</f>
        <v>8.2236182072572905</v>
      </c>
      <c r="I193" s="226"/>
      <c r="J193" s="7"/>
      <c r="K193" s="7"/>
      <c r="L193" s="9"/>
      <c r="M193" s="7"/>
      <c r="N193" s="7"/>
      <c r="O193" s="9"/>
      <c r="P193" s="9"/>
      <c r="Q193" s="9"/>
      <c r="R193" s="24" t="s">
        <v>169</v>
      </c>
    </row>
    <row r="194" spans="1:18" s="159" customFormat="1" ht="18" customHeight="1">
      <c r="A194" s="5" t="s">
        <v>95</v>
      </c>
      <c r="B194" s="362">
        <v>2020</v>
      </c>
      <c r="C194" s="354" t="s">
        <v>33</v>
      </c>
      <c r="D194" s="354" t="s">
        <v>385</v>
      </c>
      <c r="E194" s="354" t="s">
        <v>554</v>
      </c>
      <c r="F194" s="404"/>
      <c r="G194" s="404">
        <v>261731</v>
      </c>
      <c r="H194" s="141">
        <f>Newspapers[[#This Row],[Total Revenue (Millions KRW₩)]]/('Total Revenue (Millions)'!D$172)*100</f>
        <v>7.8499714321276839</v>
      </c>
      <c r="I194" s="226"/>
      <c r="J194" s="7"/>
      <c r="K194" s="7"/>
      <c r="L194" s="9"/>
      <c r="M194" s="7"/>
      <c r="N194" s="7"/>
      <c r="O194" s="9"/>
      <c r="P194" s="9"/>
      <c r="Q194" s="9"/>
      <c r="R194" s="24" t="s">
        <v>169</v>
      </c>
    </row>
    <row r="195" spans="1:18" s="159" customFormat="1" ht="18" customHeight="1">
      <c r="A195" s="5" t="s">
        <v>95</v>
      </c>
      <c r="B195" s="362">
        <v>2020</v>
      </c>
      <c r="C195" s="354" t="s">
        <v>33</v>
      </c>
      <c r="D195" s="354" t="s">
        <v>381</v>
      </c>
      <c r="E195" s="354" t="s">
        <v>555</v>
      </c>
      <c r="F195" s="404"/>
      <c r="G195" s="404">
        <v>227674</v>
      </c>
      <c r="H195" s="141">
        <f>Newspapers[[#This Row],[Total Revenue (Millions KRW₩)]]/('Total Revenue (Millions)'!D$172)*100</f>
        <v>6.8285162851868462</v>
      </c>
      <c r="I195" s="226"/>
      <c r="J195" s="7"/>
      <c r="K195" s="7"/>
      <c r="L195" s="9"/>
      <c r="M195" s="7"/>
      <c r="N195" s="7"/>
      <c r="O195" s="9"/>
      <c r="P195" s="9"/>
      <c r="Q195" s="9"/>
      <c r="R195" s="24" t="s">
        <v>169</v>
      </c>
    </row>
    <row r="196" spans="1:18" s="159" customFormat="1" ht="18" customHeight="1">
      <c r="A196" s="5" t="s">
        <v>95</v>
      </c>
      <c r="B196" s="362">
        <v>2020</v>
      </c>
      <c r="C196" s="354" t="s">
        <v>33</v>
      </c>
      <c r="D196" s="354" t="s">
        <v>556</v>
      </c>
      <c r="E196" s="354" t="s">
        <v>557</v>
      </c>
      <c r="F196" s="404"/>
      <c r="G196" s="404">
        <v>212573</v>
      </c>
      <c r="H196" s="141">
        <f>Newspapers[[#This Row],[Total Revenue (Millions KRW₩)]]/('Total Revenue (Millions)'!D$172)*100</f>
        <v>6.37559928797765</v>
      </c>
      <c r="I196" s="226"/>
      <c r="J196" s="7"/>
      <c r="K196" s="7"/>
      <c r="L196" s="9"/>
      <c r="M196" s="7"/>
      <c r="N196" s="7"/>
      <c r="O196" s="9"/>
      <c r="P196" s="9"/>
      <c r="Q196" s="9"/>
      <c r="R196" s="24" t="s">
        <v>169</v>
      </c>
    </row>
    <row r="197" spans="1:18" s="159" customFormat="1" ht="18" customHeight="1">
      <c r="A197" s="5" t="s">
        <v>95</v>
      </c>
      <c r="B197" s="362">
        <v>2020</v>
      </c>
      <c r="C197" s="354" t="s">
        <v>33</v>
      </c>
      <c r="D197" s="354"/>
      <c r="E197" s="354" t="s">
        <v>561</v>
      </c>
      <c r="F197" s="404"/>
      <c r="G197" s="404">
        <v>84020</v>
      </c>
      <c r="H197" s="141">
        <f>Newspapers[[#This Row],[Total Revenue (Millions KRW₩)]]/('Total Revenue (Millions)'!D$172)*100</f>
        <v>2.5199712671688412</v>
      </c>
      <c r="I197" s="226"/>
      <c r="J197" s="7"/>
      <c r="K197" s="7"/>
      <c r="L197" s="9"/>
      <c r="M197" s="7"/>
      <c r="N197" s="7"/>
      <c r="O197" s="9"/>
      <c r="P197" s="9"/>
      <c r="Q197" s="9"/>
      <c r="R197" s="24" t="s">
        <v>169</v>
      </c>
    </row>
    <row r="198" spans="1:18" s="159" customFormat="1" ht="18" customHeight="1">
      <c r="A198" s="5" t="s">
        <v>95</v>
      </c>
      <c r="B198" s="362">
        <v>2020</v>
      </c>
      <c r="C198" s="354" t="s">
        <v>33</v>
      </c>
      <c r="D198" s="354"/>
      <c r="E198" s="354" t="s">
        <v>560</v>
      </c>
      <c r="F198" s="404"/>
      <c r="G198" s="404">
        <v>75897</v>
      </c>
      <c r="H198" s="141">
        <f>Newspapers[[#This Row],[Total Revenue (Millions KRW₩)]]/('Total Revenue (Millions)'!D$172)*100</f>
        <v>2.2763420526578617</v>
      </c>
      <c r="I198" s="226"/>
      <c r="J198" s="7"/>
      <c r="K198" s="7"/>
      <c r="L198" s="9"/>
      <c r="M198" s="7"/>
      <c r="N198" s="7"/>
      <c r="O198" s="9"/>
      <c r="P198" s="9"/>
      <c r="Q198" s="9"/>
      <c r="R198" s="24" t="s">
        <v>169</v>
      </c>
    </row>
    <row r="199" spans="1:18" s="159" customFormat="1" ht="18" customHeight="1">
      <c r="A199" s="5" t="s">
        <v>95</v>
      </c>
      <c r="B199" s="362">
        <v>2020</v>
      </c>
      <c r="C199" s="354" t="s">
        <v>33</v>
      </c>
      <c r="D199" s="354"/>
      <c r="E199" s="354" t="s">
        <v>558</v>
      </c>
      <c r="F199" s="404"/>
      <c r="G199" s="404">
        <v>72517</v>
      </c>
      <c r="H199" s="141">
        <f>Newspapers[[#This Row],[Total Revenue (Millions KRW₩)]]/('Total Revenue (Millions)'!D$172)*100</f>
        <v>2.1749673456472611</v>
      </c>
      <c r="I199" s="226"/>
      <c r="J199" s="7"/>
      <c r="K199" s="7"/>
      <c r="L199" s="9"/>
      <c r="M199" s="7"/>
      <c r="N199" s="7"/>
      <c r="O199" s="9"/>
      <c r="P199" s="9"/>
      <c r="Q199" s="9"/>
      <c r="R199" s="24" t="s">
        <v>169</v>
      </c>
    </row>
    <row r="200" spans="1:18" s="159" customFormat="1" ht="18" customHeight="1">
      <c r="A200" s="5" t="s">
        <v>95</v>
      </c>
      <c r="B200" s="362">
        <v>2020</v>
      </c>
      <c r="C200" s="354" t="s">
        <v>33</v>
      </c>
      <c r="D200" s="354"/>
      <c r="E200" s="354" t="s">
        <v>559</v>
      </c>
      <c r="F200" s="404"/>
      <c r="G200" s="404">
        <v>67585</v>
      </c>
      <c r="H200" s="141">
        <f>Newspapers[[#This Row],[Total Revenue (Millions KRW₩)]]/('Total Revenue (Millions)'!D$172)*100</f>
        <v>2.0270442524590115</v>
      </c>
      <c r="I200" s="226"/>
      <c r="J200" s="7"/>
      <c r="K200" s="7"/>
      <c r="L200" s="9"/>
      <c r="M200" s="7"/>
      <c r="N200" s="7"/>
      <c r="O200" s="9"/>
      <c r="P200" s="9"/>
      <c r="Q200" s="9"/>
      <c r="R200" s="24" t="s">
        <v>169</v>
      </c>
    </row>
    <row r="201" spans="1:18" s="159" customFormat="1" ht="18" customHeight="1">
      <c r="A201" s="5" t="s">
        <v>95</v>
      </c>
      <c r="B201" s="362">
        <v>2020</v>
      </c>
      <c r="C201" s="354" t="s">
        <v>33</v>
      </c>
      <c r="D201" s="354"/>
      <c r="E201" s="354" t="s">
        <v>568</v>
      </c>
      <c r="F201" s="404"/>
      <c r="G201" s="404">
        <v>66815</v>
      </c>
      <c r="H201" s="141">
        <f>Newspapers[[#This Row],[Total Revenue (Millions KRW₩)]]/('Total Revenue (Millions)'!D$172)*100</f>
        <v>2.0039500144713895</v>
      </c>
      <c r="I201" s="226"/>
      <c r="J201" s="7"/>
      <c r="K201" s="7"/>
      <c r="L201" s="9"/>
      <c r="M201" s="7"/>
      <c r="N201" s="7"/>
      <c r="O201" s="9"/>
      <c r="P201" s="9"/>
      <c r="Q201" s="9"/>
      <c r="R201" s="24" t="s">
        <v>169</v>
      </c>
    </row>
    <row r="202" spans="1:18" s="159" customFormat="1" ht="18" customHeight="1">
      <c r="A202" s="5" t="s">
        <v>95</v>
      </c>
      <c r="B202" s="362">
        <v>2020</v>
      </c>
      <c r="C202" s="354" t="s">
        <v>33</v>
      </c>
      <c r="D202" s="354"/>
      <c r="E202" s="354" t="s">
        <v>562</v>
      </c>
      <c r="F202" s="404"/>
      <c r="G202" s="404">
        <v>65340</v>
      </c>
      <c r="H202" s="141">
        <f>Newspapers[[#This Row],[Total Revenue (Millions KRW₩)]]/('Total Revenue (Millions)'!D$172)*100</f>
        <v>1.959711052092503</v>
      </c>
      <c r="I202" s="226"/>
      <c r="J202" s="7"/>
      <c r="K202" s="7"/>
      <c r="L202" s="9"/>
      <c r="M202" s="7"/>
      <c r="N202" s="7"/>
      <c r="O202" s="9"/>
      <c r="P202" s="9"/>
      <c r="Q202" s="9"/>
      <c r="R202" s="24" t="s">
        <v>169</v>
      </c>
    </row>
    <row r="203" spans="1:18" s="159" customFormat="1" ht="18" customHeight="1">
      <c r="A203" s="5" t="s">
        <v>95</v>
      </c>
      <c r="B203" s="362">
        <v>2020</v>
      </c>
      <c r="C203" s="354" t="s">
        <v>33</v>
      </c>
      <c r="D203" s="354"/>
      <c r="E203" s="354" t="s">
        <v>569</v>
      </c>
      <c r="F203" s="404"/>
      <c r="G203" s="404">
        <v>61235</v>
      </c>
      <c r="H203" s="141">
        <f>Newspapers[[#This Row],[Total Revenue (Millions KRW₩)]]/('Total Revenue (Millions)'!D$172)*100</f>
        <v>1.8365917703532968</v>
      </c>
      <c r="I203" s="226"/>
      <c r="J203" s="7"/>
      <c r="K203" s="7"/>
      <c r="L203" s="9"/>
      <c r="M203" s="7"/>
      <c r="N203" s="7"/>
      <c r="O203" s="9"/>
      <c r="P203" s="9"/>
      <c r="Q203" s="9"/>
      <c r="R203" s="24" t="s">
        <v>169</v>
      </c>
    </row>
    <row r="204" spans="1:18" s="159" customFormat="1" ht="18" customHeight="1">
      <c r="A204" s="5" t="s">
        <v>95</v>
      </c>
      <c r="B204" s="362">
        <v>2020</v>
      </c>
      <c r="C204" s="354" t="s">
        <v>33</v>
      </c>
      <c r="D204" s="354" t="s">
        <v>563</v>
      </c>
      <c r="E204" s="354" t="s">
        <v>564</v>
      </c>
      <c r="F204" s="404"/>
      <c r="G204" s="404">
        <v>53467</v>
      </c>
      <c r="H204" s="141">
        <f>Newspapers[[#This Row],[Total Revenue (Millions KRW₩)]]/('Total Revenue (Millions)'!D$172)*100</f>
        <v>1.6036098993301173</v>
      </c>
      <c r="I204" s="226"/>
      <c r="J204" s="7"/>
      <c r="K204" s="7"/>
      <c r="L204" s="9"/>
      <c r="M204" s="7"/>
      <c r="N204" s="7"/>
      <c r="O204" s="9"/>
      <c r="P204" s="9"/>
      <c r="Q204" s="9"/>
      <c r="R204" s="24" t="s">
        <v>169</v>
      </c>
    </row>
    <row r="205" spans="1:18" s="159" customFormat="1" ht="18" customHeight="1">
      <c r="A205" s="5" t="s">
        <v>95</v>
      </c>
      <c r="B205" s="362">
        <v>2020</v>
      </c>
      <c r="C205" s="354" t="s">
        <v>33</v>
      </c>
      <c r="D205" s="354"/>
      <c r="E205" s="354" t="s">
        <v>570</v>
      </c>
      <c r="F205" s="404"/>
      <c r="G205" s="404">
        <v>46840</v>
      </c>
      <c r="H205" s="141">
        <f>Newspapers[[#This Row],[Total Revenue (Millions KRW₩)]]/('Total Revenue (Millions)'!D$172)*100</f>
        <v>1.4048494900522319</v>
      </c>
      <c r="I205" s="226"/>
      <c r="J205" s="7"/>
      <c r="K205" s="7"/>
      <c r="L205" s="9"/>
      <c r="M205" s="7"/>
      <c r="N205" s="7"/>
      <c r="O205" s="9"/>
      <c r="P205" s="9"/>
      <c r="Q205" s="9"/>
      <c r="R205" s="24" t="s">
        <v>169</v>
      </c>
    </row>
    <row r="206" spans="1:18" s="159" customFormat="1" ht="18" customHeight="1">
      <c r="A206" s="5" t="s">
        <v>95</v>
      </c>
      <c r="B206" s="362">
        <v>2020</v>
      </c>
      <c r="C206" s="354" t="s">
        <v>33</v>
      </c>
      <c r="D206" s="354"/>
      <c r="E206" s="354" t="s">
        <v>565</v>
      </c>
      <c r="F206" s="404"/>
      <c r="G206" s="404">
        <v>46485</v>
      </c>
      <c r="H206" s="141">
        <f>Newspapers[[#This Row],[Total Revenue (Millions KRW₩)]]/('Total Revenue (Millions)'!D$172)*100</f>
        <v>1.3942021465644323</v>
      </c>
      <c r="I206" s="226"/>
      <c r="J206" s="7"/>
      <c r="K206" s="7"/>
      <c r="L206" s="9"/>
      <c r="M206" s="7"/>
      <c r="N206" s="7"/>
      <c r="O206" s="9"/>
      <c r="P206" s="9"/>
      <c r="Q206" s="9"/>
      <c r="R206" s="24" t="s">
        <v>169</v>
      </c>
    </row>
    <row r="207" spans="1:18" s="159" customFormat="1" ht="18" customHeight="1">
      <c r="A207" s="5" t="s">
        <v>95</v>
      </c>
      <c r="B207" s="362">
        <v>2020</v>
      </c>
      <c r="C207" s="354" t="s">
        <v>33</v>
      </c>
      <c r="D207" s="354"/>
      <c r="E207" s="354" t="s">
        <v>571</v>
      </c>
      <c r="F207" s="404"/>
      <c r="G207" s="404">
        <v>39098</v>
      </c>
      <c r="H207" s="141">
        <f>Newspapers[[#This Row],[Total Revenue (Millions KRW₩)]]/('Total Revenue (Millions)'!D$172)*100</f>
        <v>1.1726474244675953</v>
      </c>
      <c r="I207" s="226"/>
      <c r="J207" s="7"/>
      <c r="K207" s="7"/>
      <c r="L207" s="9"/>
      <c r="M207" s="7"/>
      <c r="N207" s="7"/>
      <c r="O207" s="9"/>
      <c r="P207" s="9"/>
      <c r="Q207" s="9"/>
      <c r="R207" s="24" t="s">
        <v>169</v>
      </c>
    </row>
    <row r="208" spans="1:18" s="159" customFormat="1" ht="18" customHeight="1">
      <c r="A208" s="5" t="s">
        <v>95</v>
      </c>
      <c r="B208" s="362">
        <v>2020</v>
      </c>
      <c r="C208" s="354" t="s">
        <v>33</v>
      </c>
      <c r="D208" s="354"/>
      <c r="E208" s="354" t="s">
        <v>567</v>
      </c>
      <c r="F208" s="405"/>
      <c r="G208" s="404">
        <v>35980</v>
      </c>
      <c r="H208" s="141">
        <f>Newspapers[[#This Row],[Total Revenue (Millions KRW₩)]]/('Total Revenue (Millions)'!D$172)*100</f>
        <v>1.0791307568761592</v>
      </c>
      <c r="I208" s="226"/>
      <c r="J208" s="7"/>
      <c r="K208" s="7"/>
      <c r="L208" s="9"/>
      <c r="M208" s="7"/>
      <c r="N208" s="7"/>
      <c r="O208" s="9"/>
      <c r="P208" s="9"/>
      <c r="Q208" s="9"/>
      <c r="R208" s="24" t="s">
        <v>169</v>
      </c>
    </row>
    <row r="209" spans="1:18" s="159" customFormat="1" ht="18" customHeight="1">
      <c r="A209" s="5" t="s">
        <v>95</v>
      </c>
      <c r="B209" s="362">
        <v>2020</v>
      </c>
      <c r="C209" s="354" t="s">
        <v>33</v>
      </c>
      <c r="D209" s="354"/>
      <c r="E209" s="354" t="s">
        <v>573</v>
      </c>
      <c r="F209" s="405"/>
      <c r="G209" s="404">
        <v>34478</v>
      </c>
      <c r="H209" s="141">
        <f>Newspapers[[#This Row],[Total Revenue (Millions KRW₩)]]/('Total Revenue (Millions)'!D$172)*100</f>
        <v>1.0340819965418628</v>
      </c>
      <c r="I209" s="226"/>
      <c r="J209" s="7"/>
      <c r="K209" s="7"/>
      <c r="L209" s="9"/>
      <c r="M209" s="7"/>
      <c r="N209" s="7"/>
      <c r="O209" s="9"/>
      <c r="P209" s="9"/>
      <c r="Q209" s="9"/>
      <c r="R209" s="24" t="s">
        <v>169</v>
      </c>
    </row>
    <row r="210" spans="1:18" s="159" customFormat="1" ht="18" customHeight="1">
      <c r="A210" s="5" t="s">
        <v>95</v>
      </c>
      <c r="B210" s="362">
        <v>2020</v>
      </c>
      <c r="C210" s="354" t="s">
        <v>33</v>
      </c>
      <c r="D210" s="354" t="s">
        <v>574</v>
      </c>
      <c r="E210" s="354" t="s">
        <v>575</v>
      </c>
      <c r="F210" s="405"/>
      <c r="G210" s="404">
        <v>31442</v>
      </c>
      <c r="H210" s="141">
        <f>Newspapers[[#This Row],[Total Revenue (Millions KRW₩)]]/('Total Revenue (Millions)'!D$172)*100</f>
        <v>0.94302471533352428</v>
      </c>
      <c r="I210" s="226"/>
      <c r="J210" s="7"/>
      <c r="K210" s="7"/>
      <c r="L210" s="9"/>
      <c r="M210" s="7"/>
      <c r="N210" s="7"/>
      <c r="O210" s="9"/>
      <c r="P210" s="9"/>
      <c r="Q210" s="9"/>
      <c r="R210" s="24" t="s">
        <v>169</v>
      </c>
    </row>
    <row r="211" spans="1:18" ht="17">
      <c r="A211" s="5" t="s">
        <v>95</v>
      </c>
      <c r="B211" s="359">
        <v>2021</v>
      </c>
      <c r="C211" s="264" t="s">
        <v>33</v>
      </c>
      <c r="D211" s="215" t="s">
        <v>387</v>
      </c>
      <c r="E211" s="215" t="s">
        <v>552</v>
      </c>
      <c r="F211" s="264"/>
      <c r="G211" s="401">
        <v>290737</v>
      </c>
      <c r="H211" s="141">
        <f>Newspapers[[#This Row],[Total Revenue (Millions KRW₩)]]/('Total Revenue (Millions)'!D$173)*100</f>
        <v>8.5906202483546341</v>
      </c>
      <c r="I211" s="24"/>
      <c r="J211" s="34"/>
      <c r="K211" s="34"/>
      <c r="L211" s="9"/>
      <c r="M211" s="34"/>
      <c r="N211" s="34"/>
      <c r="R211" s="227" t="s">
        <v>170</v>
      </c>
    </row>
    <row r="212" spans="1:18" ht="17">
      <c r="A212" s="5" t="s">
        <v>95</v>
      </c>
      <c r="B212" s="359">
        <v>2021</v>
      </c>
      <c r="C212" s="264" t="s">
        <v>33</v>
      </c>
      <c r="D212" s="215" t="s">
        <v>383</v>
      </c>
      <c r="E212" s="215" t="s">
        <v>553</v>
      </c>
      <c r="F212" s="264"/>
      <c r="G212" s="401">
        <v>267387</v>
      </c>
      <c r="H212" s="141">
        <f>Newspapers[[#This Row],[Total Revenue (Millions KRW₩)]]/('Total Revenue (Millions)'!D$173)*100</f>
        <v>7.9006806025610787</v>
      </c>
      <c r="I212" s="24"/>
      <c r="J212" s="34"/>
      <c r="K212" s="34"/>
      <c r="L212" s="9"/>
      <c r="M212" s="34"/>
      <c r="N212" s="34"/>
      <c r="R212" s="227" t="s">
        <v>170</v>
      </c>
    </row>
    <row r="213" spans="1:18" ht="17">
      <c r="A213" s="5" t="s">
        <v>95</v>
      </c>
      <c r="B213" s="359">
        <v>2021</v>
      </c>
      <c r="C213" s="264" t="s">
        <v>33</v>
      </c>
      <c r="D213" s="215" t="s">
        <v>385</v>
      </c>
      <c r="E213" s="215" t="s">
        <v>554</v>
      </c>
      <c r="F213" s="264"/>
      <c r="G213" s="401">
        <v>254030</v>
      </c>
      <c r="H213" s="141">
        <f>Newspapers[[#This Row],[Total Revenue (Millions KRW₩)]]/('Total Revenue (Millions)'!D$173)*100</f>
        <v>7.5060114869780179</v>
      </c>
      <c r="I213" s="24"/>
      <c r="J213" s="34"/>
      <c r="K213" s="34"/>
      <c r="L213" s="9"/>
      <c r="M213" s="34"/>
      <c r="N213" s="34"/>
      <c r="R213" s="227" t="s">
        <v>170</v>
      </c>
    </row>
    <row r="214" spans="1:18" ht="17">
      <c r="A214" s="5" t="s">
        <v>95</v>
      </c>
      <c r="B214" s="359">
        <v>2021</v>
      </c>
      <c r="C214" s="264" t="s">
        <v>33</v>
      </c>
      <c r="D214" s="215" t="s">
        <v>381</v>
      </c>
      <c r="E214" s="215" t="s">
        <v>555</v>
      </c>
      <c r="F214" s="264"/>
      <c r="G214" s="401">
        <v>233437</v>
      </c>
      <c r="H214" s="141">
        <f>Newspapers[[#This Row],[Total Revenue (Millions KRW₩)]]/('Total Revenue (Millions)'!D$173)*100</f>
        <v>6.8975349505400434</v>
      </c>
      <c r="I214" s="24"/>
      <c r="J214" s="34"/>
      <c r="K214" s="34"/>
      <c r="L214" s="9"/>
      <c r="M214" s="34"/>
      <c r="N214" s="34"/>
      <c r="R214" s="227" t="s">
        <v>170</v>
      </c>
    </row>
    <row r="215" spans="1:18" ht="17">
      <c r="A215" s="5" t="s">
        <v>95</v>
      </c>
      <c r="B215" s="359">
        <v>2021</v>
      </c>
      <c r="C215" s="264" t="s">
        <v>33</v>
      </c>
      <c r="D215" s="215" t="s">
        <v>556</v>
      </c>
      <c r="E215" s="215" t="s">
        <v>557</v>
      </c>
      <c r="F215" s="264"/>
      <c r="G215" s="401">
        <v>230640</v>
      </c>
      <c r="H215" s="141">
        <f>Newspapers[[#This Row],[Total Revenue (Millions KRW₩)]]/('Total Revenue (Millions)'!D$173)*100</f>
        <v>6.8148899317270004</v>
      </c>
      <c r="I215" s="24"/>
      <c r="J215" s="34"/>
      <c r="K215" s="34"/>
      <c r="L215" s="9"/>
      <c r="M215" s="34"/>
      <c r="N215" s="34"/>
      <c r="R215" s="227" t="s">
        <v>170</v>
      </c>
    </row>
    <row r="216" spans="1:18" ht="17">
      <c r="A216" s="5" t="s">
        <v>95</v>
      </c>
      <c r="B216" s="359">
        <v>2021</v>
      </c>
      <c r="C216" s="264" t="s">
        <v>33</v>
      </c>
      <c r="D216" s="215"/>
      <c r="E216" s="215" t="s">
        <v>561</v>
      </c>
      <c r="F216" s="264"/>
      <c r="G216" s="401">
        <v>83022</v>
      </c>
      <c r="H216" s="141">
        <f>Newspapers[[#This Row],[Total Revenue (Millions KRW₩)]]/('Total Revenue (Millions)'!D$173)*100</f>
        <v>2.453112174435653</v>
      </c>
      <c r="I216" s="24"/>
      <c r="J216" s="34"/>
      <c r="K216" s="34"/>
      <c r="L216" s="9"/>
      <c r="M216" s="34"/>
      <c r="N216" s="34"/>
      <c r="R216" s="227" t="s">
        <v>170</v>
      </c>
    </row>
    <row r="217" spans="1:18" ht="17">
      <c r="A217" s="5" t="s">
        <v>95</v>
      </c>
      <c r="B217" s="359">
        <v>2021</v>
      </c>
      <c r="C217" s="264" t="s">
        <v>33</v>
      </c>
      <c r="D217" s="215"/>
      <c r="E217" s="215" t="s">
        <v>560</v>
      </c>
      <c r="F217" s="264"/>
      <c r="G217" s="401">
        <v>79071</v>
      </c>
      <c r="H217" s="141">
        <f>Newspapers[[#This Row],[Total Revenue (Millions KRW₩)]]/('Total Revenue (Millions)'!D$173)*100</f>
        <v>2.3363690677748248</v>
      </c>
      <c r="I217" s="24"/>
      <c r="J217" s="34"/>
      <c r="K217" s="34"/>
      <c r="L217" s="9"/>
      <c r="M217" s="34"/>
      <c r="N217" s="34"/>
      <c r="R217" s="227" t="s">
        <v>170</v>
      </c>
    </row>
    <row r="218" spans="1:18" ht="17">
      <c r="A218" s="5" t="s">
        <v>95</v>
      </c>
      <c r="B218" s="359">
        <v>2021</v>
      </c>
      <c r="C218" s="264" t="s">
        <v>33</v>
      </c>
      <c r="D218" s="215"/>
      <c r="E218" s="215" t="s">
        <v>558</v>
      </c>
      <c r="F218" s="264"/>
      <c r="G218" s="401">
        <v>74028</v>
      </c>
      <c r="H218" s="141">
        <f>Newspapers[[#This Row],[Total Revenue (Millions KRW₩)]]/('Total Revenue (Millions)'!D$173)*100</f>
        <v>2.1873598329252788</v>
      </c>
      <c r="I218" s="24"/>
      <c r="J218" s="34"/>
      <c r="K218" s="34"/>
      <c r="L218" s="9"/>
      <c r="M218" s="34"/>
      <c r="N218" s="34"/>
      <c r="R218" s="227" t="s">
        <v>170</v>
      </c>
    </row>
    <row r="219" spans="1:18" ht="17">
      <c r="A219" s="5" t="s">
        <v>95</v>
      </c>
      <c r="B219" s="359">
        <v>2021</v>
      </c>
      <c r="C219" s="264" t="s">
        <v>33</v>
      </c>
      <c r="D219" s="215"/>
      <c r="E219" s="215" t="s">
        <v>559</v>
      </c>
      <c r="F219" s="264"/>
      <c r="G219" s="401">
        <v>71243</v>
      </c>
      <c r="H219" s="141">
        <f>Newspapers[[#This Row],[Total Revenue (Millions KRW₩)]]/('Total Revenue (Millions)'!D$173)*100</f>
        <v>2.1050693869494741</v>
      </c>
      <c r="I219" s="24"/>
      <c r="J219" s="34"/>
      <c r="K219" s="34"/>
      <c r="L219" s="9"/>
      <c r="M219" s="34"/>
      <c r="N219" s="34"/>
      <c r="R219" s="227" t="s">
        <v>170</v>
      </c>
    </row>
    <row r="220" spans="1:18" ht="17">
      <c r="A220" s="5" t="s">
        <v>95</v>
      </c>
      <c r="B220" s="359">
        <v>2021</v>
      </c>
      <c r="C220" s="264" t="s">
        <v>33</v>
      </c>
      <c r="D220" s="215"/>
      <c r="E220" s="215" t="s">
        <v>569</v>
      </c>
      <c r="F220" s="264"/>
      <c r="G220" s="401">
        <v>68765</v>
      </c>
      <c r="H220" s="141">
        <f>Newspapers[[#This Row],[Total Revenue (Millions KRW₩)]]/('Total Revenue (Millions)'!D$173)*100</f>
        <v>2.0318500960596912</v>
      </c>
      <c r="I220" s="24"/>
      <c r="J220" s="34"/>
      <c r="K220" s="34"/>
      <c r="L220" s="9"/>
      <c r="M220" s="34"/>
      <c r="N220" s="34"/>
      <c r="R220" s="227" t="s">
        <v>170</v>
      </c>
    </row>
    <row r="221" spans="1:18" ht="17">
      <c r="A221" s="5" t="s">
        <v>95</v>
      </c>
      <c r="B221" s="359">
        <v>2021</v>
      </c>
      <c r="C221" s="264" t="s">
        <v>33</v>
      </c>
      <c r="D221" s="215"/>
      <c r="E221" s="215" t="s">
        <v>568</v>
      </c>
      <c r="F221" s="264"/>
      <c r="G221" s="401">
        <v>68610</v>
      </c>
      <c r="H221" s="141">
        <f>Newspapers[[#This Row],[Total Revenue (Millions KRW₩)]]/('Total Revenue (Millions)'!D$173)*100</f>
        <v>2.027270196912025</v>
      </c>
      <c r="I221" s="24"/>
      <c r="J221" s="34"/>
      <c r="K221" s="34"/>
      <c r="L221" s="9"/>
      <c r="M221" s="34"/>
      <c r="N221" s="34"/>
      <c r="R221" s="227" t="s">
        <v>170</v>
      </c>
    </row>
    <row r="222" spans="1:18" ht="17">
      <c r="A222" s="5" t="s">
        <v>95</v>
      </c>
      <c r="B222" s="359">
        <v>2021</v>
      </c>
      <c r="C222" s="264" t="s">
        <v>33</v>
      </c>
      <c r="D222" s="215"/>
      <c r="E222" s="402" t="s">
        <v>562</v>
      </c>
      <c r="F222" s="264"/>
      <c r="G222" s="401">
        <v>68248</v>
      </c>
      <c r="H222" s="141">
        <f>Newspapers[[#This Row],[Total Revenue (Millions KRW₩)]]/('Total Revenue (Millions)'!D$173)*100</f>
        <v>2.0165739163219922</v>
      </c>
      <c r="I222" s="24"/>
      <c r="J222" s="34"/>
      <c r="K222" s="34"/>
      <c r="L222" s="9"/>
      <c r="M222" s="34"/>
      <c r="N222" s="34"/>
      <c r="R222" s="227" t="s">
        <v>170</v>
      </c>
    </row>
    <row r="223" spans="1:18" ht="17">
      <c r="A223" s="5" t="s">
        <v>95</v>
      </c>
      <c r="B223" s="359">
        <v>2021</v>
      </c>
      <c r="C223" s="264" t="s">
        <v>33</v>
      </c>
      <c r="D223" s="215" t="s">
        <v>563</v>
      </c>
      <c r="E223" s="215" t="s">
        <v>564</v>
      </c>
      <c r="F223" s="264"/>
      <c r="G223" s="401">
        <v>58623</v>
      </c>
      <c r="H223" s="141">
        <f>Newspapers[[#This Row],[Total Revenue (Millions KRW₩)]]/('Total Revenue (Millions)'!D$173)*100</f>
        <v>1.7321769531201525</v>
      </c>
      <c r="I223" s="24"/>
      <c r="J223" s="34"/>
      <c r="K223" s="34"/>
      <c r="L223" s="9"/>
      <c r="M223" s="34"/>
      <c r="N223" s="34"/>
      <c r="R223" s="227" t="s">
        <v>170</v>
      </c>
    </row>
    <row r="224" spans="1:18" ht="17">
      <c r="A224" s="5" t="s">
        <v>95</v>
      </c>
      <c r="B224" s="359">
        <v>2021</v>
      </c>
      <c r="C224" s="264" t="s">
        <v>33</v>
      </c>
      <c r="D224" s="215"/>
      <c r="E224" s="215" t="s">
        <v>570</v>
      </c>
      <c r="F224" s="264"/>
      <c r="G224" s="401">
        <v>50137</v>
      </c>
      <c r="H224" s="141">
        <f>Newspapers[[#This Row],[Total Revenue (Millions KRW₩)]]/('Total Revenue (Millions)'!D$173)*100</f>
        <v>1.4814348617195483</v>
      </c>
      <c r="I224" s="24"/>
      <c r="J224" s="34"/>
      <c r="K224" s="34"/>
      <c r="L224" s="9"/>
      <c r="M224" s="34"/>
      <c r="N224" s="34"/>
      <c r="R224" s="227" t="s">
        <v>170</v>
      </c>
    </row>
    <row r="225" spans="1:18" ht="17">
      <c r="A225" s="5" t="s">
        <v>95</v>
      </c>
      <c r="B225" s="359">
        <v>2021</v>
      </c>
      <c r="C225" s="264" t="s">
        <v>33</v>
      </c>
      <c r="D225" s="215"/>
      <c r="E225" s="215" t="s">
        <v>565</v>
      </c>
      <c r="F225" s="264"/>
      <c r="G225" s="401">
        <v>47680</v>
      </c>
      <c r="H225" s="141">
        <f>Newspapers[[#This Row],[Total Revenue (Millions KRW₩)]]/('Total Revenue (Millions)'!D$173)*100</f>
        <v>1.408836073294933</v>
      </c>
      <c r="I225" s="24"/>
      <c r="J225" s="34"/>
      <c r="K225" s="34"/>
      <c r="L225" s="9"/>
      <c r="M225" s="34"/>
      <c r="N225" s="34"/>
      <c r="R225" s="227" t="s">
        <v>170</v>
      </c>
    </row>
    <row r="226" spans="1:18" ht="17">
      <c r="A226" s="5" t="s">
        <v>95</v>
      </c>
      <c r="B226" s="359">
        <v>2021</v>
      </c>
      <c r="C226" s="264" t="s">
        <v>33</v>
      </c>
      <c r="D226" s="215"/>
      <c r="E226" s="215" t="s">
        <v>571</v>
      </c>
      <c r="F226" s="264"/>
      <c r="G226" s="401">
        <v>42842</v>
      </c>
      <c r="H226" s="141">
        <f>Newspapers[[#This Row],[Total Revenue (Millions KRW₩)]]/('Total Revenue (Millions)'!D$173)*100</f>
        <v>1.2658841244148809</v>
      </c>
      <c r="I226" s="24"/>
      <c r="J226" s="34"/>
      <c r="K226" s="34"/>
      <c r="L226" s="9"/>
      <c r="M226" s="34"/>
      <c r="N226" s="34"/>
      <c r="R226" s="227" t="s">
        <v>170</v>
      </c>
    </row>
    <row r="227" spans="1:18" ht="17">
      <c r="A227" s="5" t="s">
        <v>95</v>
      </c>
      <c r="B227" s="359">
        <v>2021</v>
      </c>
      <c r="C227" s="264" t="s">
        <v>33</v>
      </c>
      <c r="D227" s="215"/>
      <c r="E227" s="215" t="s">
        <v>573</v>
      </c>
      <c r="F227" s="264"/>
      <c r="G227" s="403">
        <v>36829</v>
      </c>
      <c r="H227" s="141">
        <f>Newspapers[[#This Row],[Total Revenue (Millions KRW₩)]]/('Total Revenue (Millions)'!D$173)*100</f>
        <v>1.0882135852218768</v>
      </c>
      <c r="I227" s="24"/>
      <c r="J227" s="34"/>
      <c r="K227" s="34"/>
      <c r="L227" s="9"/>
      <c r="M227" s="34"/>
      <c r="N227" s="34"/>
      <c r="R227" s="227" t="s">
        <v>170</v>
      </c>
    </row>
    <row r="228" spans="1:18" ht="17">
      <c r="A228" s="5" t="s">
        <v>95</v>
      </c>
      <c r="B228" s="359">
        <v>2021</v>
      </c>
      <c r="C228" s="264" t="s">
        <v>33</v>
      </c>
      <c r="D228" s="215" t="s">
        <v>574</v>
      </c>
      <c r="E228" s="215" t="s">
        <v>575</v>
      </c>
      <c r="F228" s="264"/>
      <c r="G228" s="403">
        <v>36587</v>
      </c>
      <c r="H228" s="141">
        <f>Newspapers[[#This Row],[Total Revenue (Millions KRW₩)]]/('Total Revenue (Millions)'!D$173)*100</f>
        <v>1.0810630330042306</v>
      </c>
      <c r="I228" s="24"/>
      <c r="J228" s="34"/>
      <c r="K228" s="34"/>
      <c r="L228" s="9"/>
      <c r="M228" s="34"/>
      <c r="N228" s="34"/>
      <c r="R228" s="227" t="s">
        <v>170</v>
      </c>
    </row>
    <row r="229" spans="1:18" ht="17">
      <c r="A229" s="5" t="s">
        <v>95</v>
      </c>
      <c r="B229" s="359">
        <v>2021</v>
      </c>
      <c r="C229" s="264" t="s">
        <v>33</v>
      </c>
      <c r="D229" s="215"/>
      <c r="E229" s="215" t="s">
        <v>567</v>
      </c>
      <c r="F229" s="264"/>
      <c r="G229" s="401">
        <v>32485</v>
      </c>
      <c r="H229" s="141">
        <f>Newspapers[[#This Row],[Total Revenue (Millions KRW₩)]]/('Total Revenue (Millions)'!D$173)*100</f>
        <v>0.95985821814148287</v>
      </c>
      <c r="I229" s="24"/>
      <c r="J229" s="34"/>
      <c r="K229" s="34"/>
      <c r="L229" s="9"/>
      <c r="M229" s="34"/>
      <c r="N229" s="34"/>
      <c r="R229" s="227" t="s">
        <v>170</v>
      </c>
    </row>
    <row r="230" spans="1:18">
      <c r="J230" s="52"/>
      <c r="K230" s="52"/>
      <c r="M230" s="52"/>
      <c r="N230" s="34"/>
    </row>
    <row r="231" spans="1:18">
      <c r="J231" s="52"/>
      <c r="K231" s="52"/>
      <c r="M231" s="52"/>
      <c r="N231" s="34"/>
    </row>
    <row r="232" spans="1:18">
      <c r="J232" s="52"/>
      <c r="K232" s="52"/>
      <c r="M232" s="52"/>
      <c r="N232" s="34"/>
    </row>
    <row r="233" spans="1:18">
      <c r="J233" s="52"/>
      <c r="K233" s="52"/>
      <c r="M233" s="52"/>
      <c r="N233" s="34"/>
    </row>
    <row r="234" spans="1:18">
      <c r="J234" s="52"/>
      <c r="K234" s="52"/>
      <c r="M234" s="52"/>
      <c r="N234" s="34"/>
      <c r="R234" s="19"/>
    </row>
    <row r="235" spans="1:18">
      <c r="J235" s="52"/>
      <c r="K235" s="52"/>
      <c r="M235" s="52"/>
      <c r="N235" s="34"/>
      <c r="R235" s="19"/>
    </row>
    <row r="236" spans="1:18">
      <c r="D236" s="9"/>
      <c r="J236" s="52"/>
      <c r="K236" s="52"/>
      <c r="M236" s="52"/>
      <c r="N236" s="34"/>
    </row>
    <row r="237" spans="1:18">
      <c r="D237" s="9"/>
      <c r="J237" s="52"/>
      <c r="K237" s="52"/>
      <c r="M237" s="52"/>
      <c r="N237" s="34"/>
    </row>
    <row r="238" spans="1:18">
      <c r="J238" s="52"/>
      <c r="K238" s="52"/>
      <c r="M238" s="52"/>
      <c r="N238" s="34"/>
    </row>
    <row r="239" spans="1:18">
      <c r="J239" s="52"/>
      <c r="K239" s="52"/>
      <c r="M239" s="52"/>
      <c r="N239" s="34"/>
    </row>
    <row r="240" spans="1:18">
      <c r="J240" s="52"/>
      <c r="K240" s="52"/>
      <c r="M240" s="52"/>
      <c r="N240" s="34"/>
    </row>
    <row r="241" spans="10:14">
      <c r="J241" s="52"/>
      <c r="K241" s="52"/>
      <c r="M241" s="52"/>
      <c r="N241" s="34"/>
    </row>
    <row r="242" spans="10:14">
      <c r="J242" s="52"/>
      <c r="K242" s="52"/>
      <c r="M242" s="52"/>
      <c r="N242" s="34"/>
    </row>
    <row r="243" spans="10:14">
      <c r="J243" s="52"/>
      <c r="K243" s="52"/>
      <c r="M243" s="52"/>
      <c r="N243" s="34"/>
    </row>
    <row r="244" spans="10:14">
      <c r="J244" s="52"/>
      <c r="K244" s="52"/>
      <c r="M244" s="52"/>
      <c r="N244" s="34"/>
    </row>
    <row r="245" spans="10:14">
      <c r="J245" s="52"/>
      <c r="K245" s="52"/>
      <c r="M245" s="52"/>
      <c r="N245" s="34"/>
    </row>
    <row r="246" spans="10:14">
      <c r="J246" s="52"/>
      <c r="K246" s="52"/>
      <c r="M246" s="52"/>
      <c r="N246" s="34"/>
    </row>
    <row r="247" spans="10:14">
      <c r="J247" s="52"/>
      <c r="K247" s="52"/>
      <c r="M247" s="52"/>
      <c r="N247" s="34"/>
    </row>
    <row r="248" spans="10:14">
      <c r="J248" s="52"/>
      <c r="K248" s="52"/>
      <c r="M248" s="52"/>
      <c r="N248" s="34"/>
    </row>
    <row r="249" spans="10:14">
      <c r="J249" s="52"/>
      <c r="K249" s="52"/>
      <c r="M249" s="52"/>
      <c r="N249" s="34"/>
    </row>
    <row r="250" spans="10:14">
      <c r="J250" s="52"/>
      <c r="K250" s="52"/>
      <c r="M250" s="52"/>
      <c r="N250" s="34"/>
    </row>
    <row r="251" spans="10:14">
      <c r="J251" s="52"/>
      <c r="K251" s="52"/>
      <c r="M251" s="52"/>
      <c r="N251" s="34"/>
    </row>
    <row r="252" spans="10:14">
      <c r="J252" s="52"/>
      <c r="K252" s="52"/>
      <c r="M252" s="52"/>
      <c r="N252" s="34"/>
    </row>
    <row r="253" spans="10:14">
      <c r="J253" s="52"/>
      <c r="K253" s="52"/>
      <c r="M253" s="52"/>
      <c r="N253" s="34"/>
    </row>
    <row r="254" spans="10:14">
      <c r="J254" s="52"/>
      <c r="K254" s="52"/>
      <c r="M254" s="52"/>
      <c r="N254" s="34"/>
    </row>
    <row r="255" spans="10:14">
      <c r="J255" s="52"/>
      <c r="K255" s="52"/>
      <c r="M255" s="52"/>
      <c r="N255" s="34"/>
    </row>
    <row r="256" spans="10:14">
      <c r="J256" s="52"/>
      <c r="K256" s="52"/>
      <c r="M256" s="52"/>
      <c r="N256" s="34"/>
    </row>
    <row r="257" spans="10:14">
      <c r="J257" s="52"/>
      <c r="K257" s="52"/>
      <c r="M257" s="52"/>
      <c r="N257" s="34"/>
    </row>
    <row r="258" spans="10:14">
      <c r="J258" s="52"/>
      <c r="K258" s="52"/>
      <c r="M258" s="52"/>
      <c r="N258" s="34"/>
    </row>
    <row r="259" spans="10:14">
      <c r="J259" s="52"/>
      <c r="K259" s="52"/>
      <c r="M259" s="52"/>
      <c r="N259" s="34"/>
    </row>
    <row r="260" spans="10:14">
      <c r="J260" s="52"/>
      <c r="K260" s="52"/>
      <c r="M260" s="52"/>
      <c r="N260" s="34"/>
    </row>
    <row r="261" spans="10:14">
      <c r="J261" s="52"/>
      <c r="K261" s="52"/>
      <c r="M261" s="52"/>
      <c r="N261" s="34"/>
    </row>
    <row r="262" spans="10:14">
      <c r="J262" s="52"/>
      <c r="K262" s="52"/>
      <c r="M262" s="52"/>
      <c r="N262" s="34"/>
    </row>
    <row r="263" spans="10:14">
      <c r="J263" s="52"/>
      <c r="K263" s="52"/>
      <c r="M263" s="52"/>
      <c r="N263" s="34"/>
    </row>
    <row r="264" spans="10:14">
      <c r="J264" s="52"/>
      <c r="K264" s="52"/>
      <c r="M264" s="52"/>
      <c r="N264" s="34"/>
    </row>
    <row r="265" spans="10:14">
      <c r="J265" s="52"/>
      <c r="K265" s="52"/>
      <c r="M265" s="52"/>
      <c r="N265" s="34"/>
    </row>
    <row r="266" spans="10:14">
      <c r="J266" s="52"/>
      <c r="K266" s="52"/>
      <c r="M266" s="52"/>
      <c r="N266" s="34"/>
    </row>
    <row r="267" spans="10:14">
      <c r="J267" s="52"/>
      <c r="K267" s="52"/>
      <c r="M267" s="52"/>
      <c r="N267" s="34"/>
    </row>
    <row r="268" spans="10:14">
      <c r="J268" s="52"/>
      <c r="K268" s="52"/>
      <c r="M268" s="52"/>
      <c r="N268" s="34"/>
    </row>
    <row r="269" spans="10:14">
      <c r="J269" s="52"/>
      <c r="K269" s="52"/>
      <c r="M269" s="52"/>
      <c r="N269" s="34"/>
    </row>
    <row r="270" spans="10:14">
      <c r="J270" s="52"/>
      <c r="K270" s="52"/>
      <c r="M270" s="52"/>
      <c r="N270" s="34"/>
    </row>
    <row r="271" spans="10:14">
      <c r="J271" s="52"/>
      <c r="K271" s="52"/>
      <c r="M271" s="52"/>
      <c r="N271" s="34"/>
    </row>
    <row r="272" spans="10:14">
      <c r="J272" s="52"/>
      <c r="K272" s="52"/>
      <c r="M272" s="52"/>
      <c r="N272" s="34"/>
    </row>
    <row r="273" spans="10:14">
      <c r="J273" s="52"/>
      <c r="K273" s="52"/>
      <c r="M273" s="52"/>
      <c r="N273" s="34"/>
    </row>
    <row r="274" spans="10:14">
      <c r="J274" s="52"/>
      <c r="K274" s="52"/>
      <c r="M274" s="52"/>
      <c r="N274" s="34"/>
    </row>
    <row r="275" spans="10:14">
      <c r="J275" s="52"/>
      <c r="K275" s="52"/>
      <c r="M275" s="52"/>
      <c r="N275" s="34"/>
    </row>
    <row r="276" spans="10:14">
      <c r="J276" s="52"/>
      <c r="K276" s="52"/>
      <c r="M276" s="52"/>
      <c r="N276" s="34"/>
    </row>
    <row r="277" spans="10:14">
      <c r="J277" s="52"/>
      <c r="K277" s="52"/>
      <c r="M277" s="52"/>
      <c r="N277" s="34"/>
    </row>
    <row r="278" spans="10:14">
      <c r="J278" s="52"/>
      <c r="K278" s="52"/>
      <c r="M278" s="52"/>
      <c r="N278" s="34"/>
    </row>
    <row r="279" spans="10:14">
      <c r="J279" s="52"/>
      <c r="K279" s="52"/>
      <c r="M279" s="52"/>
      <c r="N279" s="34"/>
    </row>
    <row r="280" spans="10:14">
      <c r="J280" s="52"/>
      <c r="K280" s="52"/>
      <c r="M280" s="52"/>
      <c r="N280" s="34"/>
    </row>
    <row r="281" spans="10:14">
      <c r="J281" s="52"/>
      <c r="K281" s="52"/>
      <c r="M281" s="52"/>
      <c r="N281" s="34"/>
    </row>
    <row r="282" spans="10:14">
      <c r="J282" s="52"/>
      <c r="K282" s="52"/>
      <c r="M282" s="52"/>
      <c r="N282" s="34"/>
    </row>
    <row r="283" spans="10:14">
      <c r="J283" s="52"/>
      <c r="K283" s="52"/>
      <c r="M283" s="52"/>
      <c r="N283" s="34"/>
    </row>
    <row r="284" spans="10:14">
      <c r="J284" s="52"/>
      <c r="K284" s="52"/>
      <c r="M284" s="52"/>
      <c r="N284" s="34"/>
    </row>
    <row r="285" spans="10:14">
      <c r="J285" s="52"/>
      <c r="K285" s="52"/>
      <c r="M285" s="52"/>
      <c r="N285" s="34"/>
    </row>
    <row r="286" spans="10:14">
      <c r="J286" s="52"/>
      <c r="K286" s="52"/>
      <c r="M286" s="52"/>
      <c r="N286" s="34"/>
    </row>
    <row r="287" spans="10:14">
      <c r="J287" s="52"/>
      <c r="K287" s="52"/>
      <c r="M287" s="52"/>
      <c r="N287" s="34"/>
    </row>
    <row r="288" spans="10:14">
      <c r="J288" s="52"/>
      <c r="K288" s="52"/>
      <c r="M288" s="52"/>
      <c r="N288" s="34"/>
    </row>
    <row r="289" spans="10:14">
      <c r="J289" s="52"/>
      <c r="K289" s="52"/>
      <c r="M289" s="52"/>
      <c r="N289" s="34"/>
    </row>
    <row r="290" spans="10:14">
      <c r="J290" s="52"/>
      <c r="K290" s="52"/>
      <c r="M290" s="52"/>
      <c r="N290" s="34"/>
    </row>
    <row r="291" spans="10:14">
      <c r="J291" s="52"/>
      <c r="K291" s="52"/>
      <c r="M291" s="52"/>
      <c r="N291" s="34"/>
    </row>
    <row r="292" spans="10:14">
      <c r="J292" s="52"/>
      <c r="K292" s="52"/>
      <c r="M292" s="52"/>
      <c r="N292" s="34"/>
    </row>
    <row r="293" spans="10:14">
      <c r="J293" s="52"/>
      <c r="K293" s="52"/>
      <c r="M293" s="52"/>
      <c r="N293" s="34"/>
    </row>
    <row r="294" spans="10:14">
      <c r="J294" s="52"/>
      <c r="K294" s="52"/>
      <c r="M294" s="52"/>
      <c r="N294" s="34"/>
    </row>
    <row r="295" spans="10:14">
      <c r="J295" s="52"/>
      <c r="K295" s="52"/>
      <c r="M295" s="52"/>
      <c r="N295" s="34"/>
    </row>
    <row r="296" spans="10:14">
      <c r="J296" s="52"/>
      <c r="K296" s="52"/>
      <c r="M296" s="52"/>
      <c r="N296" s="34"/>
    </row>
    <row r="297" spans="10:14">
      <c r="J297" s="52"/>
      <c r="K297" s="52"/>
      <c r="M297" s="52"/>
      <c r="N297" s="34"/>
    </row>
    <row r="298" spans="10:14">
      <c r="J298" s="52"/>
      <c r="K298" s="52"/>
      <c r="M298" s="52"/>
      <c r="N298" s="34"/>
    </row>
    <row r="299" spans="10:14">
      <c r="J299" s="52"/>
      <c r="K299" s="52"/>
      <c r="M299" s="52"/>
      <c r="N299" s="34"/>
    </row>
    <row r="300" spans="10:14">
      <c r="J300" s="52"/>
      <c r="K300" s="52"/>
      <c r="M300" s="52"/>
      <c r="N300" s="34"/>
    </row>
    <row r="301" spans="10:14">
      <c r="J301" s="52"/>
      <c r="K301" s="52"/>
      <c r="M301" s="52"/>
      <c r="N301" s="34"/>
    </row>
    <row r="302" spans="10:14">
      <c r="J302" s="52"/>
      <c r="K302" s="52"/>
      <c r="M302" s="52"/>
      <c r="N302" s="34"/>
    </row>
    <row r="303" spans="10:14">
      <c r="J303" s="52"/>
      <c r="K303" s="52"/>
      <c r="M303" s="52"/>
      <c r="N303" s="34"/>
    </row>
    <row r="304" spans="10:14">
      <c r="J304" s="52"/>
      <c r="K304" s="52"/>
      <c r="M304" s="52"/>
      <c r="N304" s="34"/>
    </row>
    <row r="305" spans="10:14">
      <c r="J305" s="52"/>
      <c r="K305" s="52"/>
      <c r="M305" s="52"/>
      <c r="N305" s="34"/>
    </row>
    <row r="306" spans="10:14">
      <c r="J306" s="52"/>
      <c r="K306" s="52"/>
      <c r="M306" s="52"/>
      <c r="N306" s="34"/>
    </row>
    <row r="307" spans="10:14">
      <c r="J307" s="52"/>
      <c r="K307" s="52"/>
      <c r="M307" s="52"/>
      <c r="N307" s="34"/>
    </row>
    <row r="308" spans="10:14">
      <c r="J308" s="52"/>
      <c r="K308" s="52"/>
      <c r="M308" s="52"/>
      <c r="N308" s="34"/>
    </row>
    <row r="309" spans="10:14">
      <c r="J309" s="52"/>
      <c r="K309" s="52"/>
      <c r="M309" s="52"/>
      <c r="N309" s="34"/>
    </row>
    <row r="310" spans="10:14">
      <c r="J310" s="52"/>
      <c r="K310" s="52"/>
      <c r="M310" s="52"/>
      <c r="N310" s="34"/>
    </row>
    <row r="311" spans="10:14">
      <c r="J311" s="52"/>
      <c r="K311" s="52"/>
      <c r="M311" s="52"/>
      <c r="N311" s="34"/>
    </row>
    <row r="312" spans="10:14">
      <c r="J312" s="52"/>
      <c r="K312" s="52"/>
      <c r="M312" s="52"/>
      <c r="N312" s="34"/>
    </row>
    <row r="313" spans="10:14">
      <c r="J313" s="52"/>
      <c r="K313" s="52"/>
      <c r="M313" s="52"/>
      <c r="N313" s="34"/>
    </row>
    <row r="314" spans="10:14">
      <c r="J314" s="52"/>
      <c r="K314" s="52"/>
      <c r="M314" s="52"/>
      <c r="N314" s="34"/>
    </row>
    <row r="315" spans="10:14">
      <c r="J315" s="52"/>
      <c r="K315" s="52"/>
      <c r="M315" s="52"/>
      <c r="N315" s="34"/>
    </row>
    <row r="316" spans="10:14">
      <c r="J316" s="52"/>
      <c r="K316" s="52"/>
      <c r="M316" s="52"/>
      <c r="N316" s="34"/>
    </row>
    <row r="317" spans="10:14">
      <c r="J317" s="52"/>
      <c r="K317" s="52"/>
      <c r="M317" s="52"/>
      <c r="N317" s="34"/>
    </row>
    <row r="318" spans="10:14">
      <c r="J318" s="52"/>
      <c r="K318" s="52"/>
      <c r="M318" s="52"/>
      <c r="N318" s="34"/>
    </row>
    <row r="319" spans="10:14">
      <c r="J319" s="52"/>
      <c r="K319" s="52"/>
      <c r="M319" s="52"/>
      <c r="N319" s="34"/>
    </row>
    <row r="320" spans="10:14">
      <c r="J320" s="52"/>
      <c r="K320" s="52"/>
      <c r="M320" s="52"/>
      <c r="N320" s="34"/>
    </row>
    <row r="321" spans="10:14">
      <c r="J321" s="52"/>
      <c r="K321" s="52"/>
      <c r="M321" s="52"/>
      <c r="N321" s="34"/>
    </row>
    <row r="322" spans="10:14">
      <c r="J322" s="52"/>
      <c r="K322" s="52"/>
      <c r="M322" s="52"/>
      <c r="N322" s="34"/>
    </row>
    <row r="323" spans="10:14">
      <c r="J323" s="52"/>
      <c r="K323" s="52"/>
      <c r="M323" s="52"/>
      <c r="N323" s="34"/>
    </row>
    <row r="324" spans="10:14">
      <c r="J324" s="52"/>
      <c r="K324" s="52"/>
      <c r="M324" s="52"/>
      <c r="N324" s="34"/>
    </row>
    <row r="325" spans="10:14">
      <c r="J325" s="52"/>
      <c r="K325" s="52"/>
      <c r="M325" s="52"/>
      <c r="N325" s="34"/>
    </row>
    <row r="326" spans="10:14">
      <c r="J326" s="52"/>
      <c r="K326" s="52"/>
      <c r="M326" s="52"/>
      <c r="N326" s="34"/>
    </row>
    <row r="327" spans="10:14">
      <c r="J327" s="52"/>
      <c r="K327" s="52"/>
      <c r="M327" s="52"/>
      <c r="N327" s="34"/>
    </row>
    <row r="328" spans="10:14">
      <c r="J328" s="52"/>
      <c r="K328" s="52"/>
      <c r="M328" s="52"/>
      <c r="N328" s="34"/>
    </row>
    <row r="329" spans="10:14">
      <c r="J329" s="52"/>
      <c r="K329" s="52"/>
      <c r="M329" s="52"/>
      <c r="N329" s="34"/>
    </row>
    <row r="330" spans="10:14">
      <c r="J330" s="52"/>
      <c r="K330" s="52"/>
      <c r="M330" s="52"/>
      <c r="N330" s="34"/>
    </row>
    <row r="331" spans="10:14">
      <c r="J331" s="52"/>
      <c r="K331" s="52"/>
      <c r="M331" s="52"/>
      <c r="N331" s="34"/>
    </row>
    <row r="332" spans="10:14">
      <c r="J332" s="52"/>
      <c r="K332" s="52"/>
      <c r="M332" s="52"/>
      <c r="N332" s="34"/>
    </row>
    <row r="333" spans="10:14">
      <c r="J333" s="52"/>
      <c r="K333" s="52"/>
      <c r="M333" s="52"/>
      <c r="N333" s="34"/>
    </row>
    <row r="334" spans="10:14">
      <c r="J334" s="52"/>
      <c r="K334" s="52"/>
      <c r="M334" s="52"/>
      <c r="N334" s="34"/>
    </row>
    <row r="335" spans="10:14">
      <c r="J335" s="52"/>
      <c r="K335" s="52"/>
      <c r="M335" s="52"/>
      <c r="N335" s="34"/>
    </row>
    <row r="336" spans="10:14">
      <c r="J336" s="52"/>
      <c r="K336" s="52"/>
      <c r="M336" s="52"/>
      <c r="N336" s="34"/>
    </row>
    <row r="337" spans="10:14">
      <c r="J337" s="52"/>
      <c r="K337" s="52"/>
      <c r="M337" s="52"/>
      <c r="N337" s="34"/>
    </row>
    <row r="338" spans="10:14">
      <c r="J338" s="52"/>
      <c r="K338" s="52"/>
      <c r="M338" s="52"/>
      <c r="N338" s="34"/>
    </row>
    <row r="339" spans="10:14">
      <c r="J339" s="52"/>
      <c r="K339" s="52"/>
      <c r="M339" s="52"/>
      <c r="N339" s="34"/>
    </row>
    <row r="340" spans="10:14">
      <c r="J340" s="52"/>
      <c r="K340" s="52"/>
      <c r="M340" s="52"/>
      <c r="N340" s="34"/>
    </row>
    <row r="341" spans="10:14">
      <c r="J341" s="52"/>
      <c r="K341" s="52"/>
      <c r="M341" s="52"/>
      <c r="N341" s="34"/>
    </row>
    <row r="342" spans="10:14">
      <c r="J342" s="52"/>
      <c r="K342" s="52"/>
      <c r="M342" s="52"/>
      <c r="N342" s="34"/>
    </row>
    <row r="343" spans="10:14">
      <c r="J343" s="52"/>
      <c r="K343" s="52"/>
      <c r="M343" s="52"/>
      <c r="N343" s="34"/>
    </row>
    <row r="344" spans="10:14">
      <c r="J344" s="52"/>
      <c r="K344" s="52"/>
      <c r="M344" s="52"/>
      <c r="N344" s="34"/>
    </row>
    <row r="345" spans="10:14">
      <c r="J345" s="52"/>
      <c r="K345" s="52"/>
      <c r="M345" s="52"/>
      <c r="N345" s="34"/>
    </row>
    <row r="346" spans="10:14">
      <c r="J346" s="52"/>
      <c r="K346" s="52"/>
      <c r="M346" s="52"/>
      <c r="N346" s="34"/>
    </row>
    <row r="347" spans="10:14">
      <c r="J347" s="52"/>
      <c r="K347" s="52"/>
      <c r="M347" s="52"/>
      <c r="N347" s="34"/>
    </row>
    <row r="348" spans="10:14">
      <c r="J348" s="52"/>
      <c r="K348" s="52"/>
      <c r="M348" s="52"/>
      <c r="N348" s="34"/>
    </row>
    <row r="349" spans="10:14">
      <c r="J349" s="52"/>
      <c r="K349" s="52"/>
      <c r="M349" s="52"/>
      <c r="N349" s="34"/>
    </row>
    <row r="350" spans="10:14">
      <c r="J350" s="52"/>
      <c r="K350" s="52"/>
      <c r="M350" s="52"/>
      <c r="N350" s="34"/>
    </row>
    <row r="351" spans="10:14">
      <c r="J351" s="52"/>
      <c r="K351" s="52"/>
      <c r="M351" s="52"/>
      <c r="N351" s="34"/>
    </row>
    <row r="352" spans="10:14">
      <c r="J352" s="52"/>
      <c r="K352" s="52"/>
      <c r="M352" s="52"/>
      <c r="N352" s="34"/>
    </row>
    <row r="353" spans="10:14">
      <c r="J353" s="52"/>
      <c r="K353" s="52"/>
      <c r="M353" s="52"/>
      <c r="N353" s="34"/>
    </row>
    <row r="354" spans="10:14">
      <c r="J354" s="52"/>
      <c r="K354" s="52"/>
      <c r="M354" s="52"/>
      <c r="N354" s="34"/>
    </row>
    <row r="355" spans="10:14">
      <c r="J355" s="52"/>
      <c r="K355" s="52"/>
      <c r="M355" s="52"/>
      <c r="N355" s="34"/>
    </row>
    <row r="356" spans="10:14">
      <c r="J356" s="52"/>
      <c r="K356" s="52"/>
      <c r="M356" s="52"/>
      <c r="N356" s="34"/>
    </row>
    <row r="357" spans="10:14">
      <c r="J357" s="52"/>
      <c r="K357" s="52"/>
      <c r="M357" s="52"/>
      <c r="N357" s="34"/>
    </row>
    <row r="358" spans="10:14">
      <c r="J358" s="52"/>
      <c r="K358" s="52"/>
      <c r="M358" s="52"/>
      <c r="N358" s="34"/>
    </row>
    <row r="359" spans="10:14">
      <c r="J359" s="52"/>
      <c r="K359" s="52"/>
      <c r="M359" s="52"/>
      <c r="N359" s="34"/>
    </row>
    <row r="360" spans="10:14">
      <c r="J360" s="52"/>
      <c r="K360" s="52"/>
      <c r="M360" s="52"/>
      <c r="N360" s="34"/>
    </row>
    <row r="361" spans="10:14">
      <c r="J361" s="52"/>
      <c r="K361" s="52"/>
      <c r="M361" s="52"/>
      <c r="N361" s="34"/>
    </row>
    <row r="362" spans="10:14">
      <c r="J362" s="52"/>
      <c r="K362" s="52"/>
      <c r="M362" s="52"/>
      <c r="N362" s="34"/>
    </row>
    <row r="363" spans="10:14">
      <c r="J363" s="52"/>
      <c r="K363" s="52"/>
      <c r="M363" s="52"/>
      <c r="N363" s="34"/>
    </row>
    <row r="364" spans="10:14">
      <c r="J364" s="52"/>
      <c r="K364" s="52"/>
      <c r="M364" s="52"/>
      <c r="N364" s="34"/>
    </row>
    <row r="365" spans="10:14">
      <c r="J365" s="52"/>
      <c r="K365" s="52"/>
      <c r="M365" s="52"/>
      <c r="N365" s="34"/>
    </row>
  </sheetData>
  <phoneticPr fontId="4" type="noConversion"/>
  <conditionalFormatting sqref="D237">
    <cfRule type="cellIs" dxfId="111" priority="12" operator="equal">
      <formula>0</formula>
    </cfRule>
  </conditionalFormatting>
  <conditionalFormatting sqref="E194">
    <cfRule type="cellIs" dxfId="110" priority="1" operator="equal">
      <formula>0</formula>
    </cfRule>
  </conditionalFormatting>
  <conditionalFormatting sqref="R1:R114 D1:D115 G1:G190 F1:F210 H1:Q210 E116:E134 D135:D191 E192 R192:R210 G208:G210">
    <cfRule type="cellIs" dxfId="109" priority="28"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Q403"/>
  <sheetViews>
    <sheetView zoomScaleNormal="100" workbookViewId="0">
      <pane ySplit="1" topLeftCell="A68" activePane="bottomLeft" state="frozen"/>
      <selection activeCell="XEK27" sqref="XEK27:XEL27"/>
      <selection pane="bottomLeft" activeCell="G73" sqref="B68:G73"/>
    </sheetView>
  </sheetViews>
  <sheetFormatPr baseColWidth="10" defaultColWidth="10.83203125" defaultRowHeight="18" customHeight="1"/>
  <cols>
    <col min="1" max="1" width="13.5" style="26" bestFit="1" customWidth="1"/>
    <col min="2" max="2" width="10.33203125" style="26" bestFit="1" customWidth="1"/>
    <col min="3" max="3" width="11.6640625" style="26" bestFit="1" customWidth="1"/>
    <col min="4" max="4" width="11.33203125" style="26" customWidth="1"/>
    <col min="5" max="5" width="24.5" style="1" customWidth="1"/>
    <col min="6" max="6" width="7" style="9" customWidth="1"/>
    <col min="7" max="7" width="14" style="253" customWidth="1"/>
    <col min="8" max="8" width="5.5" style="1" customWidth="1"/>
    <col min="9" max="9" width="29.1640625" style="278" bestFit="1" customWidth="1"/>
    <col min="10" max="10" width="37" style="55" bestFit="1" customWidth="1"/>
    <col min="11" max="11" width="32.5" style="55" bestFit="1" customWidth="1"/>
    <col min="12" max="12" width="35.6640625" style="55" bestFit="1" customWidth="1"/>
    <col min="13" max="13" width="35.1640625" style="55" bestFit="1" customWidth="1"/>
    <col min="14" max="15" width="22.1640625" style="55" bestFit="1" customWidth="1"/>
    <col min="16" max="16" width="36.83203125" style="55" bestFit="1" customWidth="1"/>
    <col min="17" max="17" width="255.6640625" style="3" bestFit="1" customWidth="1"/>
    <col min="18" max="16384" width="10.83203125" style="1"/>
  </cols>
  <sheetData>
    <row r="1" spans="1:17" s="85" customFormat="1" ht="18" customHeight="1">
      <c r="A1" s="70" t="s">
        <v>76</v>
      </c>
      <c r="B1" s="70" t="s">
        <v>77</v>
      </c>
      <c r="C1" s="70" t="s">
        <v>0</v>
      </c>
      <c r="D1" s="6" t="s">
        <v>209</v>
      </c>
      <c r="E1" s="70" t="s">
        <v>210</v>
      </c>
      <c r="F1" s="6" t="s">
        <v>211</v>
      </c>
      <c r="G1" s="142" t="s">
        <v>78</v>
      </c>
      <c r="H1" s="6" t="s">
        <v>79</v>
      </c>
      <c r="I1" s="276" t="s">
        <v>212</v>
      </c>
      <c r="J1" s="6" t="s">
        <v>80</v>
      </c>
      <c r="K1" s="6" t="s">
        <v>83</v>
      </c>
      <c r="L1" s="6" t="s">
        <v>84</v>
      </c>
      <c r="M1" s="6" t="s">
        <v>91</v>
      </c>
      <c r="N1" s="6" t="s">
        <v>213</v>
      </c>
      <c r="O1" s="32" t="s">
        <v>550</v>
      </c>
      <c r="P1" s="6" t="s">
        <v>551</v>
      </c>
      <c r="Q1" s="100" t="s">
        <v>74</v>
      </c>
    </row>
    <row r="2" spans="1:17" ht="18" customHeight="1">
      <c r="A2" s="5" t="s">
        <v>578</v>
      </c>
      <c r="B2" s="195" t="s">
        <v>578</v>
      </c>
      <c r="C2" s="7" t="s">
        <v>37</v>
      </c>
      <c r="D2" s="7"/>
      <c r="E2" s="11" t="s">
        <v>578</v>
      </c>
      <c r="F2" s="10"/>
      <c r="G2" s="252" t="s">
        <v>578</v>
      </c>
      <c r="H2" s="13"/>
      <c r="I2" s="277" t="e">
        <f>Magazines[[#This Row],[Total Revenue (Millions KRW₩)]]/('Total Revenue (Millions)'!#REF!)*100</f>
        <v>#VALUE!</v>
      </c>
      <c r="J2" s="52"/>
      <c r="K2" s="52"/>
      <c r="L2" s="53"/>
      <c r="M2" s="52"/>
      <c r="N2" s="52"/>
      <c r="O2" s="53"/>
      <c r="P2" s="53"/>
      <c r="Q2" s="111" t="s">
        <v>579</v>
      </c>
    </row>
    <row r="3" spans="1:17" ht="18" customHeight="1">
      <c r="A3" s="7" t="s">
        <v>580</v>
      </c>
      <c r="B3" s="26">
        <v>2010</v>
      </c>
      <c r="C3" s="7" t="s">
        <v>37</v>
      </c>
      <c r="D3" s="26" t="s">
        <v>581</v>
      </c>
      <c r="E3" s="1" t="s">
        <v>582</v>
      </c>
      <c r="G3" s="253">
        <v>65974</v>
      </c>
      <c r="Q3" s="19" t="s">
        <v>583</v>
      </c>
    </row>
    <row r="4" spans="1:17" ht="18" customHeight="1">
      <c r="A4" s="7" t="s">
        <v>580</v>
      </c>
      <c r="B4" s="26">
        <v>2010</v>
      </c>
      <c r="C4" s="7" t="s">
        <v>37</v>
      </c>
      <c r="E4" s="1" t="s">
        <v>584</v>
      </c>
      <c r="G4" s="253">
        <v>52630</v>
      </c>
      <c r="Q4" s="19" t="s">
        <v>185</v>
      </c>
    </row>
    <row r="5" spans="1:17" ht="18" customHeight="1">
      <c r="A5" s="7" t="s">
        <v>580</v>
      </c>
      <c r="B5" s="26">
        <v>2010</v>
      </c>
      <c r="C5" s="7" t="s">
        <v>37</v>
      </c>
      <c r="E5" s="1" t="s">
        <v>585</v>
      </c>
      <c r="G5" s="253">
        <v>49297</v>
      </c>
      <c r="Q5" s="19" t="s">
        <v>185</v>
      </c>
    </row>
    <row r="6" spans="1:17" ht="18" customHeight="1">
      <c r="A6" s="7" t="s">
        <v>580</v>
      </c>
      <c r="B6" s="26">
        <v>2010</v>
      </c>
      <c r="C6" s="7" t="s">
        <v>37</v>
      </c>
      <c r="E6" s="1" t="s">
        <v>586</v>
      </c>
      <c r="G6" s="253">
        <v>39195</v>
      </c>
      <c r="Q6" s="19" t="s">
        <v>185</v>
      </c>
    </row>
    <row r="7" spans="1:17" ht="18" customHeight="1">
      <c r="A7" s="7" t="s">
        <v>580</v>
      </c>
      <c r="B7" s="26">
        <v>2010</v>
      </c>
      <c r="C7" s="7" t="s">
        <v>37</v>
      </c>
      <c r="E7" s="1" t="s">
        <v>587</v>
      </c>
      <c r="G7" s="253">
        <v>37549</v>
      </c>
      <c r="Q7" s="19" t="s">
        <v>185</v>
      </c>
    </row>
    <row r="8" spans="1:17" ht="18" customHeight="1">
      <c r="A8" s="7" t="s">
        <v>580</v>
      </c>
      <c r="B8" s="26">
        <v>2010</v>
      </c>
      <c r="C8" s="7" t="s">
        <v>37</v>
      </c>
      <c r="E8" s="1" t="s">
        <v>588</v>
      </c>
      <c r="G8" s="253">
        <v>30807</v>
      </c>
      <c r="Q8" s="19" t="s">
        <v>185</v>
      </c>
    </row>
    <row r="9" spans="1:17" ht="18" customHeight="1">
      <c r="A9" s="7" t="s">
        <v>580</v>
      </c>
      <c r="B9" s="26">
        <v>2010</v>
      </c>
      <c r="C9" s="7" t="s">
        <v>37</v>
      </c>
      <c r="E9" s="1" t="s">
        <v>589</v>
      </c>
      <c r="G9" s="253">
        <v>18183</v>
      </c>
      <c r="Q9" s="19" t="s">
        <v>185</v>
      </c>
    </row>
    <row r="10" spans="1:17" ht="18" customHeight="1">
      <c r="A10" s="7" t="s">
        <v>580</v>
      </c>
      <c r="B10" s="26">
        <v>2010</v>
      </c>
      <c r="C10" s="7" t="s">
        <v>37</v>
      </c>
      <c r="E10" s="1" t="s">
        <v>590</v>
      </c>
      <c r="G10" s="253">
        <v>17365</v>
      </c>
      <c r="Q10" s="19" t="s">
        <v>185</v>
      </c>
    </row>
    <row r="11" spans="1:17" ht="18" customHeight="1">
      <c r="A11" s="7" t="s">
        <v>580</v>
      </c>
      <c r="B11" s="26">
        <v>2010</v>
      </c>
      <c r="C11" s="7" t="s">
        <v>37</v>
      </c>
      <c r="E11" s="1" t="s">
        <v>591</v>
      </c>
      <c r="G11" s="253">
        <v>8353</v>
      </c>
      <c r="Q11" s="19" t="s">
        <v>185</v>
      </c>
    </row>
    <row r="12" spans="1:17" ht="18" customHeight="1">
      <c r="A12" s="7" t="s">
        <v>580</v>
      </c>
      <c r="B12" s="26">
        <v>2010</v>
      </c>
      <c r="C12" s="7" t="s">
        <v>37</v>
      </c>
      <c r="E12" s="1" t="s">
        <v>592</v>
      </c>
      <c r="G12" s="253">
        <v>3748</v>
      </c>
      <c r="Q12" s="19" t="s">
        <v>185</v>
      </c>
    </row>
    <row r="13" spans="1:17" ht="18" customHeight="1">
      <c r="A13" s="7" t="s">
        <v>580</v>
      </c>
      <c r="B13" s="26">
        <v>2011</v>
      </c>
      <c r="C13" s="7" t="s">
        <v>37</v>
      </c>
      <c r="E13" s="1" t="s">
        <v>584</v>
      </c>
      <c r="G13" s="253">
        <v>52456</v>
      </c>
      <c r="Q13" s="19" t="s">
        <v>185</v>
      </c>
    </row>
    <row r="14" spans="1:17" ht="18" customHeight="1">
      <c r="A14" s="7" t="s">
        <v>580</v>
      </c>
      <c r="B14" s="26">
        <v>2011</v>
      </c>
      <c r="C14" s="7" t="s">
        <v>37</v>
      </c>
      <c r="E14" s="1" t="s">
        <v>585</v>
      </c>
      <c r="G14" s="253">
        <v>42185</v>
      </c>
      <c r="Q14" s="19" t="s">
        <v>185</v>
      </c>
    </row>
    <row r="15" spans="1:17" ht="18" customHeight="1">
      <c r="A15" s="7" t="s">
        <v>580</v>
      </c>
      <c r="B15" s="26">
        <v>2011</v>
      </c>
      <c r="C15" s="7" t="s">
        <v>37</v>
      </c>
      <c r="E15" s="1" t="s">
        <v>586</v>
      </c>
      <c r="G15" s="253">
        <v>40428</v>
      </c>
      <c r="Q15" s="19" t="s">
        <v>185</v>
      </c>
    </row>
    <row r="16" spans="1:17" ht="18" customHeight="1">
      <c r="A16" s="7" t="s">
        <v>580</v>
      </c>
      <c r="B16" s="26">
        <v>2011</v>
      </c>
      <c r="C16" s="7" t="s">
        <v>37</v>
      </c>
      <c r="E16" s="1" t="s">
        <v>587</v>
      </c>
      <c r="G16" s="253">
        <v>40235</v>
      </c>
      <c r="Q16" s="19" t="s">
        <v>185</v>
      </c>
    </row>
    <row r="17" spans="1:17" ht="18" customHeight="1">
      <c r="A17" s="7" t="s">
        <v>580</v>
      </c>
      <c r="B17" s="26">
        <v>2011</v>
      </c>
      <c r="C17" s="7" t="s">
        <v>37</v>
      </c>
      <c r="E17" s="1" t="s">
        <v>588</v>
      </c>
      <c r="G17" s="253">
        <v>30031</v>
      </c>
      <c r="Q17" s="19" t="s">
        <v>185</v>
      </c>
    </row>
    <row r="18" spans="1:17" ht="18" customHeight="1">
      <c r="A18" s="7" t="s">
        <v>580</v>
      </c>
      <c r="B18" s="26">
        <v>2011</v>
      </c>
      <c r="C18" s="7" t="s">
        <v>37</v>
      </c>
      <c r="E18" s="1" t="s">
        <v>589</v>
      </c>
      <c r="G18" s="253">
        <v>20489</v>
      </c>
      <c r="Q18" s="19" t="s">
        <v>185</v>
      </c>
    </row>
    <row r="19" spans="1:17" ht="18" customHeight="1">
      <c r="A19" s="7" t="s">
        <v>580</v>
      </c>
      <c r="B19" s="26">
        <v>2011</v>
      </c>
      <c r="C19" s="7" t="s">
        <v>37</v>
      </c>
      <c r="E19" s="1" t="s">
        <v>590</v>
      </c>
      <c r="G19" s="253">
        <v>19930</v>
      </c>
      <c r="Q19" s="19" t="s">
        <v>185</v>
      </c>
    </row>
    <row r="20" spans="1:17" ht="18" customHeight="1">
      <c r="A20" s="7" t="s">
        <v>580</v>
      </c>
      <c r="B20" s="26">
        <v>2011</v>
      </c>
      <c r="C20" s="7" t="s">
        <v>37</v>
      </c>
      <c r="E20" s="1" t="s">
        <v>592</v>
      </c>
      <c r="G20" s="253">
        <v>3748</v>
      </c>
      <c r="Q20" s="19" t="s">
        <v>185</v>
      </c>
    </row>
    <row r="21" spans="1:17" ht="18" customHeight="1">
      <c r="A21" s="7" t="s">
        <v>580</v>
      </c>
      <c r="B21" s="195">
        <v>2012</v>
      </c>
      <c r="C21" s="7" t="s">
        <v>37</v>
      </c>
      <c r="D21" s="7"/>
      <c r="E21" s="11" t="s">
        <v>584</v>
      </c>
      <c r="F21" s="34"/>
      <c r="G21" s="254">
        <v>54234</v>
      </c>
      <c r="H21" s="71"/>
      <c r="I21" s="279"/>
      <c r="J21" s="52"/>
      <c r="K21" s="52"/>
      <c r="L21" s="53"/>
      <c r="M21" s="52"/>
      <c r="N21" s="52"/>
      <c r="O21" s="53"/>
      <c r="P21" s="53"/>
      <c r="Q21" s="19" t="s">
        <v>185</v>
      </c>
    </row>
    <row r="22" spans="1:17" ht="18" customHeight="1">
      <c r="A22" s="7" t="s">
        <v>580</v>
      </c>
      <c r="B22" s="195">
        <v>2012</v>
      </c>
      <c r="C22" s="7" t="s">
        <v>37</v>
      </c>
      <c r="D22" s="101"/>
      <c r="E22" s="120" t="s">
        <v>585</v>
      </c>
      <c r="G22" s="254">
        <v>44277</v>
      </c>
      <c r="H22" s="71"/>
      <c r="I22" s="279"/>
      <c r="J22" s="53"/>
      <c r="K22" s="53"/>
      <c r="L22" s="53"/>
      <c r="M22" s="53"/>
      <c r="N22" s="53"/>
      <c r="O22" s="53"/>
      <c r="P22" s="53"/>
      <c r="Q22" s="19" t="s">
        <v>185</v>
      </c>
    </row>
    <row r="23" spans="1:17" ht="18" customHeight="1">
      <c r="A23" s="7" t="s">
        <v>580</v>
      </c>
      <c r="B23" s="195">
        <v>2012</v>
      </c>
      <c r="C23" s="7" t="s">
        <v>37</v>
      </c>
      <c r="D23" s="101"/>
      <c r="E23" s="120" t="s">
        <v>587</v>
      </c>
      <c r="F23" s="34"/>
      <c r="G23" s="254">
        <v>43912</v>
      </c>
      <c r="H23" s="71"/>
      <c r="I23" s="279"/>
      <c r="J23" s="52"/>
      <c r="K23" s="52"/>
      <c r="L23" s="53"/>
      <c r="M23" s="52"/>
      <c r="N23" s="52"/>
      <c r="O23" s="53"/>
      <c r="P23" s="53"/>
      <c r="Q23" s="19" t="s">
        <v>185</v>
      </c>
    </row>
    <row r="24" spans="1:17" ht="18" customHeight="1">
      <c r="A24" s="7" t="s">
        <v>580</v>
      </c>
      <c r="B24" s="195">
        <v>2012</v>
      </c>
      <c r="C24" s="7" t="s">
        <v>37</v>
      </c>
      <c r="D24" s="101"/>
      <c r="E24" s="24" t="s">
        <v>586</v>
      </c>
      <c r="F24" s="34"/>
      <c r="G24" s="254">
        <v>40432</v>
      </c>
      <c r="H24" s="71"/>
      <c r="I24" s="279"/>
      <c r="J24" s="52"/>
      <c r="K24" s="52"/>
      <c r="L24" s="53"/>
      <c r="M24" s="52"/>
      <c r="N24" s="52"/>
      <c r="O24" s="53"/>
      <c r="P24" s="53"/>
      <c r="Q24" s="19" t="s">
        <v>185</v>
      </c>
    </row>
    <row r="25" spans="1:17" ht="18" customHeight="1">
      <c r="A25" s="7" t="s">
        <v>580</v>
      </c>
      <c r="B25" s="195">
        <v>2012</v>
      </c>
      <c r="C25" s="7" t="s">
        <v>37</v>
      </c>
      <c r="D25" s="7"/>
      <c r="E25" s="11" t="s">
        <v>590</v>
      </c>
      <c r="G25" s="254">
        <v>26108</v>
      </c>
      <c r="H25" s="71"/>
      <c r="I25" s="279"/>
      <c r="J25" s="53"/>
      <c r="K25" s="53"/>
      <c r="L25" s="53"/>
      <c r="M25" s="53"/>
      <c r="N25" s="53"/>
      <c r="O25" s="53"/>
      <c r="P25" s="53"/>
      <c r="Q25" s="19" t="s">
        <v>185</v>
      </c>
    </row>
    <row r="26" spans="1:17" ht="18" customHeight="1">
      <c r="A26" s="7" t="s">
        <v>580</v>
      </c>
      <c r="B26" s="195">
        <v>2012</v>
      </c>
      <c r="C26" s="7" t="s">
        <v>37</v>
      </c>
      <c r="D26" s="7"/>
      <c r="E26" s="11" t="s">
        <v>589</v>
      </c>
      <c r="F26" s="34"/>
      <c r="G26" s="254">
        <v>20348</v>
      </c>
      <c r="H26" s="71"/>
      <c r="I26" s="279"/>
      <c r="J26" s="52"/>
      <c r="K26" s="52"/>
      <c r="L26" s="53"/>
      <c r="M26" s="52"/>
      <c r="N26" s="52"/>
      <c r="O26" s="53"/>
      <c r="P26" s="53"/>
      <c r="Q26" s="19" t="s">
        <v>185</v>
      </c>
    </row>
    <row r="27" spans="1:17" ht="18" customHeight="1">
      <c r="A27" s="7" t="s">
        <v>580</v>
      </c>
      <c r="B27" s="195">
        <v>2012</v>
      </c>
      <c r="C27" s="7" t="s">
        <v>37</v>
      </c>
      <c r="D27" s="7"/>
      <c r="E27" s="11" t="s">
        <v>592</v>
      </c>
      <c r="F27" s="34"/>
      <c r="G27" s="254">
        <v>3527</v>
      </c>
      <c r="H27" s="71"/>
      <c r="I27" s="279"/>
      <c r="J27" s="52"/>
      <c r="K27" s="52"/>
      <c r="L27" s="53"/>
      <c r="M27" s="52"/>
      <c r="N27" s="52"/>
      <c r="O27" s="53"/>
      <c r="P27" s="53"/>
      <c r="Q27" s="19" t="s">
        <v>185</v>
      </c>
    </row>
    <row r="28" spans="1:17" ht="18" customHeight="1">
      <c r="A28" s="7" t="s">
        <v>580</v>
      </c>
      <c r="B28" s="195">
        <v>2013</v>
      </c>
      <c r="C28" s="7" t="s">
        <v>37</v>
      </c>
      <c r="D28" s="7"/>
      <c r="E28" s="11" t="s">
        <v>584</v>
      </c>
      <c r="F28" s="34"/>
      <c r="G28" s="254">
        <v>55463</v>
      </c>
      <c r="H28" s="71"/>
      <c r="I28" s="279"/>
      <c r="J28" s="52"/>
      <c r="K28" s="52"/>
      <c r="L28" s="53"/>
      <c r="M28" s="52"/>
      <c r="N28" s="52"/>
      <c r="O28" s="53"/>
      <c r="P28" s="53"/>
      <c r="Q28" s="19" t="s">
        <v>185</v>
      </c>
    </row>
    <row r="29" spans="1:17" ht="18.75" customHeight="1">
      <c r="A29" s="7" t="s">
        <v>580</v>
      </c>
      <c r="B29" s="195">
        <v>2013</v>
      </c>
      <c r="C29" s="7" t="s">
        <v>37</v>
      </c>
      <c r="D29" s="7"/>
      <c r="E29" s="1" t="s">
        <v>585</v>
      </c>
      <c r="G29" s="254">
        <v>44838</v>
      </c>
      <c r="H29" s="71"/>
      <c r="I29" s="279"/>
      <c r="J29" s="53"/>
      <c r="K29" s="53"/>
      <c r="L29" s="53"/>
      <c r="M29" s="53"/>
      <c r="N29" s="53"/>
      <c r="O29" s="53"/>
      <c r="P29" s="53"/>
      <c r="Q29" s="19" t="s">
        <v>185</v>
      </c>
    </row>
    <row r="30" spans="1:17" ht="18" customHeight="1">
      <c r="A30" s="7" t="s">
        <v>580</v>
      </c>
      <c r="B30" s="195">
        <v>2013</v>
      </c>
      <c r="C30" s="7" t="s">
        <v>37</v>
      </c>
      <c r="D30" s="7"/>
      <c r="E30" s="1" t="s">
        <v>586</v>
      </c>
      <c r="G30" s="254">
        <v>44576</v>
      </c>
      <c r="H30" s="71"/>
      <c r="I30" s="279"/>
      <c r="J30" s="53"/>
      <c r="K30" s="53"/>
      <c r="L30" s="53"/>
      <c r="M30" s="53"/>
      <c r="N30" s="53"/>
      <c r="O30" s="53"/>
      <c r="P30" s="53"/>
      <c r="Q30" s="19" t="s">
        <v>185</v>
      </c>
    </row>
    <row r="31" spans="1:17" ht="18" customHeight="1">
      <c r="A31" s="7" t="s">
        <v>580</v>
      </c>
      <c r="B31" s="195">
        <v>2013</v>
      </c>
      <c r="C31" s="7" t="s">
        <v>37</v>
      </c>
      <c r="D31" s="7"/>
      <c r="E31" s="1" t="s">
        <v>587</v>
      </c>
      <c r="G31" s="254">
        <v>42247</v>
      </c>
      <c r="H31" s="71"/>
      <c r="I31" s="279"/>
      <c r="J31" s="53"/>
      <c r="K31" s="53"/>
      <c r="L31" s="53"/>
      <c r="M31" s="53"/>
      <c r="N31" s="53"/>
      <c r="O31" s="53"/>
      <c r="P31" s="53"/>
      <c r="Q31" s="19" t="s">
        <v>185</v>
      </c>
    </row>
    <row r="32" spans="1:17" ht="18" customHeight="1">
      <c r="A32" s="7" t="s">
        <v>580</v>
      </c>
      <c r="B32" s="195">
        <v>2013</v>
      </c>
      <c r="C32" s="7" t="s">
        <v>37</v>
      </c>
      <c r="D32" s="7"/>
      <c r="E32" s="1" t="s">
        <v>590</v>
      </c>
      <c r="G32" s="254">
        <v>28919</v>
      </c>
      <c r="H32" s="71"/>
      <c r="I32" s="279"/>
      <c r="J32" s="53"/>
      <c r="K32" s="53"/>
      <c r="L32" s="53"/>
      <c r="M32" s="53"/>
      <c r="N32" s="53"/>
      <c r="O32" s="53"/>
      <c r="P32" s="53"/>
      <c r="Q32" s="19" t="s">
        <v>185</v>
      </c>
    </row>
    <row r="33" spans="1:17" ht="18" customHeight="1">
      <c r="A33" s="7" t="s">
        <v>580</v>
      </c>
      <c r="B33" s="195">
        <v>2013</v>
      </c>
      <c r="C33" s="7" t="s">
        <v>37</v>
      </c>
      <c r="D33" s="7"/>
      <c r="E33" s="1" t="s">
        <v>589</v>
      </c>
      <c r="G33" s="254">
        <v>18485</v>
      </c>
      <c r="H33" s="71"/>
      <c r="I33" s="279"/>
      <c r="J33" s="53"/>
      <c r="K33" s="53"/>
      <c r="L33" s="53"/>
      <c r="M33" s="53"/>
      <c r="N33" s="53"/>
      <c r="O33" s="53"/>
      <c r="P33" s="53"/>
      <c r="Q33" s="19" t="s">
        <v>185</v>
      </c>
    </row>
    <row r="34" spans="1:17" ht="18" customHeight="1">
      <c r="A34" s="7" t="s">
        <v>580</v>
      </c>
      <c r="B34" s="195">
        <v>2013</v>
      </c>
      <c r="C34" s="7" t="s">
        <v>37</v>
      </c>
      <c r="D34" s="7"/>
      <c r="E34" s="1" t="s">
        <v>592</v>
      </c>
      <c r="G34" s="254">
        <v>3434</v>
      </c>
      <c r="H34" s="71"/>
      <c r="I34" s="279"/>
      <c r="J34" s="53"/>
      <c r="K34" s="53"/>
      <c r="L34" s="53"/>
      <c r="M34" s="53"/>
      <c r="N34" s="53"/>
      <c r="O34" s="53"/>
      <c r="P34" s="53"/>
      <c r="Q34" s="19" t="s">
        <v>185</v>
      </c>
    </row>
    <row r="35" spans="1:17" ht="18" customHeight="1">
      <c r="A35" s="7" t="s">
        <v>580</v>
      </c>
      <c r="B35" s="195">
        <v>2014</v>
      </c>
      <c r="C35" s="7" t="s">
        <v>37</v>
      </c>
      <c r="D35" s="7"/>
      <c r="E35" s="1" t="s">
        <v>585</v>
      </c>
      <c r="G35" s="254">
        <v>50679</v>
      </c>
      <c r="H35" s="71"/>
      <c r="I35" s="279"/>
      <c r="J35" s="53"/>
      <c r="K35" s="53"/>
      <c r="L35" s="53"/>
      <c r="M35" s="53"/>
      <c r="N35" s="53"/>
      <c r="O35" s="53"/>
      <c r="P35" s="53"/>
      <c r="Q35" s="19" t="s">
        <v>185</v>
      </c>
    </row>
    <row r="36" spans="1:17" ht="18" customHeight="1">
      <c r="A36" s="7" t="s">
        <v>580</v>
      </c>
      <c r="B36" s="195">
        <v>2014</v>
      </c>
      <c r="C36" s="7" t="s">
        <v>37</v>
      </c>
      <c r="D36" s="7"/>
      <c r="E36" s="1" t="s">
        <v>584</v>
      </c>
      <c r="G36" s="254">
        <v>48262</v>
      </c>
      <c r="H36" s="71"/>
      <c r="I36" s="279"/>
      <c r="J36" s="53"/>
      <c r="K36" s="53"/>
      <c r="L36" s="53"/>
      <c r="M36" s="53"/>
      <c r="N36" s="53"/>
      <c r="O36" s="53"/>
      <c r="P36" s="53"/>
      <c r="Q36" s="19" t="s">
        <v>185</v>
      </c>
    </row>
    <row r="37" spans="1:17" ht="18" customHeight="1">
      <c r="A37" s="7" t="s">
        <v>580</v>
      </c>
      <c r="B37" s="195">
        <v>2014</v>
      </c>
      <c r="C37" s="7" t="s">
        <v>37</v>
      </c>
      <c r="D37" s="7"/>
      <c r="E37" s="1" t="s">
        <v>587</v>
      </c>
      <c r="G37" s="254">
        <v>45785</v>
      </c>
      <c r="H37" s="71"/>
      <c r="I37" s="279"/>
      <c r="J37" s="53"/>
      <c r="K37" s="53"/>
      <c r="L37" s="53"/>
      <c r="M37" s="53"/>
      <c r="N37" s="53"/>
      <c r="O37" s="53"/>
      <c r="P37" s="53"/>
      <c r="Q37" s="19" t="s">
        <v>185</v>
      </c>
    </row>
    <row r="38" spans="1:17" ht="18" customHeight="1">
      <c r="A38" s="7" t="s">
        <v>580</v>
      </c>
      <c r="B38" s="195">
        <v>2014</v>
      </c>
      <c r="C38" s="7" t="s">
        <v>37</v>
      </c>
      <c r="D38" s="7"/>
      <c r="E38" s="1" t="s">
        <v>586</v>
      </c>
      <c r="G38" s="254">
        <v>42739</v>
      </c>
      <c r="H38" s="71"/>
      <c r="I38" s="279"/>
      <c r="J38" s="53"/>
      <c r="K38" s="53"/>
      <c r="L38" s="53"/>
      <c r="M38" s="53"/>
      <c r="N38" s="53"/>
      <c r="O38" s="53"/>
      <c r="P38" s="53"/>
      <c r="Q38" s="19" t="s">
        <v>185</v>
      </c>
    </row>
    <row r="39" spans="1:17" ht="18" customHeight="1">
      <c r="A39" s="7" t="s">
        <v>580</v>
      </c>
      <c r="B39" s="195">
        <v>2014</v>
      </c>
      <c r="C39" s="7" t="s">
        <v>37</v>
      </c>
      <c r="D39" s="7"/>
      <c r="E39" s="1" t="s">
        <v>590</v>
      </c>
      <c r="G39" s="254">
        <v>33778</v>
      </c>
      <c r="H39" s="71"/>
      <c r="I39" s="279"/>
      <c r="J39" s="53"/>
      <c r="K39" s="53"/>
      <c r="L39" s="53"/>
      <c r="M39" s="53"/>
      <c r="N39" s="53"/>
      <c r="O39" s="53"/>
      <c r="P39" s="53"/>
      <c r="Q39" s="19" t="s">
        <v>185</v>
      </c>
    </row>
    <row r="40" spans="1:17" ht="18" customHeight="1">
      <c r="A40" s="7" t="s">
        <v>580</v>
      </c>
      <c r="B40" s="195">
        <v>2014</v>
      </c>
      <c r="C40" s="7" t="s">
        <v>37</v>
      </c>
      <c r="D40" s="7"/>
      <c r="E40" s="1" t="s">
        <v>589</v>
      </c>
      <c r="G40" s="254">
        <v>19001</v>
      </c>
      <c r="H40" s="71"/>
      <c r="I40" s="279"/>
      <c r="J40" s="53"/>
      <c r="K40" s="53"/>
      <c r="L40" s="53"/>
      <c r="M40" s="53"/>
      <c r="N40" s="53"/>
      <c r="O40" s="53"/>
      <c r="P40" s="53"/>
      <c r="Q40" s="19" t="s">
        <v>185</v>
      </c>
    </row>
    <row r="41" spans="1:17" ht="18" customHeight="1">
      <c r="A41" s="7" t="s">
        <v>580</v>
      </c>
      <c r="B41" s="195">
        <v>2014</v>
      </c>
      <c r="C41" s="7" t="s">
        <v>37</v>
      </c>
      <c r="D41" s="7"/>
      <c r="E41" s="1" t="s">
        <v>592</v>
      </c>
      <c r="G41" s="254">
        <v>3156</v>
      </c>
      <c r="H41" s="71"/>
      <c r="I41" s="279"/>
      <c r="J41" s="53"/>
      <c r="K41" s="53"/>
      <c r="L41" s="53"/>
      <c r="M41" s="53"/>
      <c r="N41" s="53"/>
      <c r="O41" s="53"/>
      <c r="P41" s="53"/>
      <c r="Q41" s="19" t="s">
        <v>185</v>
      </c>
    </row>
    <row r="42" spans="1:17" ht="18" customHeight="1">
      <c r="A42" s="7" t="s">
        <v>580</v>
      </c>
      <c r="B42" s="195">
        <v>2015</v>
      </c>
      <c r="C42" s="7" t="s">
        <v>37</v>
      </c>
      <c r="D42" s="7"/>
      <c r="E42" s="11" t="s">
        <v>584</v>
      </c>
      <c r="G42" s="254">
        <v>52263</v>
      </c>
      <c r="H42" s="71"/>
      <c r="I42" s="279"/>
      <c r="J42" s="53"/>
      <c r="K42" s="53"/>
      <c r="L42" s="53"/>
      <c r="M42" s="53"/>
      <c r="N42" s="53"/>
      <c r="O42" s="53"/>
      <c r="P42" s="53"/>
      <c r="Q42" s="19" t="s">
        <v>186</v>
      </c>
    </row>
    <row r="43" spans="1:17" ht="18" customHeight="1">
      <c r="A43" s="7" t="s">
        <v>580</v>
      </c>
      <c r="B43" s="195">
        <v>2015</v>
      </c>
      <c r="C43" s="7" t="s">
        <v>37</v>
      </c>
      <c r="D43" s="7"/>
      <c r="E43" s="11" t="s">
        <v>587</v>
      </c>
      <c r="G43" s="254">
        <v>40698</v>
      </c>
      <c r="H43" s="71"/>
      <c r="I43" s="279"/>
      <c r="J43" s="53"/>
      <c r="K43" s="53"/>
      <c r="L43" s="53"/>
      <c r="M43" s="53"/>
      <c r="N43" s="53"/>
      <c r="O43" s="53"/>
      <c r="P43" s="53"/>
      <c r="Q43" s="19" t="s">
        <v>186</v>
      </c>
    </row>
    <row r="44" spans="1:17" ht="18" customHeight="1">
      <c r="A44" s="7" t="s">
        <v>580</v>
      </c>
      <c r="B44" s="195">
        <v>2015</v>
      </c>
      <c r="C44" s="7" t="s">
        <v>37</v>
      </c>
      <c r="D44" s="7"/>
      <c r="E44" s="11" t="s">
        <v>586</v>
      </c>
      <c r="G44" s="254">
        <v>37684</v>
      </c>
      <c r="H44" s="71"/>
      <c r="I44" s="279"/>
      <c r="J44" s="53"/>
      <c r="K44" s="53"/>
      <c r="L44" s="53"/>
      <c r="M44" s="53"/>
      <c r="N44" s="53"/>
      <c r="O44" s="53"/>
      <c r="P44" s="53"/>
      <c r="Q44" s="19" t="s">
        <v>186</v>
      </c>
    </row>
    <row r="45" spans="1:17" ht="18" customHeight="1">
      <c r="A45" s="7" t="s">
        <v>580</v>
      </c>
      <c r="B45" s="195">
        <v>2015</v>
      </c>
      <c r="C45" s="7" t="s">
        <v>37</v>
      </c>
      <c r="D45" s="7"/>
      <c r="E45" s="11" t="s">
        <v>585</v>
      </c>
      <c r="G45" s="254">
        <v>35420</v>
      </c>
      <c r="H45" s="71"/>
      <c r="I45" s="279"/>
      <c r="J45" s="53"/>
      <c r="K45" s="53"/>
      <c r="L45" s="53"/>
      <c r="M45" s="53"/>
      <c r="N45" s="53"/>
      <c r="O45" s="53"/>
      <c r="P45" s="53"/>
      <c r="Q45" s="19" t="s">
        <v>186</v>
      </c>
    </row>
    <row r="46" spans="1:17" ht="18" customHeight="1">
      <c r="A46" s="7" t="s">
        <v>580</v>
      </c>
      <c r="B46" s="195">
        <v>2015</v>
      </c>
      <c r="C46" s="7" t="s">
        <v>37</v>
      </c>
      <c r="D46" s="7"/>
      <c r="E46" s="11" t="s">
        <v>590</v>
      </c>
      <c r="G46" s="254">
        <v>34268</v>
      </c>
      <c r="H46" s="71"/>
      <c r="I46" s="279"/>
      <c r="J46" s="53"/>
      <c r="K46" s="53"/>
      <c r="L46" s="53"/>
      <c r="M46" s="53"/>
      <c r="N46" s="53"/>
      <c r="O46" s="53"/>
      <c r="P46" s="53"/>
      <c r="Q46" s="19" t="s">
        <v>186</v>
      </c>
    </row>
    <row r="47" spans="1:17" ht="18" customHeight="1">
      <c r="A47" s="7" t="s">
        <v>580</v>
      </c>
      <c r="B47" s="195">
        <v>2015</v>
      </c>
      <c r="C47" s="7" t="s">
        <v>37</v>
      </c>
      <c r="D47" s="7"/>
      <c r="E47" s="11" t="s">
        <v>589</v>
      </c>
      <c r="G47" s="254">
        <v>18116</v>
      </c>
      <c r="H47" s="71"/>
      <c r="I47" s="279"/>
      <c r="J47" s="53"/>
      <c r="K47" s="53"/>
      <c r="L47" s="53"/>
      <c r="M47" s="53"/>
      <c r="N47" s="53"/>
      <c r="O47" s="53"/>
      <c r="P47" s="53"/>
      <c r="Q47" s="19" t="s">
        <v>186</v>
      </c>
    </row>
    <row r="48" spans="1:17" ht="18" customHeight="1">
      <c r="A48" s="7" t="s">
        <v>580</v>
      </c>
      <c r="B48" s="195">
        <v>2015</v>
      </c>
      <c r="C48" s="7" t="s">
        <v>37</v>
      </c>
      <c r="D48" s="7"/>
      <c r="E48" s="11" t="s">
        <v>592</v>
      </c>
      <c r="F48" s="34"/>
      <c r="G48" s="254">
        <v>3228</v>
      </c>
      <c r="H48" s="71"/>
      <c r="I48" s="279"/>
      <c r="J48" s="52"/>
      <c r="K48" s="52"/>
      <c r="L48" s="53"/>
      <c r="M48" s="52"/>
      <c r="N48" s="52"/>
      <c r="O48" s="53"/>
      <c r="P48" s="53"/>
      <c r="Q48" s="19" t="s">
        <v>186</v>
      </c>
    </row>
    <row r="49" spans="1:17" ht="18" customHeight="1">
      <c r="A49" s="7" t="s">
        <v>580</v>
      </c>
      <c r="B49" s="195">
        <v>2016</v>
      </c>
      <c r="C49" s="7" t="s">
        <v>37</v>
      </c>
      <c r="D49" s="7"/>
      <c r="E49" s="11" t="s">
        <v>584</v>
      </c>
      <c r="F49" s="34"/>
      <c r="G49" s="254">
        <v>52977</v>
      </c>
      <c r="H49" s="71"/>
      <c r="I49" s="279"/>
      <c r="J49" s="52"/>
      <c r="K49" s="52"/>
      <c r="L49" s="53"/>
      <c r="M49" s="52"/>
      <c r="N49" s="52"/>
      <c r="O49" s="53"/>
      <c r="P49" s="53"/>
      <c r="Q49" s="19" t="s">
        <v>186</v>
      </c>
    </row>
    <row r="50" spans="1:17" ht="18" customHeight="1">
      <c r="A50" s="7" t="s">
        <v>580</v>
      </c>
      <c r="B50" s="195">
        <v>2016</v>
      </c>
      <c r="C50" s="7" t="s">
        <v>37</v>
      </c>
      <c r="D50" s="7"/>
      <c r="E50" s="11" t="s">
        <v>586</v>
      </c>
      <c r="F50" s="34"/>
      <c r="G50" s="254">
        <v>38105</v>
      </c>
      <c r="H50" s="71"/>
      <c r="I50" s="279"/>
      <c r="J50" s="52"/>
      <c r="K50" s="52"/>
      <c r="L50" s="53"/>
      <c r="M50" s="52"/>
      <c r="N50" s="52"/>
      <c r="O50" s="53"/>
      <c r="P50" s="53"/>
      <c r="Q50" s="19" t="s">
        <v>186</v>
      </c>
    </row>
    <row r="51" spans="1:17" ht="18" customHeight="1">
      <c r="A51" s="7" t="s">
        <v>580</v>
      </c>
      <c r="B51" s="195">
        <v>2016</v>
      </c>
      <c r="C51" s="7" t="s">
        <v>37</v>
      </c>
      <c r="D51" s="7"/>
      <c r="E51" s="11" t="s">
        <v>587</v>
      </c>
      <c r="F51" s="34"/>
      <c r="G51" s="254">
        <v>34700</v>
      </c>
      <c r="H51" s="71"/>
      <c r="I51" s="279"/>
      <c r="J51" s="52"/>
      <c r="K51" s="52"/>
      <c r="L51" s="53"/>
      <c r="M51" s="52"/>
      <c r="N51" s="52"/>
      <c r="O51" s="53"/>
      <c r="P51" s="53"/>
      <c r="Q51" s="19" t="s">
        <v>186</v>
      </c>
    </row>
    <row r="52" spans="1:17" ht="18" customHeight="1">
      <c r="A52" s="7" t="s">
        <v>580</v>
      </c>
      <c r="B52" s="195">
        <v>2016</v>
      </c>
      <c r="C52" s="7" t="s">
        <v>37</v>
      </c>
      <c r="D52" s="7"/>
      <c r="E52" s="11" t="s">
        <v>590</v>
      </c>
      <c r="G52" s="254">
        <v>32386</v>
      </c>
      <c r="H52" s="71"/>
      <c r="I52" s="279"/>
      <c r="J52" s="53"/>
      <c r="K52" s="53"/>
      <c r="L52" s="53"/>
      <c r="M52" s="53"/>
      <c r="N52" s="53"/>
      <c r="O52" s="53"/>
      <c r="P52" s="53"/>
      <c r="Q52" s="19" t="s">
        <v>186</v>
      </c>
    </row>
    <row r="53" spans="1:17" ht="18" customHeight="1">
      <c r="A53" s="7" t="s">
        <v>580</v>
      </c>
      <c r="B53" s="195">
        <v>2016</v>
      </c>
      <c r="C53" s="7" t="s">
        <v>37</v>
      </c>
      <c r="D53" s="7"/>
      <c r="E53" s="11" t="s">
        <v>585</v>
      </c>
      <c r="G53" s="254">
        <v>29936</v>
      </c>
      <c r="H53" s="71"/>
      <c r="I53" s="279"/>
      <c r="J53" s="53"/>
      <c r="K53" s="53"/>
      <c r="L53" s="53"/>
      <c r="M53" s="53"/>
      <c r="N53" s="53"/>
      <c r="O53" s="53"/>
      <c r="P53" s="53"/>
      <c r="Q53" s="19" t="s">
        <v>186</v>
      </c>
    </row>
    <row r="54" spans="1:17" ht="18" customHeight="1">
      <c r="A54" s="7" t="s">
        <v>580</v>
      </c>
      <c r="B54" s="195">
        <v>2016</v>
      </c>
      <c r="C54" s="7" t="s">
        <v>37</v>
      </c>
      <c r="D54" s="7"/>
      <c r="E54" s="11" t="s">
        <v>589</v>
      </c>
      <c r="G54" s="254">
        <v>9757</v>
      </c>
      <c r="H54" s="71"/>
      <c r="I54" s="279"/>
      <c r="J54" s="53"/>
      <c r="K54" s="53"/>
      <c r="L54" s="53"/>
      <c r="M54" s="53"/>
      <c r="N54" s="53"/>
      <c r="O54" s="53"/>
      <c r="P54" s="53"/>
      <c r="Q54" s="19" t="s">
        <v>186</v>
      </c>
    </row>
    <row r="55" spans="1:17" ht="18" customHeight="1">
      <c r="A55" s="7" t="s">
        <v>580</v>
      </c>
      <c r="B55" s="195">
        <v>2016</v>
      </c>
      <c r="C55" s="7" t="s">
        <v>37</v>
      </c>
      <c r="D55" s="7"/>
      <c r="E55" s="11" t="s">
        <v>592</v>
      </c>
      <c r="G55" s="254">
        <v>3591</v>
      </c>
      <c r="H55" s="71"/>
      <c r="I55" s="279"/>
      <c r="J55" s="53"/>
      <c r="K55" s="53"/>
      <c r="L55" s="53"/>
      <c r="M55" s="53"/>
      <c r="N55" s="53"/>
      <c r="O55" s="53"/>
      <c r="P55" s="53"/>
      <c r="Q55" s="19" t="s">
        <v>186</v>
      </c>
    </row>
    <row r="56" spans="1:17" ht="18" customHeight="1">
      <c r="A56" s="7" t="s">
        <v>580</v>
      </c>
      <c r="B56" s="195">
        <v>2017</v>
      </c>
      <c r="C56" s="7" t="s">
        <v>37</v>
      </c>
      <c r="D56" s="7"/>
      <c r="E56" s="11" t="s">
        <v>584</v>
      </c>
      <c r="G56" s="254">
        <v>48707</v>
      </c>
      <c r="H56" s="71"/>
      <c r="I56" s="279"/>
      <c r="J56" s="53"/>
      <c r="K56" s="53"/>
      <c r="L56" s="53"/>
      <c r="M56" s="53"/>
      <c r="N56" s="53"/>
      <c r="O56" s="53"/>
      <c r="P56" s="53"/>
      <c r="Q56" s="19" t="s">
        <v>186</v>
      </c>
    </row>
    <row r="57" spans="1:17" ht="18" customHeight="1">
      <c r="A57" s="7" t="s">
        <v>580</v>
      </c>
      <c r="B57" s="195">
        <v>2017</v>
      </c>
      <c r="C57" s="7" t="s">
        <v>37</v>
      </c>
      <c r="D57" s="7"/>
      <c r="E57" s="11" t="s">
        <v>586</v>
      </c>
      <c r="G57" s="254">
        <v>34574</v>
      </c>
      <c r="H57" s="71"/>
      <c r="I57" s="279"/>
      <c r="J57" s="53"/>
      <c r="K57" s="53"/>
      <c r="L57" s="53"/>
      <c r="M57" s="53"/>
      <c r="N57" s="53"/>
      <c r="O57" s="53"/>
      <c r="P57" s="53"/>
      <c r="Q57" s="19" t="s">
        <v>186</v>
      </c>
    </row>
    <row r="58" spans="1:17" ht="18" customHeight="1">
      <c r="A58" s="7" t="s">
        <v>580</v>
      </c>
      <c r="B58" s="195">
        <v>2017</v>
      </c>
      <c r="C58" s="7" t="s">
        <v>37</v>
      </c>
      <c r="D58" s="7"/>
      <c r="E58" s="11" t="s">
        <v>590</v>
      </c>
      <c r="G58" s="254">
        <v>28914</v>
      </c>
      <c r="H58" s="71"/>
      <c r="I58" s="279"/>
      <c r="J58" s="53"/>
      <c r="K58" s="53"/>
      <c r="L58" s="53"/>
      <c r="M58" s="53"/>
      <c r="N58" s="53"/>
      <c r="O58" s="53"/>
      <c r="P58" s="53"/>
      <c r="Q58" s="19" t="s">
        <v>186</v>
      </c>
    </row>
    <row r="59" spans="1:17" ht="18" customHeight="1">
      <c r="A59" s="7" t="s">
        <v>580</v>
      </c>
      <c r="B59" s="195">
        <v>2017</v>
      </c>
      <c r="C59" s="7" t="s">
        <v>37</v>
      </c>
      <c r="D59" s="7"/>
      <c r="E59" s="11" t="s">
        <v>587</v>
      </c>
      <c r="G59" s="254">
        <v>28220</v>
      </c>
      <c r="H59" s="71"/>
      <c r="I59" s="279"/>
      <c r="J59" s="53"/>
      <c r="K59" s="53"/>
      <c r="L59" s="53"/>
      <c r="M59" s="53"/>
      <c r="N59" s="53"/>
      <c r="O59" s="53"/>
      <c r="P59" s="53"/>
      <c r="Q59" s="19" t="s">
        <v>186</v>
      </c>
    </row>
    <row r="60" spans="1:17" ht="18" customHeight="1">
      <c r="A60" s="7" t="s">
        <v>580</v>
      </c>
      <c r="B60" s="195">
        <v>2017</v>
      </c>
      <c r="C60" s="7" t="s">
        <v>37</v>
      </c>
      <c r="D60" s="7"/>
      <c r="E60" s="11" t="s">
        <v>585</v>
      </c>
      <c r="G60" s="254">
        <v>27457</v>
      </c>
      <c r="H60" s="71"/>
      <c r="I60" s="279"/>
      <c r="J60" s="53"/>
      <c r="K60" s="53"/>
      <c r="L60" s="53"/>
      <c r="M60" s="53"/>
      <c r="N60" s="53"/>
      <c r="O60" s="53"/>
      <c r="P60" s="53"/>
      <c r="Q60" s="19" t="s">
        <v>186</v>
      </c>
    </row>
    <row r="61" spans="1:17" ht="18" customHeight="1">
      <c r="A61" s="7" t="s">
        <v>580</v>
      </c>
      <c r="B61" s="195">
        <v>2017</v>
      </c>
      <c r="C61" s="7" t="s">
        <v>37</v>
      </c>
      <c r="D61" s="7"/>
      <c r="E61" s="11" t="s">
        <v>592</v>
      </c>
      <c r="G61" s="254">
        <v>3914</v>
      </c>
      <c r="H61" s="71"/>
      <c r="I61" s="279"/>
      <c r="J61" s="53"/>
      <c r="K61" s="53"/>
      <c r="L61" s="53"/>
      <c r="M61" s="53"/>
      <c r="N61" s="53"/>
      <c r="O61" s="53"/>
      <c r="P61" s="53"/>
      <c r="Q61" s="19" t="s">
        <v>186</v>
      </c>
    </row>
    <row r="62" spans="1:17" ht="18" customHeight="1">
      <c r="A62" s="7" t="s">
        <v>580</v>
      </c>
      <c r="B62" s="195">
        <v>2017</v>
      </c>
      <c r="C62" s="7" t="s">
        <v>37</v>
      </c>
      <c r="D62" s="7"/>
      <c r="E62" s="11" t="s">
        <v>589</v>
      </c>
      <c r="G62" s="254">
        <v>3241</v>
      </c>
      <c r="H62" s="71"/>
      <c r="I62" s="279"/>
      <c r="J62" s="53"/>
      <c r="K62" s="53"/>
      <c r="L62" s="53"/>
      <c r="M62" s="53"/>
      <c r="N62" s="53"/>
      <c r="O62" s="53"/>
      <c r="P62" s="53"/>
      <c r="Q62" s="19" t="s">
        <v>186</v>
      </c>
    </row>
    <row r="63" spans="1:17" ht="18" customHeight="1">
      <c r="A63" s="7" t="s">
        <v>580</v>
      </c>
      <c r="B63" s="195">
        <v>2018</v>
      </c>
      <c r="C63" s="7" t="s">
        <v>37</v>
      </c>
      <c r="D63" s="7"/>
      <c r="E63" s="11" t="s">
        <v>586</v>
      </c>
      <c r="G63" s="254">
        <v>82661</v>
      </c>
      <c r="H63" s="71"/>
      <c r="I63" s="279"/>
      <c r="J63" s="53"/>
      <c r="K63" s="53"/>
      <c r="L63" s="53"/>
      <c r="M63" s="53"/>
      <c r="N63" s="53"/>
      <c r="O63" s="53"/>
      <c r="P63" s="53"/>
      <c r="Q63" s="19" t="s">
        <v>187</v>
      </c>
    </row>
    <row r="64" spans="1:17" ht="18" customHeight="1">
      <c r="A64" s="7" t="s">
        <v>580</v>
      </c>
      <c r="B64" s="195">
        <v>2018</v>
      </c>
      <c r="C64" s="7" t="s">
        <v>37</v>
      </c>
      <c r="D64" s="7"/>
      <c r="E64" s="11" t="s">
        <v>584</v>
      </c>
      <c r="G64" s="254">
        <v>63730</v>
      </c>
      <c r="H64" s="71"/>
      <c r="I64" s="279"/>
      <c r="J64" s="53"/>
      <c r="K64" s="53"/>
      <c r="L64" s="53"/>
      <c r="M64" s="53"/>
      <c r="N64" s="53"/>
      <c r="O64" s="53"/>
      <c r="P64" s="53"/>
      <c r="Q64" s="19" t="s">
        <v>187</v>
      </c>
    </row>
    <row r="65" spans="1:17" ht="18" customHeight="1">
      <c r="A65" s="7" t="s">
        <v>580</v>
      </c>
      <c r="B65" s="195">
        <v>2018</v>
      </c>
      <c r="C65" s="7" t="s">
        <v>37</v>
      </c>
      <c r="D65" s="7"/>
      <c r="E65" s="11" t="s">
        <v>590</v>
      </c>
      <c r="G65" s="254">
        <v>43007</v>
      </c>
      <c r="H65" s="71"/>
      <c r="I65" s="279"/>
      <c r="J65" s="53"/>
      <c r="K65" s="53"/>
      <c r="L65" s="53"/>
      <c r="M65" s="53"/>
      <c r="N65" s="53"/>
      <c r="O65" s="53"/>
      <c r="P65" s="53"/>
      <c r="Q65" s="19" t="s">
        <v>187</v>
      </c>
    </row>
    <row r="66" spans="1:17" ht="18" customHeight="1">
      <c r="A66" s="7" t="s">
        <v>580</v>
      </c>
      <c r="B66" s="195">
        <v>2018</v>
      </c>
      <c r="C66" s="7" t="s">
        <v>37</v>
      </c>
      <c r="D66" s="7"/>
      <c r="E66" s="11" t="s">
        <v>585</v>
      </c>
      <c r="G66" s="254">
        <v>23355</v>
      </c>
      <c r="H66" s="71"/>
      <c r="I66" s="279"/>
      <c r="J66" s="53"/>
      <c r="K66" s="53"/>
      <c r="L66" s="53"/>
      <c r="M66" s="53"/>
      <c r="N66" s="53"/>
      <c r="O66" s="53"/>
      <c r="P66" s="53"/>
      <c r="Q66" s="19" t="s">
        <v>187</v>
      </c>
    </row>
    <row r="67" spans="1:17" ht="18" customHeight="1">
      <c r="A67" s="7" t="s">
        <v>580</v>
      </c>
      <c r="B67" s="195">
        <v>2018</v>
      </c>
      <c r="C67" s="7" t="s">
        <v>37</v>
      </c>
      <c r="D67" s="7"/>
      <c r="E67" s="11" t="s">
        <v>587</v>
      </c>
      <c r="G67" s="254">
        <v>13811</v>
      </c>
      <c r="H67" s="71"/>
      <c r="I67" s="279"/>
      <c r="J67" s="53"/>
      <c r="K67" s="53"/>
      <c r="L67" s="53"/>
      <c r="M67" s="53"/>
      <c r="N67" s="53"/>
      <c r="O67" s="53"/>
      <c r="P67" s="53"/>
      <c r="Q67" s="19" t="s">
        <v>187</v>
      </c>
    </row>
    <row r="68" spans="1:17" ht="20.25" customHeight="1">
      <c r="A68" s="7" t="s">
        <v>580</v>
      </c>
      <c r="B68" s="397">
        <v>2019</v>
      </c>
      <c r="C68" s="380" t="s">
        <v>37</v>
      </c>
      <c r="D68" s="380"/>
      <c r="E68" s="398" t="s">
        <v>586</v>
      </c>
      <c r="F68" s="372"/>
      <c r="G68" s="414">
        <v>49793</v>
      </c>
      <c r="H68" s="71"/>
      <c r="I68" s="334">
        <f>(G68/'Total Revenue (Millions)'!D$197)*100</f>
        <v>6.4039231472633533</v>
      </c>
      <c r="J68" s="9"/>
      <c r="K68" s="9"/>
      <c r="L68" s="9"/>
      <c r="M68" s="9"/>
      <c r="N68" s="9"/>
      <c r="O68" s="9"/>
      <c r="P68" s="9"/>
      <c r="Q68" s="139" t="s">
        <v>593</v>
      </c>
    </row>
    <row r="69" spans="1:17" ht="18" customHeight="1">
      <c r="A69" s="5" t="s">
        <v>580</v>
      </c>
      <c r="B69" s="397">
        <v>2019</v>
      </c>
      <c r="C69" s="380" t="s">
        <v>37</v>
      </c>
      <c r="D69" s="380"/>
      <c r="E69" s="415" t="s">
        <v>594</v>
      </c>
      <c r="F69" s="372"/>
      <c r="G69" s="416">
        <v>46577</v>
      </c>
      <c r="H69" s="71"/>
      <c r="I69" s="334">
        <f>(G69/'Total Revenue (Millions)'!D$197)*100</f>
        <v>5.9903104538807694</v>
      </c>
      <c r="J69" s="9"/>
      <c r="K69" s="9"/>
      <c r="L69" s="9"/>
      <c r="M69" s="9"/>
      <c r="N69" s="9"/>
      <c r="O69" s="9"/>
      <c r="P69" s="9"/>
      <c r="Q69" s="22" t="s">
        <v>595</v>
      </c>
    </row>
    <row r="70" spans="1:17" ht="18" customHeight="1">
      <c r="A70" s="5" t="s">
        <v>580</v>
      </c>
      <c r="B70" s="397">
        <v>2019</v>
      </c>
      <c r="C70" s="380" t="s">
        <v>37</v>
      </c>
      <c r="D70" s="380"/>
      <c r="E70" s="398" t="s">
        <v>584</v>
      </c>
      <c r="F70" s="372"/>
      <c r="G70" s="414">
        <v>37292</v>
      </c>
      <c r="H70" s="71"/>
      <c r="I70" s="334">
        <f>(G70/'Total Revenue (Millions)'!D$197)*100</f>
        <v>4.7961581348331084</v>
      </c>
      <c r="J70" s="9"/>
      <c r="K70" s="9"/>
      <c r="L70" s="9"/>
      <c r="M70" s="9"/>
      <c r="N70" s="9"/>
      <c r="O70" s="9"/>
      <c r="P70" s="9"/>
      <c r="Q70" s="19" t="s">
        <v>189</v>
      </c>
    </row>
    <row r="71" spans="1:17" ht="18" customHeight="1">
      <c r="A71" s="5" t="s">
        <v>580</v>
      </c>
      <c r="B71" s="397">
        <v>2019</v>
      </c>
      <c r="C71" s="380" t="s">
        <v>37</v>
      </c>
      <c r="D71" s="380"/>
      <c r="E71" s="398" t="s">
        <v>590</v>
      </c>
      <c r="F71" s="371"/>
      <c r="G71" s="414">
        <v>29188</v>
      </c>
      <c r="H71" s="71"/>
      <c r="I71" s="334">
        <f>(G71/'Total Revenue (Millions)'!D$197)*100</f>
        <v>3.7538953030008786</v>
      </c>
      <c r="J71" s="34"/>
      <c r="K71" s="34"/>
      <c r="L71" s="9"/>
      <c r="M71" s="34"/>
      <c r="N71" s="34"/>
      <c r="O71" s="9"/>
      <c r="P71" s="9"/>
      <c r="Q71" s="19" t="s">
        <v>189</v>
      </c>
    </row>
    <row r="72" spans="1:17" ht="15" customHeight="1">
      <c r="A72" s="5" t="s">
        <v>580</v>
      </c>
      <c r="B72" s="397">
        <v>2019</v>
      </c>
      <c r="C72" s="380" t="s">
        <v>37</v>
      </c>
      <c r="D72" s="380"/>
      <c r="E72" s="398" t="s">
        <v>585</v>
      </c>
      <c r="F72" s="371"/>
      <c r="G72" s="414">
        <v>27819</v>
      </c>
      <c r="H72" s="71"/>
      <c r="I72" s="334">
        <f>(G72/'Total Revenue (Millions)'!D$197)*100</f>
        <v>3.5778269643066136</v>
      </c>
      <c r="J72" s="34"/>
      <c r="K72" s="34"/>
      <c r="L72" s="9"/>
      <c r="M72" s="34"/>
      <c r="N72" s="34"/>
      <c r="O72" s="9"/>
      <c r="P72" s="9"/>
      <c r="Q72" s="19" t="s">
        <v>189</v>
      </c>
    </row>
    <row r="73" spans="1:17" ht="18" customHeight="1">
      <c r="A73" s="5" t="s">
        <v>580</v>
      </c>
      <c r="B73" s="397">
        <v>2019</v>
      </c>
      <c r="C73" s="380" t="s">
        <v>37</v>
      </c>
      <c r="D73" s="380"/>
      <c r="E73" s="398" t="s">
        <v>587</v>
      </c>
      <c r="F73" s="371"/>
      <c r="G73" s="414">
        <v>24554</v>
      </c>
      <c r="H73" s="71"/>
      <c r="I73" s="334">
        <f>(G73/'Total Revenue (Millions)'!D$197)*100</f>
        <v>3.1579123362300803</v>
      </c>
      <c r="J73" s="34"/>
      <c r="K73" s="34"/>
      <c r="L73" s="9"/>
      <c r="M73" s="34"/>
      <c r="N73" s="34"/>
      <c r="O73" s="9"/>
      <c r="P73" s="9"/>
      <c r="Q73" s="19" t="s">
        <v>596</v>
      </c>
    </row>
    <row r="74" spans="1:17" ht="18" customHeight="1">
      <c r="A74" s="5" t="s">
        <v>580</v>
      </c>
      <c r="B74" s="394">
        <v>2020</v>
      </c>
      <c r="C74" s="353" t="s">
        <v>37</v>
      </c>
      <c r="D74" s="353"/>
      <c r="E74" s="356" t="s">
        <v>586</v>
      </c>
      <c r="F74" s="368"/>
      <c r="G74" s="412">
        <v>40855</v>
      </c>
      <c r="H74" s="71"/>
      <c r="I74" s="334">
        <f>(G74/'Total Revenue (Millions)'!D$198)*100</f>
        <v>5.6298066256850365</v>
      </c>
      <c r="J74" s="34"/>
      <c r="K74" s="34"/>
      <c r="L74" s="9"/>
      <c r="M74" s="34"/>
      <c r="N74" s="34"/>
      <c r="O74" s="9"/>
      <c r="P74" s="9"/>
      <c r="Q74" s="19" t="s">
        <v>596</v>
      </c>
    </row>
    <row r="75" spans="1:17" ht="18" customHeight="1">
      <c r="A75" s="5" t="s">
        <v>580</v>
      </c>
      <c r="B75" s="394">
        <v>2020</v>
      </c>
      <c r="C75" s="353" t="s">
        <v>37</v>
      </c>
      <c r="D75" s="353"/>
      <c r="E75" s="387" t="s">
        <v>597</v>
      </c>
      <c r="F75" s="368"/>
      <c r="G75" s="413">
        <v>39489</v>
      </c>
      <c r="H75" s="71"/>
      <c r="I75" s="334">
        <f>(G75/'Total Revenue (Millions)'!D$198)*100</f>
        <v>5.4415722394242181</v>
      </c>
      <c r="J75" s="34"/>
      <c r="K75" s="34"/>
      <c r="L75" s="9"/>
      <c r="M75" s="34"/>
      <c r="N75" s="34"/>
      <c r="O75" s="9"/>
      <c r="P75" s="9"/>
      <c r="Q75" s="22" t="s">
        <v>595</v>
      </c>
    </row>
    <row r="76" spans="1:17" ht="18" customHeight="1">
      <c r="A76" s="5" t="s">
        <v>580</v>
      </c>
      <c r="B76" s="394">
        <v>2020</v>
      </c>
      <c r="C76" s="353" t="s">
        <v>37</v>
      </c>
      <c r="D76" s="353"/>
      <c r="E76" s="356" t="s">
        <v>584</v>
      </c>
      <c r="F76" s="368"/>
      <c r="G76" s="412">
        <v>28583</v>
      </c>
      <c r="H76" s="71"/>
      <c r="I76" s="334">
        <f>(G76/'Total Revenue (Millions)'!D$198)*100</f>
        <v>3.9387287426742237</v>
      </c>
      <c r="J76" s="34"/>
      <c r="K76" s="34"/>
      <c r="L76" s="9"/>
      <c r="M76" s="34"/>
      <c r="N76" s="34"/>
      <c r="O76" s="9"/>
      <c r="P76" s="9"/>
      <c r="Q76" s="19" t="s">
        <v>596</v>
      </c>
    </row>
    <row r="77" spans="1:17" ht="18" customHeight="1">
      <c r="A77" s="5" t="s">
        <v>580</v>
      </c>
      <c r="B77" s="394">
        <v>2020</v>
      </c>
      <c r="C77" s="353" t="s">
        <v>37</v>
      </c>
      <c r="D77" s="353"/>
      <c r="E77" s="356" t="s">
        <v>590</v>
      </c>
      <c r="F77" s="368"/>
      <c r="G77" s="412">
        <v>26750</v>
      </c>
      <c r="H77" s="71"/>
      <c r="I77" s="334">
        <f>(G77/'Total Revenue (Millions)'!D$198)*100</f>
        <v>3.6861418978601082</v>
      </c>
      <c r="J77" s="34"/>
      <c r="K77" s="34"/>
      <c r="L77" s="9"/>
      <c r="M77" s="34"/>
      <c r="N77" s="34"/>
      <c r="O77" s="9"/>
      <c r="P77" s="9"/>
      <c r="Q77" s="19" t="s">
        <v>596</v>
      </c>
    </row>
    <row r="78" spans="1:17" ht="18" customHeight="1">
      <c r="A78" s="5" t="s">
        <v>580</v>
      </c>
      <c r="B78" s="394">
        <v>2020</v>
      </c>
      <c r="C78" s="353" t="s">
        <v>37</v>
      </c>
      <c r="D78" s="353"/>
      <c r="E78" s="356" t="s">
        <v>585</v>
      </c>
      <c r="F78" s="368"/>
      <c r="G78" s="412">
        <v>25963</v>
      </c>
      <c r="H78" s="71"/>
      <c r="I78" s="334">
        <f>(G78/'Total Revenue (Millions)'!D$198)*100</f>
        <v>3.577693536229607</v>
      </c>
      <c r="J78" s="34"/>
      <c r="K78" s="34"/>
      <c r="L78" s="9"/>
      <c r="M78" s="34"/>
      <c r="N78" s="34"/>
      <c r="O78" s="9"/>
      <c r="P78" s="9"/>
      <c r="Q78" s="19" t="s">
        <v>596</v>
      </c>
    </row>
    <row r="79" spans="1:17" ht="18" customHeight="1">
      <c r="A79" s="5" t="s">
        <v>580</v>
      </c>
      <c r="B79" s="394">
        <v>2020</v>
      </c>
      <c r="C79" s="353" t="s">
        <v>37</v>
      </c>
      <c r="D79" s="353"/>
      <c r="E79" s="356" t="s">
        <v>587</v>
      </c>
      <c r="F79" s="368"/>
      <c r="G79" s="412">
        <v>17375</v>
      </c>
      <c r="H79" s="71"/>
      <c r="I79" s="334">
        <f>(G79/'Total Revenue (Millions)'!D$198)*100</f>
        <v>2.3942697373951169</v>
      </c>
      <c r="J79" s="34"/>
      <c r="K79" s="34"/>
      <c r="L79" s="9"/>
      <c r="M79" s="34"/>
      <c r="N79" s="34"/>
      <c r="O79" s="9"/>
      <c r="P79" s="9"/>
      <c r="Q79" s="19" t="s">
        <v>596</v>
      </c>
    </row>
    <row r="80" spans="1:17" ht="18" customHeight="1">
      <c r="A80" s="5" t="s">
        <v>580</v>
      </c>
      <c r="B80" s="391">
        <v>2021</v>
      </c>
      <c r="C80" s="140" t="s">
        <v>37</v>
      </c>
      <c r="D80" s="140"/>
      <c r="E80" s="215" t="s">
        <v>594</v>
      </c>
      <c r="F80" s="213"/>
      <c r="G80" s="410">
        <v>53840</v>
      </c>
      <c r="H80" s="71"/>
      <c r="I80" s="334">
        <f>(G80/'Total Revenue (Millions)'!D$199)*100</f>
        <v>7.9899917339795765</v>
      </c>
      <c r="J80" s="34"/>
      <c r="K80" s="34"/>
      <c r="L80" s="9"/>
      <c r="M80" s="34"/>
      <c r="N80" s="34"/>
      <c r="O80" s="9"/>
      <c r="P80" s="9"/>
      <c r="Q80" s="22" t="s">
        <v>595</v>
      </c>
    </row>
    <row r="81" spans="1:17" ht="18" customHeight="1">
      <c r="A81" s="5" t="s">
        <v>580</v>
      </c>
      <c r="B81" s="391">
        <v>2021</v>
      </c>
      <c r="C81" s="140" t="s">
        <v>37</v>
      </c>
      <c r="D81" s="140"/>
      <c r="E81" s="337" t="s">
        <v>586</v>
      </c>
      <c r="F81" s="213"/>
      <c r="G81" s="411">
        <v>41509</v>
      </c>
      <c r="H81" s="71"/>
      <c r="I81" s="334">
        <f>(G81/'Total Revenue (Millions)'!D$199)*100</f>
        <v>6.1600402467637121</v>
      </c>
      <c r="J81" s="34"/>
      <c r="K81" s="34"/>
      <c r="L81" s="9"/>
      <c r="M81" s="34"/>
      <c r="N81" s="34"/>
      <c r="O81" s="9"/>
      <c r="P81" s="9"/>
      <c r="Q81" s="19" t="s">
        <v>596</v>
      </c>
    </row>
    <row r="82" spans="1:17" ht="18" customHeight="1">
      <c r="A82" s="5" t="s">
        <v>580</v>
      </c>
      <c r="B82" s="391">
        <v>2021</v>
      </c>
      <c r="C82" s="140" t="s">
        <v>37</v>
      </c>
      <c r="D82" s="140"/>
      <c r="E82" s="337" t="s">
        <v>584</v>
      </c>
      <c r="F82" s="213"/>
      <c r="G82" s="411">
        <v>29869</v>
      </c>
      <c r="H82" s="71"/>
      <c r="I82" s="334">
        <f>(G82/'Total Revenue (Millions)'!D$199)*100</f>
        <v>4.4326349016017081</v>
      </c>
      <c r="J82" s="34"/>
      <c r="K82" s="34"/>
      <c r="L82" s="9"/>
      <c r="M82" s="34"/>
      <c r="N82" s="34"/>
      <c r="O82" s="9"/>
      <c r="P82" s="9"/>
      <c r="Q82" s="19" t="s">
        <v>596</v>
      </c>
    </row>
    <row r="83" spans="1:17" ht="18" customHeight="1">
      <c r="A83" s="5" t="s">
        <v>580</v>
      </c>
      <c r="B83" s="391">
        <v>2021</v>
      </c>
      <c r="C83" s="140" t="s">
        <v>37</v>
      </c>
      <c r="D83" s="140"/>
      <c r="E83" s="337" t="s">
        <v>590</v>
      </c>
      <c r="F83" s="213"/>
      <c r="G83" s="411">
        <v>26245</v>
      </c>
      <c r="H83" s="71"/>
      <c r="I83" s="334">
        <f>(G83/'Total Revenue (Millions)'!D$199)*100</f>
        <v>3.8948241652729196</v>
      </c>
      <c r="J83" s="34"/>
      <c r="K83" s="34"/>
      <c r="L83" s="9"/>
      <c r="M83" s="34"/>
      <c r="N83" s="34"/>
      <c r="O83" s="9"/>
      <c r="P83" s="9"/>
      <c r="Q83" s="19" t="s">
        <v>596</v>
      </c>
    </row>
    <row r="84" spans="1:17" ht="18" customHeight="1">
      <c r="A84" s="5" t="s">
        <v>580</v>
      </c>
      <c r="B84" s="391">
        <v>2021</v>
      </c>
      <c r="C84" s="140" t="s">
        <v>37</v>
      </c>
      <c r="D84" s="140"/>
      <c r="E84" s="337" t="s">
        <v>585</v>
      </c>
      <c r="F84" s="213"/>
      <c r="G84" s="411">
        <v>26196</v>
      </c>
      <c r="H84" s="71"/>
      <c r="I84" s="334">
        <f>(G84/'Total Revenue (Millions)'!D$199)*100</f>
        <v>3.8875524417408802</v>
      </c>
      <c r="J84" s="34"/>
      <c r="K84" s="34"/>
      <c r="L84" s="9"/>
      <c r="M84" s="34"/>
      <c r="N84" s="34"/>
      <c r="O84" s="9"/>
      <c r="P84" s="9"/>
      <c r="Q84" s="19" t="s">
        <v>596</v>
      </c>
    </row>
    <row r="85" spans="1:17" ht="18" customHeight="1">
      <c r="A85" s="5" t="s">
        <v>580</v>
      </c>
      <c r="B85" s="391">
        <v>2021</v>
      </c>
      <c r="C85" s="140" t="s">
        <v>37</v>
      </c>
      <c r="D85" s="140"/>
      <c r="E85" s="337" t="s">
        <v>587</v>
      </c>
      <c r="F85" s="213"/>
      <c r="G85" s="411">
        <v>24075</v>
      </c>
      <c r="H85" s="71"/>
      <c r="I85" s="334">
        <f>(G85/'Total Revenue (Millions)'!D$199)*100</f>
        <v>3.5727906945683197</v>
      </c>
      <c r="J85" s="34"/>
      <c r="K85" s="34"/>
      <c r="L85" s="9"/>
      <c r="M85" s="34"/>
      <c r="N85" s="34"/>
      <c r="O85" s="9"/>
      <c r="P85" s="9"/>
      <c r="Q85" s="19" t="s">
        <v>596</v>
      </c>
    </row>
    <row r="86" spans="1:17" ht="18" customHeight="1">
      <c r="E86" s="2"/>
      <c r="F86" s="34"/>
      <c r="J86" s="56"/>
      <c r="K86" s="56"/>
      <c r="M86" s="56"/>
      <c r="N86" s="56"/>
    </row>
    <row r="87" spans="1:17" ht="18" customHeight="1">
      <c r="E87" s="2"/>
      <c r="F87" s="34"/>
      <c r="J87" s="56"/>
      <c r="K87" s="56"/>
      <c r="M87" s="56"/>
      <c r="N87" s="56"/>
    </row>
    <row r="88" spans="1:17" ht="18" customHeight="1">
      <c r="E88" s="2"/>
      <c r="F88" s="34"/>
      <c r="J88" s="56"/>
      <c r="K88" s="56"/>
      <c r="M88" s="56"/>
      <c r="N88" s="56"/>
    </row>
    <row r="89" spans="1:17" ht="18" customHeight="1">
      <c r="E89" s="2"/>
      <c r="F89" s="34"/>
      <c r="J89" s="56"/>
      <c r="K89" s="56"/>
      <c r="M89" s="56"/>
      <c r="N89" s="56"/>
    </row>
    <row r="90" spans="1:17" ht="18" customHeight="1">
      <c r="E90" s="2"/>
      <c r="F90" s="34"/>
      <c r="J90" s="56"/>
      <c r="K90" s="56"/>
      <c r="M90" s="56"/>
      <c r="N90" s="56"/>
    </row>
    <row r="91" spans="1:17" ht="18" customHeight="1">
      <c r="E91" s="2"/>
      <c r="F91" s="34"/>
      <c r="J91" s="56"/>
      <c r="K91" s="56"/>
      <c r="M91" s="56"/>
      <c r="N91" s="56"/>
    </row>
    <row r="92" spans="1:17" ht="18" customHeight="1">
      <c r="E92" s="2"/>
      <c r="F92" s="34"/>
      <c r="J92" s="56"/>
      <c r="K92" s="56"/>
      <c r="M92" s="56"/>
      <c r="N92" s="56"/>
    </row>
    <row r="93" spans="1:17" ht="18" customHeight="1">
      <c r="E93" s="2"/>
      <c r="F93" s="34"/>
      <c r="J93" s="56"/>
      <c r="K93" s="56"/>
      <c r="M93" s="56"/>
      <c r="N93" s="56"/>
    </row>
    <row r="94" spans="1:17" ht="18" customHeight="1">
      <c r="E94" s="2"/>
      <c r="F94" s="34"/>
      <c r="J94" s="56"/>
      <c r="K94" s="56"/>
      <c r="M94" s="56"/>
      <c r="N94" s="56"/>
    </row>
    <row r="95" spans="1:17" ht="18" customHeight="1">
      <c r="E95" s="2"/>
      <c r="F95" s="34"/>
      <c r="J95" s="56"/>
      <c r="K95" s="56"/>
      <c r="M95" s="56"/>
      <c r="N95" s="56"/>
    </row>
    <row r="96" spans="1:17" ht="18" customHeight="1">
      <c r="E96" s="2"/>
      <c r="F96" s="34"/>
      <c r="J96" s="56"/>
      <c r="K96" s="56"/>
      <c r="M96" s="56"/>
      <c r="N96" s="56"/>
    </row>
    <row r="97" spans="5:14" ht="18" customHeight="1">
      <c r="E97" s="2"/>
      <c r="F97" s="34"/>
      <c r="J97" s="56"/>
      <c r="K97" s="56"/>
      <c r="M97" s="56"/>
      <c r="N97" s="56"/>
    </row>
    <row r="98" spans="5:14" ht="18" customHeight="1">
      <c r="E98" s="2"/>
      <c r="F98" s="34"/>
      <c r="J98" s="56"/>
      <c r="K98" s="56"/>
      <c r="M98" s="56"/>
      <c r="N98" s="56"/>
    </row>
    <row r="99" spans="5:14" ht="18" customHeight="1">
      <c r="E99" s="2"/>
      <c r="F99" s="34"/>
      <c r="J99" s="56"/>
      <c r="K99" s="56"/>
      <c r="M99" s="56"/>
      <c r="N99" s="56"/>
    </row>
    <row r="100" spans="5:14" ht="18" customHeight="1">
      <c r="E100" s="2"/>
      <c r="F100" s="34"/>
      <c r="J100" s="56"/>
      <c r="K100" s="56"/>
      <c r="M100" s="56"/>
      <c r="N100" s="56"/>
    </row>
    <row r="101" spans="5:14" ht="18" customHeight="1">
      <c r="E101" s="2"/>
      <c r="F101" s="34"/>
      <c r="J101" s="56"/>
      <c r="K101" s="56"/>
      <c r="M101" s="56"/>
      <c r="N101" s="56"/>
    </row>
    <row r="102" spans="5:14" ht="18" customHeight="1">
      <c r="E102" s="2"/>
      <c r="F102" s="34"/>
      <c r="J102" s="56"/>
      <c r="K102" s="56"/>
      <c r="M102" s="56"/>
      <c r="N102" s="56"/>
    </row>
    <row r="103" spans="5:14" ht="18" customHeight="1">
      <c r="E103" s="2"/>
      <c r="F103" s="34"/>
      <c r="J103" s="56"/>
      <c r="K103" s="56"/>
      <c r="M103" s="56"/>
      <c r="N103" s="56"/>
    </row>
    <row r="104" spans="5:14" ht="18" customHeight="1">
      <c r="E104" s="2"/>
      <c r="F104" s="34"/>
      <c r="J104" s="56"/>
      <c r="K104" s="56"/>
      <c r="M104" s="56"/>
      <c r="N104" s="56"/>
    </row>
    <row r="105" spans="5:14" ht="18" customHeight="1">
      <c r="E105" s="2"/>
      <c r="F105" s="34"/>
      <c r="J105" s="56"/>
      <c r="K105" s="56"/>
      <c r="M105" s="56"/>
      <c r="N105" s="56"/>
    </row>
    <row r="106" spans="5:14" ht="18" customHeight="1">
      <c r="E106" s="2"/>
      <c r="F106" s="34"/>
      <c r="J106" s="56"/>
      <c r="K106" s="56"/>
      <c r="M106" s="56"/>
      <c r="N106" s="56"/>
    </row>
    <row r="107" spans="5:14" ht="18" customHeight="1">
      <c r="E107" s="2"/>
      <c r="F107" s="34"/>
      <c r="J107" s="56"/>
      <c r="K107" s="56"/>
      <c r="M107" s="56"/>
      <c r="N107" s="56"/>
    </row>
    <row r="108" spans="5:14" ht="18" customHeight="1">
      <c r="E108" s="2"/>
      <c r="F108" s="34"/>
      <c r="J108" s="56"/>
      <c r="K108" s="56"/>
      <c r="M108" s="56"/>
      <c r="N108" s="56"/>
    </row>
    <row r="109" spans="5:14" ht="18" customHeight="1">
      <c r="E109" s="2"/>
      <c r="F109" s="34"/>
      <c r="J109" s="56"/>
      <c r="K109" s="56"/>
      <c r="M109" s="56"/>
      <c r="N109" s="56"/>
    </row>
    <row r="110" spans="5:14" ht="18" customHeight="1">
      <c r="E110" s="2"/>
      <c r="F110" s="34"/>
      <c r="J110" s="56"/>
      <c r="K110" s="56"/>
      <c r="M110" s="56"/>
      <c r="N110" s="56"/>
    </row>
    <row r="111" spans="5:14" ht="18" customHeight="1">
      <c r="E111" s="2"/>
      <c r="F111" s="34"/>
      <c r="J111" s="56"/>
      <c r="K111" s="56"/>
      <c r="M111" s="56"/>
      <c r="N111" s="56"/>
    </row>
    <row r="112" spans="5:14" ht="18" customHeight="1">
      <c r="E112" s="2"/>
      <c r="F112" s="34"/>
      <c r="J112" s="56"/>
      <c r="K112" s="56"/>
      <c r="M112" s="56"/>
      <c r="N112" s="56"/>
    </row>
    <row r="113" spans="5:14" ht="18" customHeight="1">
      <c r="E113" s="2"/>
      <c r="F113" s="34"/>
      <c r="J113" s="56"/>
      <c r="K113" s="56"/>
      <c r="M113" s="56"/>
      <c r="N113" s="56"/>
    </row>
    <row r="114" spans="5:14" ht="18" customHeight="1">
      <c r="E114" s="2"/>
      <c r="F114" s="34"/>
      <c r="J114" s="56"/>
      <c r="K114" s="56"/>
      <c r="M114" s="56"/>
      <c r="N114" s="56"/>
    </row>
    <row r="115" spans="5:14" ht="18" customHeight="1">
      <c r="E115" s="2"/>
      <c r="F115" s="34"/>
      <c r="J115" s="56"/>
      <c r="K115" s="56"/>
      <c r="M115" s="56"/>
      <c r="N115" s="56"/>
    </row>
    <row r="116" spans="5:14" ht="18" customHeight="1">
      <c r="E116" s="2"/>
      <c r="F116" s="34"/>
      <c r="J116" s="56"/>
      <c r="K116" s="56"/>
      <c r="M116" s="56"/>
      <c r="N116" s="56"/>
    </row>
    <row r="117" spans="5:14" ht="18" customHeight="1">
      <c r="E117" s="2"/>
      <c r="F117" s="34"/>
      <c r="J117" s="56"/>
      <c r="K117" s="56"/>
      <c r="M117" s="56"/>
      <c r="N117" s="56"/>
    </row>
    <row r="118" spans="5:14" ht="18" customHeight="1">
      <c r="E118" s="2"/>
      <c r="F118" s="34"/>
      <c r="J118" s="56"/>
      <c r="K118" s="56"/>
      <c r="M118" s="56"/>
      <c r="N118" s="56"/>
    </row>
    <row r="119" spans="5:14" ht="18" customHeight="1">
      <c r="E119" s="2"/>
      <c r="F119" s="34"/>
      <c r="J119" s="56"/>
      <c r="K119" s="56"/>
      <c r="M119" s="56"/>
      <c r="N119" s="56"/>
    </row>
    <row r="120" spans="5:14" ht="18" customHeight="1">
      <c r="E120" s="2"/>
      <c r="F120" s="34"/>
      <c r="J120" s="56"/>
      <c r="K120" s="56"/>
      <c r="M120" s="56"/>
      <c r="N120" s="56"/>
    </row>
    <row r="121" spans="5:14" ht="18" customHeight="1">
      <c r="E121" s="2"/>
      <c r="F121" s="34"/>
      <c r="J121" s="56"/>
      <c r="K121" s="56"/>
      <c r="M121" s="56"/>
      <c r="N121" s="56"/>
    </row>
    <row r="122" spans="5:14" ht="18" customHeight="1">
      <c r="E122" s="2"/>
      <c r="F122" s="34"/>
      <c r="J122" s="56"/>
      <c r="K122" s="56"/>
      <c r="M122" s="56"/>
      <c r="N122" s="56"/>
    </row>
    <row r="123" spans="5:14" ht="18" customHeight="1">
      <c r="E123" s="2"/>
      <c r="F123" s="34"/>
      <c r="J123" s="56"/>
      <c r="K123" s="56"/>
      <c r="M123" s="56"/>
      <c r="N123" s="56"/>
    </row>
    <row r="124" spans="5:14" ht="18" customHeight="1">
      <c r="E124" s="2"/>
      <c r="F124" s="34"/>
      <c r="J124" s="56"/>
      <c r="K124" s="56"/>
      <c r="M124" s="56"/>
      <c r="N124" s="56"/>
    </row>
    <row r="125" spans="5:14" ht="18" customHeight="1">
      <c r="E125" s="2"/>
      <c r="F125" s="34"/>
      <c r="J125" s="56"/>
      <c r="K125" s="56"/>
      <c r="M125" s="56"/>
      <c r="N125" s="56"/>
    </row>
    <row r="126" spans="5:14" ht="18" customHeight="1">
      <c r="E126" s="2"/>
      <c r="F126" s="34"/>
      <c r="J126" s="56"/>
      <c r="K126" s="56"/>
      <c r="M126" s="56"/>
      <c r="N126" s="56"/>
    </row>
    <row r="127" spans="5:14" ht="18" customHeight="1">
      <c r="E127" s="2"/>
      <c r="F127" s="34"/>
      <c r="J127" s="56"/>
      <c r="K127" s="56"/>
      <c r="M127" s="56"/>
      <c r="N127" s="56"/>
    </row>
    <row r="128" spans="5:14" ht="18" customHeight="1">
      <c r="E128" s="2"/>
      <c r="F128" s="34"/>
      <c r="J128" s="56"/>
      <c r="K128" s="56"/>
      <c r="M128" s="56"/>
      <c r="N128" s="56"/>
    </row>
    <row r="129" spans="5:14" ht="18" customHeight="1">
      <c r="E129" s="2"/>
      <c r="F129" s="34"/>
      <c r="J129" s="56"/>
      <c r="K129" s="56"/>
      <c r="M129" s="56"/>
      <c r="N129" s="56"/>
    </row>
    <row r="130" spans="5:14" ht="18" customHeight="1">
      <c r="E130" s="2"/>
      <c r="F130" s="34"/>
      <c r="J130" s="56"/>
      <c r="K130" s="56"/>
      <c r="M130" s="56"/>
      <c r="N130" s="56"/>
    </row>
    <row r="131" spans="5:14" ht="18" customHeight="1">
      <c r="E131" s="2"/>
      <c r="F131" s="34"/>
      <c r="J131" s="56"/>
      <c r="K131" s="56"/>
      <c r="M131" s="56"/>
      <c r="N131" s="56"/>
    </row>
    <row r="132" spans="5:14" ht="18" customHeight="1">
      <c r="E132" s="2"/>
      <c r="F132" s="34"/>
      <c r="J132" s="56"/>
      <c r="K132" s="56"/>
      <c r="M132" s="56"/>
      <c r="N132" s="56"/>
    </row>
    <row r="133" spans="5:14" ht="18" customHeight="1">
      <c r="E133" s="2"/>
      <c r="F133" s="34"/>
      <c r="J133" s="56"/>
      <c r="K133" s="56"/>
      <c r="M133" s="56"/>
      <c r="N133" s="56"/>
    </row>
    <row r="134" spans="5:14" ht="18" customHeight="1">
      <c r="E134" s="2"/>
      <c r="F134" s="34"/>
      <c r="J134" s="56"/>
      <c r="K134" s="56"/>
      <c r="M134" s="56"/>
      <c r="N134" s="56"/>
    </row>
    <row r="135" spans="5:14" ht="18" customHeight="1">
      <c r="E135" s="2"/>
      <c r="F135" s="34"/>
      <c r="J135" s="56"/>
      <c r="K135" s="56"/>
      <c r="M135" s="56"/>
      <c r="N135" s="56"/>
    </row>
    <row r="136" spans="5:14" ht="18" customHeight="1">
      <c r="E136" s="2"/>
      <c r="F136" s="34"/>
      <c r="J136" s="56"/>
      <c r="K136" s="56"/>
      <c r="M136" s="56"/>
      <c r="N136" s="56"/>
    </row>
    <row r="137" spans="5:14" ht="18" customHeight="1">
      <c r="E137" s="2"/>
      <c r="F137" s="34"/>
      <c r="J137" s="56"/>
      <c r="K137" s="56"/>
      <c r="M137" s="56"/>
      <c r="N137" s="56"/>
    </row>
    <row r="138" spans="5:14" ht="18" customHeight="1">
      <c r="E138" s="2"/>
      <c r="F138" s="34"/>
      <c r="J138" s="56"/>
      <c r="K138" s="56"/>
      <c r="M138" s="56"/>
      <c r="N138" s="56"/>
    </row>
    <row r="139" spans="5:14" ht="18" customHeight="1">
      <c r="E139" s="2"/>
      <c r="F139" s="34"/>
      <c r="J139" s="56"/>
      <c r="K139" s="56"/>
      <c r="M139" s="56"/>
      <c r="N139" s="56"/>
    </row>
    <row r="140" spans="5:14" ht="18" customHeight="1">
      <c r="E140" s="2"/>
      <c r="F140" s="34"/>
      <c r="J140" s="56"/>
      <c r="K140" s="56"/>
      <c r="M140" s="56"/>
      <c r="N140" s="56"/>
    </row>
    <row r="141" spans="5:14" ht="18" customHeight="1">
      <c r="E141" s="2"/>
      <c r="F141" s="34"/>
      <c r="J141" s="56"/>
      <c r="K141" s="56"/>
      <c r="M141" s="56"/>
      <c r="N141" s="56"/>
    </row>
    <row r="142" spans="5:14" ht="18" customHeight="1">
      <c r="E142" s="2"/>
      <c r="F142" s="34"/>
      <c r="J142" s="56"/>
      <c r="K142" s="56"/>
      <c r="M142" s="56"/>
      <c r="N142" s="56"/>
    </row>
    <row r="143" spans="5:14" ht="18" customHeight="1">
      <c r="E143" s="2"/>
      <c r="F143" s="34"/>
      <c r="J143" s="56"/>
      <c r="K143" s="56"/>
      <c r="M143" s="56"/>
      <c r="N143" s="56"/>
    </row>
    <row r="144" spans="5:14" ht="18" customHeight="1">
      <c r="E144" s="2"/>
      <c r="F144" s="34"/>
      <c r="J144" s="56"/>
      <c r="K144" s="56"/>
      <c r="M144" s="56"/>
      <c r="N144" s="56"/>
    </row>
    <row r="145" spans="5:14" ht="18" customHeight="1">
      <c r="E145" s="2"/>
      <c r="F145" s="34"/>
      <c r="J145" s="56"/>
      <c r="K145" s="56"/>
      <c r="M145" s="56"/>
      <c r="N145" s="56"/>
    </row>
    <row r="146" spans="5:14" ht="18" customHeight="1">
      <c r="E146" s="2"/>
      <c r="F146" s="34"/>
      <c r="J146" s="56"/>
      <c r="K146" s="56"/>
      <c r="M146" s="56"/>
      <c r="N146" s="56"/>
    </row>
    <row r="147" spans="5:14" ht="18" customHeight="1">
      <c r="E147" s="2"/>
      <c r="F147" s="34"/>
      <c r="J147" s="56"/>
      <c r="K147" s="56"/>
      <c r="M147" s="56"/>
      <c r="N147" s="56"/>
    </row>
    <row r="148" spans="5:14" ht="18" customHeight="1">
      <c r="E148" s="2"/>
      <c r="F148" s="34"/>
      <c r="J148" s="56"/>
      <c r="K148" s="56"/>
      <c r="M148" s="56"/>
      <c r="N148" s="56"/>
    </row>
    <row r="149" spans="5:14" ht="18" customHeight="1">
      <c r="E149" s="2"/>
      <c r="F149" s="34"/>
      <c r="J149" s="56"/>
      <c r="K149" s="56"/>
      <c r="M149" s="56"/>
      <c r="N149" s="56"/>
    </row>
    <row r="150" spans="5:14" ht="18" customHeight="1">
      <c r="E150" s="2"/>
      <c r="F150" s="34"/>
      <c r="J150" s="56"/>
      <c r="K150" s="56"/>
      <c r="M150" s="56"/>
      <c r="N150" s="56"/>
    </row>
    <row r="151" spans="5:14" ht="18" customHeight="1">
      <c r="E151" s="2"/>
      <c r="F151" s="34"/>
      <c r="J151" s="56"/>
      <c r="K151" s="56"/>
      <c r="M151" s="56"/>
      <c r="N151" s="56"/>
    </row>
    <row r="152" spans="5:14" ht="18" customHeight="1">
      <c r="E152" s="2"/>
      <c r="F152" s="34"/>
      <c r="J152" s="56"/>
      <c r="K152" s="56"/>
      <c r="M152" s="56"/>
      <c r="N152" s="56"/>
    </row>
    <row r="153" spans="5:14" ht="18" customHeight="1">
      <c r="E153" s="2"/>
      <c r="F153" s="34"/>
      <c r="J153" s="56"/>
      <c r="K153" s="56"/>
      <c r="M153" s="56"/>
      <c r="N153" s="56"/>
    </row>
    <row r="154" spans="5:14" ht="18" customHeight="1">
      <c r="E154" s="2"/>
      <c r="F154" s="34"/>
      <c r="J154" s="56"/>
      <c r="K154" s="56"/>
      <c r="M154" s="56"/>
      <c r="N154" s="56"/>
    </row>
    <row r="155" spans="5:14" ht="18" customHeight="1">
      <c r="E155" s="2"/>
      <c r="F155" s="34"/>
      <c r="J155" s="56"/>
      <c r="K155" s="56"/>
      <c r="M155" s="56"/>
      <c r="N155" s="56"/>
    </row>
    <row r="156" spans="5:14" ht="18" customHeight="1">
      <c r="E156" s="2"/>
      <c r="F156" s="34"/>
      <c r="J156" s="56"/>
      <c r="K156" s="56"/>
      <c r="M156" s="56"/>
      <c r="N156" s="56"/>
    </row>
    <row r="157" spans="5:14" ht="18" customHeight="1">
      <c r="E157" s="2"/>
      <c r="F157" s="34"/>
      <c r="J157" s="56"/>
      <c r="K157" s="56"/>
      <c r="M157" s="56"/>
      <c r="N157" s="56"/>
    </row>
    <row r="158" spans="5:14" ht="18" customHeight="1">
      <c r="E158" s="2"/>
      <c r="F158" s="34"/>
      <c r="J158" s="56"/>
      <c r="K158" s="56"/>
      <c r="M158" s="56"/>
      <c r="N158" s="56"/>
    </row>
    <row r="159" spans="5:14" ht="18" customHeight="1">
      <c r="E159" s="2"/>
      <c r="F159" s="34"/>
      <c r="J159" s="56"/>
      <c r="K159" s="56"/>
      <c r="M159" s="56"/>
      <c r="N159" s="56"/>
    </row>
    <row r="160" spans="5:14" ht="18" customHeight="1">
      <c r="E160" s="2"/>
      <c r="F160" s="34"/>
      <c r="J160" s="56"/>
      <c r="K160" s="56"/>
      <c r="M160" s="56"/>
      <c r="N160" s="56"/>
    </row>
    <row r="161" spans="5:14" ht="18" customHeight="1">
      <c r="E161" s="2"/>
      <c r="F161" s="34"/>
      <c r="J161" s="56"/>
      <c r="K161" s="56"/>
      <c r="M161" s="56"/>
      <c r="N161" s="56"/>
    </row>
    <row r="162" spans="5:14" ht="18" customHeight="1">
      <c r="E162" s="2"/>
      <c r="F162" s="34"/>
      <c r="J162" s="56"/>
      <c r="K162" s="56"/>
      <c r="M162" s="56"/>
      <c r="N162" s="56"/>
    </row>
    <row r="163" spans="5:14" ht="18" customHeight="1">
      <c r="E163" s="2"/>
      <c r="F163" s="34"/>
      <c r="J163" s="56"/>
      <c r="K163" s="56"/>
      <c r="M163" s="56"/>
      <c r="N163" s="56"/>
    </row>
    <row r="164" spans="5:14" ht="18" customHeight="1">
      <c r="E164" s="2"/>
      <c r="F164" s="34"/>
      <c r="J164" s="56"/>
      <c r="K164" s="56"/>
      <c r="M164" s="56"/>
      <c r="N164" s="56"/>
    </row>
    <row r="165" spans="5:14" ht="18" customHeight="1">
      <c r="E165" s="2"/>
      <c r="F165" s="34"/>
      <c r="J165" s="56"/>
      <c r="K165" s="56"/>
      <c r="M165" s="56"/>
      <c r="N165" s="56"/>
    </row>
    <row r="166" spans="5:14" ht="18" customHeight="1">
      <c r="E166" s="2"/>
      <c r="F166" s="34"/>
      <c r="J166" s="56"/>
      <c r="K166" s="56"/>
      <c r="M166" s="56"/>
      <c r="N166" s="56"/>
    </row>
    <row r="167" spans="5:14" ht="18" customHeight="1">
      <c r="E167" s="2"/>
      <c r="F167" s="34"/>
      <c r="J167" s="56"/>
      <c r="K167" s="56"/>
      <c r="M167" s="56"/>
      <c r="N167" s="56"/>
    </row>
    <row r="168" spans="5:14" ht="18" customHeight="1">
      <c r="E168" s="2"/>
      <c r="F168" s="34"/>
      <c r="J168" s="56"/>
      <c r="K168" s="56"/>
      <c r="M168" s="56"/>
      <c r="N168" s="56"/>
    </row>
    <row r="169" spans="5:14" ht="18" customHeight="1">
      <c r="E169" s="2"/>
      <c r="F169" s="34"/>
      <c r="J169" s="56"/>
      <c r="K169" s="56"/>
      <c r="M169" s="56"/>
      <c r="N169" s="56"/>
    </row>
    <row r="170" spans="5:14" ht="18" customHeight="1">
      <c r="E170" s="2"/>
      <c r="F170" s="34"/>
      <c r="J170" s="56"/>
      <c r="K170" s="56"/>
      <c r="M170" s="56"/>
      <c r="N170" s="56"/>
    </row>
    <row r="171" spans="5:14" ht="18" customHeight="1">
      <c r="E171" s="2"/>
      <c r="F171" s="34"/>
      <c r="J171" s="56"/>
      <c r="K171" s="56"/>
      <c r="M171" s="56"/>
      <c r="N171" s="56"/>
    </row>
    <row r="172" spans="5:14" ht="18" customHeight="1">
      <c r="E172" s="2"/>
      <c r="F172" s="34"/>
      <c r="J172" s="56"/>
      <c r="K172" s="56"/>
      <c r="M172" s="56"/>
      <c r="N172" s="56"/>
    </row>
    <row r="173" spans="5:14" ht="18" customHeight="1">
      <c r="E173" s="2"/>
      <c r="F173" s="34"/>
      <c r="J173" s="56"/>
      <c r="K173" s="56"/>
      <c r="M173" s="56"/>
      <c r="N173" s="56"/>
    </row>
    <row r="174" spans="5:14" ht="18" customHeight="1">
      <c r="E174" s="2"/>
      <c r="F174" s="34"/>
      <c r="J174" s="56"/>
      <c r="K174" s="56"/>
      <c r="M174" s="56"/>
      <c r="N174" s="56"/>
    </row>
    <row r="175" spans="5:14" ht="18" customHeight="1">
      <c r="E175" s="2"/>
      <c r="F175" s="34"/>
      <c r="J175" s="56"/>
      <c r="K175" s="56"/>
      <c r="M175" s="56"/>
      <c r="N175" s="56"/>
    </row>
    <row r="176" spans="5:14" ht="18" customHeight="1">
      <c r="E176" s="2"/>
      <c r="F176" s="34"/>
      <c r="J176" s="56"/>
      <c r="K176" s="56"/>
      <c r="M176" s="56"/>
      <c r="N176" s="56"/>
    </row>
    <row r="177" spans="5:14" ht="18" customHeight="1">
      <c r="E177" s="2"/>
      <c r="F177" s="34"/>
      <c r="J177" s="56"/>
      <c r="K177" s="56"/>
      <c r="M177" s="56"/>
      <c r="N177" s="56"/>
    </row>
    <row r="178" spans="5:14" ht="18" customHeight="1">
      <c r="E178" s="2"/>
      <c r="F178" s="34"/>
      <c r="J178" s="56"/>
      <c r="K178" s="56"/>
      <c r="M178" s="56"/>
      <c r="N178" s="56"/>
    </row>
    <row r="179" spans="5:14" ht="18" customHeight="1">
      <c r="E179" s="2"/>
      <c r="F179" s="34"/>
      <c r="J179" s="56"/>
      <c r="K179" s="56"/>
      <c r="M179" s="56"/>
      <c r="N179" s="56"/>
    </row>
    <row r="180" spans="5:14" ht="18" customHeight="1">
      <c r="E180" s="2"/>
      <c r="F180" s="34"/>
      <c r="J180" s="56"/>
      <c r="K180" s="56"/>
      <c r="M180" s="56"/>
      <c r="N180" s="56"/>
    </row>
    <row r="181" spans="5:14" ht="18" customHeight="1">
      <c r="E181" s="2"/>
      <c r="F181" s="34"/>
      <c r="J181" s="56"/>
      <c r="K181" s="56"/>
      <c r="M181" s="56"/>
      <c r="N181" s="56"/>
    </row>
    <row r="182" spans="5:14" ht="18" customHeight="1">
      <c r="E182" s="2"/>
      <c r="F182" s="34"/>
      <c r="J182" s="56"/>
      <c r="K182" s="56"/>
      <c r="M182" s="56"/>
      <c r="N182" s="56"/>
    </row>
    <row r="183" spans="5:14" ht="18" customHeight="1">
      <c r="E183" s="2"/>
      <c r="F183" s="34"/>
      <c r="J183" s="56"/>
      <c r="K183" s="56"/>
      <c r="M183" s="56"/>
      <c r="N183" s="56"/>
    </row>
    <row r="184" spans="5:14" ht="18" customHeight="1">
      <c r="E184" s="2"/>
      <c r="F184" s="34"/>
      <c r="J184" s="56"/>
      <c r="K184" s="56"/>
      <c r="M184" s="56"/>
      <c r="N184" s="56"/>
    </row>
    <row r="185" spans="5:14" ht="18" customHeight="1">
      <c r="E185" s="2"/>
      <c r="F185" s="34"/>
      <c r="J185" s="56"/>
      <c r="K185" s="56"/>
      <c r="M185" s="56"/>
      <c r="N185" s="56"/>
    </row>
    <row r="186" spans="5:14" ht="18" customHeight="1">
      <c r="E186" s="2"/>
      <c r="F186" s="34"/>
      <c r="J186" s="56"/>
      <c r="K186" s="56"/>
      <c r="M186" s="56"/>
      <c r="N186" s="56"/>
    </row>
    <row r="187" spans="5:14" ht="18" customHeight="1">
      <c r="E187" s="2"/>
      <c r="F187" s="34"/>
      <c r="J187" s="56"/>
      <c r="K187" s="56"/>
      <c r="M187" s="56"/>
      <c r="N187" s="56"/>
    </row>
    <row r="188" spans="5:14" ht="18" customHeight="1">
      <c r="E188" s="2"/>
      <c r="F188" s="34"/>
      <c r="J188" s="56"/>
      <c r="K188" s="56"/>
      <c r="M188" s="56"/>
      <c r="N188" s="56"/>
    </row>
    <row r="189" spans="5:14" ht="18" customHeight="1">
      <c r="E189" s="2"/>
      <c r="F189" s="34"/>
      <c r="J189" s="56"/>
      <c r="K189" s="56"/>
      <c r="M189" s="56"/>
      <c r="N189" s="56"/>
    </row>
    <row r="190" spans="5:14" ht="18" customHeight="1">
      <c r="E190" s="2"/>
      <c r="F190" s="34"/>
      <c r="J190" s="56"/>
      <c r="K190" s="56"/>
      <c r="M190" s="56"/>
      <c r="N190" s="56"/>
    </row>
    <row r="191" spans="5:14" ht="18" customHeight="1">
      <c r="E191" s="2"/>
      <c r="F191" s="34"/>
      <c r="J191" s="56"/>
      <c r="K191" s="56"/>
      <c r="M191" s="56"/>
      <c r="N191" s="56"/>
    </row>
    <row r="192" spans="5:14" ht="18" customHeight="1">
      <c r="E192" s="2"/>
      <c r="F192" s="34"/>
      <c r="J192" s="56"/>
      <c r="K192" s="56"/>
      <c r="M192" s="56"/>
      <c r="N192" s="56"/>
    </row>
    <row r="193" spans="5:14" ht="18" customHeight="1">
      <c r="E193" s="2"/>
      <c r="F193" s="34"/>
      <c r="J193" s="56"/>
      <c r="K193" s="56"/>
      <c r="M193" s="56"/>
      <c r="N193" s="56"/>
    </row>
    <row r="194" spans="5:14" ht="18" customHeight="1">
      <c r="E194" s="2"/>
      <c r="F194" s="34"/>
      <c r="J194" s="56"/>
      <c r="K194" s="56"/>
      <c r="M194" s="56"/>
      <c r="N194" s="56"/>
    </row>
    <row r="195" spans="5:14" ht="18" customHeight="1">
      <c r="E195" s="2"/>
      <c r="F195" s="34"/>
      <c r="J195" s="56"/>
      <c r="K195" s="56"/>
      <c r="M195" s="56"/>
      <c r="N195" s="56"/>
    </row>
    <row r="196" spans="5:14" ht="18" customHeight="1">
      <c r="E196" s="2"/>
      <c r="F196" s="34"/>
      <c r="J196" s="56"/>
      <c r="K196" s="56"/>
      <c r="M196" s="56"/>
      <c r="N196" s="56"/>
    </row>
    <row r="197" spans="5:14" ht="18" customHeight="1">
      <c r="E197" s="2"/>
      <c r="F197" s="34"/>
      <c r="J197" s="56"/>
      <c r="K197" s="56"/>
      <c r="M197" s="56"/>
      <c r="N197" s="56"/>
    </row>
    <row r="198" spans="5:14" ht="18" customHeight="1">
      <c r="E198" s="2"/>
      <c r="F198" s="34"/>
      <c r="J198" s="56"/>
      <c r="K198" s="56"/>
      <c r="M198" s="56"/>
      <c r="N198" s="56"/>
    </row>
    <row r="199" spans="5:14" ht="18" customHeight="1">
      <c r="E199" s="2"/>
      <c r="F199" s="34"/>
      <c r="J199" s="56"/>
      <c r="K199" s="56"/>
      <c r="M199" s="56"/>
      <c r="N199" s="56"/>
    </row>
    <row r="200" spans="5:14" ht="18" customHeight="1">
      <c r="E200" s="2"/>
      <c r="F200" s="34"/>
      <c r="J200" s="56"/>
      <c r="K200" s="56"/>
      <c r="M200" s="56"/>
      <c r="N200" s="56"/>
    </row>
    <row r="201" spans="5:14" ht="18" customHeight="1">
      <c r="E201" s="2"/>
      <c r="F201" s="34"/>
      <c r="J201" s="56"/>
      <c r="K201" s="56"/>
      <c r="M201" s="56"/>
      <c r="N201" s="56"/>
    </row>
    <row r="202" spans="5:14" ht="18" customHeight="1">
      <c r="E202" s="2"/>
      <c r="F202" s="34"/>
      <c r="J202" s="56"/>
      <c r="K202" s="56"/>
      <c r="M202" s="56"/>
      <c r="N202" s="56"/>
    </row>
    <row r="203" spans="5:14" ht="18" customHeight="1">
      <c r="E203" s="2"/>
      <c r="F203" s="34"/>
      <c r="J203" s="56"/>
      <c r="K203" s="56"/>
      <c r="M203" s="56"/>
      <c r="N203" s="56"/>
    </row>
    <row r="204" spans="5:14" ht="18" customHeight="1">
      <c r="E204" s="2"/>
      <c r="F204" s="34"/>
      <c r="J204" s="56"/>
      <c r="K204" s="56"/>
      <c r="M204" s="56"/>
      <c r="N204" s="56"/>
    </row>
    <row r="205" spans="5:14" ht="18" customHeight="1">
      <c r="E205" s="2"/>
      <c r="F205" s="34"/>
      <c r="J205" s="56"/>
      <c r="K205" s="56"/>
      <c r="M205" s="56"/>
      <c r="N205" s="56"/>
    </row>
    <row r="206" spans="5:14" ht="18" customHeight="1">
      <c r="E206" s="2"/>
      <c r="F206" s="34"/>
      <c r="J206" s="56"/>
      <c r="K206" s="56"/>
      <c r="M206" s="56"/>
      <c r="N206" s="56"/>
    </row>
    <row r="207" spans="5:14" ht="18" customHeight="1">
      <c r="E207" s="2"/>
      <c r="F207" s="34"/>
      <c r="J207" s="56"/>
      <c r="K207" s="56"/>
      <c r="M207" s="56"/>
      <c r="N207" s="56"/>
    </row>
    <row r="208" spans="5:14" ht="18" customHeight="1">
      <c r="E208" s="2"/>
      <c r="F208" s="34"/>
      <c r="J208" s="56"/>
      <c r="K208" s="56"/>
      <c r="M208" s="56"/>
      <c r="N208" s="56"/>
    </row>
    <row r="209" spans="5:14" ht="18" customHeight="1">
      <c r="E209" s="2"/>
      <c r="F209" s="34"/>
      <c r="J209" s="56"/>
      <c r="K209" s="56"/>
      <c r="M209" s="56"/>
      <c r="N209" s="56"/>
    </row>
    <row r="210" spans="5:14" ht="18" customHeight="1">
      <c r="E210" s="2"/>
      <c r="F210" s="34"/>
      <c r="J210" s="56"/>
      <c r="K210" s="56"/>
      <c r="M210" s="56"/>
      <c r="N210" s="56"/>
    </row>
    <row r="211" spans="5:14" ht="18" customHeight="1">
      <c r="E211" s="2"/>
      <c r="F211" s="34"/>
      <c r="J211" s="56"/>
      <c r="K211" s="56"/>
      <c r="M211" s="56"/>
      <c r="N211" s="56"/>
    </row>
    <row r="212" spans="5:14" ht="18" customHeight="1">
      <c r="E212" s="2"/>
      <c r="F212" s="34"/>
      <c r="J212" s="56"/>
      <c r="K212" s="56"/>
      <c r="M212" s="56"/>
      <c r="N212" s="56"/>
    </row>
    <row r="213" spans="5:14" ht="18" customHeight="1">
      <c r="E213" s="2"/>
      <c r="F213" s="34"/>
      <c r="J213" s="56"/>
      <c r="K213" s="56"/>
      <c r="M213" s="56"/>
      <c r="N213" s="56"/>
    </row>
    <row r="214" spans="5:14" ht="18" customHeight="1">
      <c r="E214" s="2"/>
      <c r="F214" s="34"/>
      <c r="J214" s="56"/>
      <c r="K214" s="56"/>
      <c r="M214" s="56"/>
      <c r="N214" s="56"/>
    </row>
    <row r="215" spans="5:14" ht="18" customHeight="1">
      <c r="E215" s="2"/>
      <c r="F215" s="34"/>
      <c r="J215" s="56"/>
      <c r="K215" s="56"/>
      <c r="M215" s="56"/>
      <c r="N215" s="56"/>
    </row>
    <row r="216" spans="5:14" ht="18" customHeight="1">
      <c r="E216" s="2"/>
      <c r="F216" s="34"/>
      <c r="J216" s="56"/>
      <c r="K216" s="56"/>
      <c r="M216" s="56"/>
      <c r="N216" s="56"/>
    </row>
    <row r="217" spans="5:14" ht="18" customHeight="1">
      <c r="E217" s="2"/>
      <c r="F217" s="34"/>
      <c r="J217" s="56"/>
      <c r="K217" s="56"/>
      <c r="M217" s="56"/>
      <c r="N217" s="56"/>
    </row>
    <row r="218" spans="5:14" ht="18" customHeight="1">
      <c r="E218" s="2"/>
      <c r="F218" s="34"/>
      <c r="J218" s="56"/>
      <c r="K218" s="56"/>
      <c r="M218" s="56"/>
      <c r="N218" s="56"/>
    </row>
    <row r="219" spans="5:14" ht="18" customHeight="1">
      <c r="E219" s="2"/>
      <c r="F219" s="34"/>
      <c r="J219" s="56"/>
      <c r="K219" s="56"/>
      <c r="M219" s="56"/>
      <c r="N219" s="56"/>
    </row>
    <row r="220" spans="5:14" ht="18" customHeight="1">
      <c r="E220" s="2"/>
      <c r="F220" s="34"/>
      <c r="J220" s="56"/>
      <c r="K220" s="56"/>
      <c r="M220" s="56"/>
      <c r="N220" s="56"/>
    </row>
    <row r="221" spans="5:14" ht="18" customHeight="1">
      <c r="E221" s="2"/>
      <c r="F221" s="34"/>
      <c r="J221" s="56"/>
      <c r="K221" s="56"/>
      <c r="M221" s="56"/>
      <c r="N221" s="56"/>
    </row>
    <row r="222" spans="5:14" ht="18" customHeight="1">
      <c r="E222" s="2"/>
      <c r="F222" s="34"/>
      <c r="J222" s="56"/>
      <c r="K222" s="56"/>
      <c r="M222" s="56"/>
      <c r="N222" s="56"/>
    </row>
    <row r="223" spans="5:14" ht="18" customHeight="1">
      <c r="E223" s="2"/>
      <c r="F223" s="34"/>
      <c r="J223" s="56"/>
      <c r="K223" s="56"/>
      <c r="M223" s="56"/>
      <c r="N223" s="56"/>
    </row>
    <row r="224" spans="5:14" ht="18" customHeight="1">
      <c r="E224" s="2"/>
      <c r="F224" s="34"/>
      <c r="J224" s="56"/>
      <c r="K224" s="56"/>
      <c r="M224" s="56"/>
      <c r="N224" s="56"/>
    </row>
    <row r="225" spans="5:14" ht="18" customHeight="1">
      <c r="E225" s="2"/>
      <c r="F225" s="34"/>
      <c r="J225" s="56"/>
      <c r="K225" s="56"/>
      <c r="M225" s="56"/>
      <c r="N225" s="56"/>
    </row>
    <row r="226" spans="5:14" ht="18" customHeight="1">
      <c r="E226" s="2"/>
      <c r="F226" s="34"/>
      <c r="J226" s="56"/>
      <c r="K226" s="56"/>
      <c r="M226" s="56"/>
      <c r="N226" s="56"/>
    </row>
    <row r="227" spans="5:14" ht="18" customHeight="1">
      <c r="E227" s="2"/>
      <c r="F227" s="34"/>
      <c r="J227" s="56"/>
      <c r="K227" s="56"/>
      <c r="M227" s="56"/>
      <c r="N227" s="56"/>
    </row>
    <row r="228" spans="5:14" ht="18" customHeight="1">
      <c r="E228" s="2"/>
      <c r="F228" s="34"/>
      <c r="J228" s="56"/>
      <c r="K228" s="56"/>
      <c r="M228" s="56"/>
      <c r="N228" s="56"/>
    </row>
    <row r="229" spans="5:14" ht="18" customHeight="1">
      <c r="E229" s="2"/>
      <c r="F229" s="34"/>
      <c r="J229" s="56"/>
      <c r="K229" s="56"/>
      <c r="M229" s="56"/>
      <c r="N229" s="56"/>
    </row>
    <row r="230" spans="5:14" ht="18" customHeight="1">
      <c r="E230" s="2"/>
      <c r="F230" s="34"/>
      <c r="J230" s="56"/>
      <c r="K230" s="56"/>
      <c r="M230" s="56"/>
      <c r="N230" s="56"/>
    </row>
    <row r="231" spans="5:14" ht="18" customHeight="1">
      <c r="E231" s="2"/>
      <c r="F231" s="34"/>
      <c r="J231" s="56"/>
      <c r="K231" s="56"/>
      <c r="M231" s="56"/>
      <c r="N231" s="56"/>
    </row>
    <row r="232" spans="5:14" ht="18" customHeight="1">
      <c r="E232" s="2"/>
      <c r="F232" s="34"/>
      <c r="J232" s="56"/>
      <c r="K232" s="56"/>
      <c r="M232" s="56"/>
      <c r="N232" s="56"/>
    </row>
    <row r="233" spans="5:14" ht="18" customHeight="1">
      <c r="E233" s="2"/>
      <c r="F233" s="34"/>
      <c r="J233" s="56"/>
      <c r="K233" s="56"/>
      <c r="M233" s="56"/>
      <c r="N233" s="56"/>
    </row>
    <row r="234" spans="5:14" ht="18" customHeight="1">
      <c r="E234" s="2"/>
      <c r="F234" s="34"/>
      <c r="J234" s="56"/>
      <c r="K234" s="56"/>
      <c r="M234" s="56"/>
      <c r="N234" s="56"/>
    </row>
    <row r="235" spans="5:14" ht="18" customHeight="1">
      <c r="E235" s="2"/>
      <c r="F235" s="34"/>
      <c r="J235" s="56"/>
      <c r="K235" s="56"/>
      <c r="M235" s="56"/>
      <c r="N235" s="56"/>
    </row>
    <row r="236" spans="5:14" ht="18" customHeight="1">
      <c r="E236" s="2"/>
      <c r="F236" s="34"/>
      <c r="J236" s="56"/>
      <c r="K236" s="56"/>
      <c r="M236" s="56"/>
      <c r="N236" s="56"/>
    </row>
    <row r="237" spans="5:14" ht="18" customHeight="1">
      <c r="E237" s="2"/>
      <c r="F237" s="34"/>
      <c r="J237" s="56"/>
      <c r="K237" s="56"/>
      <c r="M237" s="56"/>
      <c r="N237" s="56"/>
    </row>
    <row r="238" spans="5:14" ht="18" customHeight="1">
      <c r="E238" s="2"/>
      <c r="F238" s="34"/>
      <c r="J238" s="56"/>
      <c r="K238" s="56"/>
      <c r="M238" s="56"/>
      <c r="N238" s="56"/>
    </row>
    <row r="239" spans="5:14" ht="18" customHeight="1">
      <c r="E239" s="2"/>
      <c r="F239" s="34"/>
      <c r="J239" s="56"/>
      <c r="K239" s="56"/>
      <c r="M239" s="56"/>
      <c r="N239" s="56"/>
    </row>
    <row r="240" spans="5:14" ht="18" customHeight="1">
      <c r="E240" s="2"/>
      <c r="F240" s="34"/>
      <c r="J240" s="56"/>
      <c r="K240" s="56"/>
      <c r="M240" s="56"/>
      <c r="N240" s="56"/>
    </row>
    <row r="241" spans="5:14" ht="18" customHeight="1">
      <c r="E241" s="2"/>
      <c r="F241" s="34"/>
      <c r="J241" s="56"/>
      <c r="K241" s="56"/>
      <c r="M241" s="56"/>
      <c r="N241" s="56"/>
    </row>
    <row r="242" spans="5:14" ht="18" customHeight="1">
      <c r="E242" s="2"/>
      <c r="F242" s="34"/>
      <c r="J242" s="56"/>
      <c r="K242" s="56"/>
      <c r="M242" s="56"/>
      <c r="N242" s="56"/>
    </row>
    <row r="243" spans="5:14" ht="18" customHeight="1">
      <c r="E243" s="2"/>
      <c r="F243" s="34"/>
      <c r="J243" s="56"/>
      <c r="K243" s="56"/>
      <c r="M243" s="56"/>
      <c r="N243" s="56"/>
    </row>
    <row r="244" spans="5:14" ht="18" customHeight="1">
      <c r="E244" s="2"/>
      <c r="F244" s="34"/>
      <c r="J244" s="56"/>
      <c r="K244" s="56"/>
      <c r="M244" s="56"/>
      <c r="N244" s="56"/>
    </row>
    <row r="245" spans="5:14" ht="18" customHeight="1">
      <c r="E245" s="2"/>
      <c r="F245" s="34"/>
      <c r="J245" s="56"/>
      <c r="K245" s="56"/>
      <c r="M245" s="56"/>
      <c r="N245" s="56"/>
    </row>
    <row r="246" spans="5:14" ht="18" customHeight="1">
      <c r="E246" s="2"/>
      <c r="F246" s="34"/>
      <c r="J246" s="56"/>
      <c r="K246" s="56"/>
      <c r="M246" s="56"/>
      <c r="N246" s="56"/>
    </row>
    <row r="247" spans="5:14" ht="18" customHeight="1">
      <c r="E247" s="2"/>
      <c r="F247" s="34"/>
      <c r="J247" s="56"/>
      <c r="K247" s="56"/>
      <c r="M247" s="56"/>
      <c r="N247" s="56"/>
    </row>
    <row r="248" spans="5:14" ht="18" customHeight="1">
      <c r="E248" s="2"/>
      <c r="F248" s="34"/>
      <c r="J248" s="56"/>
      <c r="K248" s="56"/>
      <c r="M248" s="56"/>
      <c r="N248" s="56"/>
    </row>
    <row r="249" spans="5:14" ht="18" customHeight="1">
      <c r="E249" s="2"/>
      <c r="F249" s="34"/>
      <c r="J249" s="56"/>
      <c r="K249" s="56"/>
      <c r="M249" s="56"/>
      <c r="N249" s="56"/>
    </row>
    <row r="250" spans="5:14" ht="18" customHeight="1">
      <c r="E250" s="2"/>
      <c r="F250" s="34"/>
      <c r="J250" s="56"/>
      <c r="K250" s="56"/>
      <c r="M250" s="56"/>
      <c r="N250" s="56"/>
    </row>
    <row r="251" spans="5:14" ht="18" customHeight="1">
      <c r="E251" s="2"/>
      <c r="F251" s="34"/>
      <c r="J251" s="56"/>
      <c r="K251" s="56"/>
      <c r="M251" s="56"/>
      <c r="N251" s="56"/>
    </row>
    <row r="252" spans="5:14" ht="18" customHeight="1">
      <c r="E252" s="2"/>
      <c r="F252" s="34"/>
      <c r="J252" s="56"/>
      <c r="K252" s="56"/>
      <c r="M252" s="56"/>
      <c r="N252" s="56"/>
    </row>
    <row r="253" spans="5:14" ht="18" customHeight="1">
      <c r="E253" s="2"/>
      <c r="F253" s="34"/>
      <c r="J253" s="56"/>
      <c r="K253" s="56"/>
      <c r="M253" s="56"/>
      <c r="N253" s="56"/>
    </row>
    <row r="254" spans="5:14" ht="18" customHeight="1">
      <c r="E254" s="2"/>
      <c r="F254" s="34"/>
      <c r="J254" s="56"/>
      <c r="K254" s="56"/>
      <c r="M254" s="56"/>
      <c r="N254" s="56"/>
    </row>
    <row r="255" spans="5:14" ht="18" customHeight="1">
      <c r="E255" s="2"/>
      <c r="F255" s="34"/>
      <c r="J255" s="56"/>
      <c r="K255" s="56"/>
      <c r="M255" s="56"/>
      <c r="N255" s="56"/>
    </row>
    <row r="256" spans="5:14" ht="18" customHeight="1">
      <c r="E256" s="2"/>
      <c r="F256" s="34"/>
      <c r="J256" s="56"/>
      <c r="K256" s="56"/>
      <c r="M256" s="56"/>
      <c r="N256" s="56"/>
    </row>
    <row r="257" spans="5:14" ht="18" customHeight="1">
      <c r="E257" s="2"/>
      <c r="F257" s="34"/>
      <c r="J257" s="56"/>
      <c r="K257" s="56"/>
      <c r="M257" s="56"/>
      <c r="N257" s="56"/>
    </row>
    <row r="258" spans="5:14" ht="18" customHeight="1">
      <c r="E258" s="2"/>
      <c r="F258" s="34"/>
      <c r="J258" s="56"/>
      <c r="K258" s="56"/>
      <c r="M258" s="56"/>
      <c r="N258" s="56"/>
    </row>
    <row r="259" spans="5:14" ht="18" customHeight="1">
      <c r="E259" s="2"/>
      <c r="F259" s="34"/>
      <c r="J259" s="56"/>
      <c r="K259" s="56"/>
      <c r="M259" s="56"/>
      <c r="N259" s="56"/>
    </row>
    <row r="260" spans="5:14" ht="18" customHeight="1">
      <c r="E260" s="2"/>
      <c r="F260" s="34"/>
      <c r="J260" s="56"/>
      <c r="K260" s="56"/>
      <c r="M260" s="56"/>
      <c r="N260" s="56"/>
    </row>
    <row r="261" spans="5:14" ht="18" customHeight="1">
      <c r="E261" s="2"/>
      <c r="F261" s="34"/>
      <c r="J261" s="56"/>
      <c r="K261" s="56"/>
      <c r="M261" s="56"/>
      <c r="N261" s="56"/>
    </row>
    <row r="262" spans="5:14" ht="18" customHeight="1">
      <c r="E262" s="2"/>
      <c r="F262" s="34"/>
      <c r="J262" s="56"/>
      <c r="K262" s="56"/>
      <c r="M262" s="56"/>
      <c r="N262" s="56"/>
    </row>
    <row r="263" spans="5:14" ht="18" customHeight="1">
      <c r="E263" s="2"/>
      <c r="F263" s="34"/>
      <c r="J263" s="56"/>
      <c r="K263" s="56"/>
      <c r="M263" s="56"/>
      <c r="N263" s="56"/>
    </row>
    <row r="264" spans="5:14" ht="18" customHeight="1">
      <c r="E264" s="2"/>
      <c r="F264" s="34"/>
      <c r="J264" s="56"/>
      <c r="K264" s="56"/>
      <c r="M264" s="56"/>
      <c r="N264" s="56"/>
    </row>
    <row r="265" spans="5:14" ht="18" customHeight="1">
      <c r="E265" s="2"/>
      <c r="F265" s="34"/>
      <c r="J265" s="56"/>
      <c r="K265" s="56"/>
      <c r="M265" s="56"/>
      <c r="N265" s="56"/>
    </row>
    <row r="266" spans="5:14" ht="18" customHeight="1">
      <c r="E266" s="2"/>
      <c r="F266" s="34"/>
      <c r="J266" s="56"/>
      <c r="K266" s="56"/>
      <c r="M266" s="56"/>
      <c r="N266" s="56"/>
    </row>
    <row r="267" spans="5:14" ht="18" customHeight="1">
      <c r="E267" s="2"/>
      <c r="F267" s="34"/>
      <c r="J267" s="56"/>
      <c r="K267" s="56"/>
      <c r="M267" s="56"/>
      <c r="N267" s="56"/>
    </row>
    <row r="268" spans="5:14" ht="18" customHeight="1">
      <c r="E268" s="2"/>
      <c r="F268" s="34"/>
      <c r="J268" s="56"/>
      <c r="K268" s="56"/>
      <c r="M268" s="56"/>
      <c r="N268" s="56"/>
    </row>
    <row r="269" spans="5:14" ht="18" customHeight="1">
      <c r="E269" s="2"/>
      <c r="F269" s="34"/>
      <c r="J269" s="56"/>
      <c r="K269" s="56"/>
      <c r="M269" s="56"/>
      <c r="N269" s="56"/>
    </row>
    <row r="270" spans="5:14" ht="18" customHeight="1">
      <c r="E270" s="2"/>
      <c r="F270" s="34"/>
      <c r="J270" s="56"/>
      <c r="K270" s="56"/>
      <c r="M270" s="56"/>
      <c r="N270" s="56"/>
    </row>
    <row r="271" spans="5:14" ht="18" customHeight="1">
      <c r="E271" s="2"/>
      <c r="F271" s="34"/>
      <c r="J271" s="56"/>
      <c r="K271" s="56"/>
      <c r="M271" s="56"/>
      <c r="N271" s="56"/>
    </row>
    <row r="272" spans="5:14" ht="18" customHeight="1">
      <c r="E272" s="2"/>
      <c r="F272" s="34"/>
      <c r="J272" s="56"/>
      <c r="K272" s="56"/>
      <c r="M272" s="56"/>
      <c r="N272" s="56"/>
    </row>
    <row r="273" spans="5:14" ht="18" customHeight="1">
      <c r="E273" s="2"/>
      <c r="F273" s="34"/>
      <c r="J273" s="56"/>
      <c r="K273" s="56"/>
      <c r="M273" s="56"/>
      <c r="N273" s="56"/>
    </row>
    <row r="274" spans="5:14" ht="18" customHeight="1">
      <c r="E274" s="2"/>
      <c r="F274" s="34"/>
      <c r="J274" s="56"/>
      <c r="K274" s="56"/>
      <c r="M274" s="56"/>
      <c r="N274" s="56"/>
    </row>
    <row r="275" spans="5:14" ht="18" customHeight="1">
      <c r="E275" s="2"/>
      <c r="F275" s="34"/>
      <c r="J275" s="56"/>
      <c r="K275" s="56"/>
      <c r="M275" s="56"/>
      <c r="N275" s="56"/>
    </row>
    <row r="276" spans="5:14" ht="18" customHeight="1">
      <c r="E276" s="2"/>
      <c r="F276" s="34"/>
      <c r="J276" s="56"/>
      <c r="K276" s="56"/>
      <c r="M276" s="56"/>
      <c r="N276" s="56"/>
    </row>
    <row r="277" spans="5:14" ht="18" customHeight="1">
      <c r="E277" s="2"/>
      <c r="F277" s="34"/>
      <c r="J277" s="56"/>
      <c r="K277" s="56"/>
      <c r="M277" s="56"/>
      <c r="N277" s="56"/>
    </row>
    <row r="278" spans="5:14" ht="18" customHeight="1">
      <c r="E278" s="2"/>
      <c r="F278" s="34"/>
      <c r="J278" s="56"/>
      <c r="K278" s="56"/>
      <c r="M278" s="56"/>
      <c r="N278" s="56"/>
    </row>
    <row r="279" spans="5:14" ht="18" customHeight="1">
      <c r="E279" s="2"/>
      <c r="F279" s="34"/>
      <c r="J279" s="56"/>
      <c r="K279" s="56"/>
      <c r="M279" s="56"/>
      <c r="N279" s="56"/>
    </row>
    <row r="280" spans="5:14" ht="18" customHeight="1">
      <c r="E280" s="2"/>
      <c r="F280" s="34"/>
      <c r="J280" s="56"/>
      <c r="K280" s="56"/>
      <c r="M280" s="56"/>
      <c r="N280" s="56"/>
    </row>
    <row r="281" spans="5:14" ht="18" customHeight="1">
      <c r="E281" s="2"/>
      <c r="F281" s="34"/>
      <c r="J281" s="56"/>
      <c r="K281" s="56"/>
      <c r="M281" s="56"/>
      <c r="N281" s="56"/>
    </row>
    <row r="282" spans="5:14" ht="18" customHeight="1">
      <c r="E282" s="2"/>
      <c r="F282" s="34"/>
      <c r="J282" s="56"/>
      <c r="K282" s="56"/>
      <c r="M282" s="56"/>
      <c r="N282" s="56"/>
    </row>
    <row r="283" spans="5:14" ht="18" customHeight="1">
      <c r="E283" s="2"/>
      <c r="F283" s="34"/>
      <c r="J283" s="56"/>
      <c r="K283" s="56"/>
      <c r="M283" s="56"/>
      <c r="N283" s="56"/>
    </row>
    <row r="284" spans="5:14" ht="18" customHeight="1">
      <c r="E284" s="2"/>
      <c r="F284" s="34"/>
      <c r="J284" s="56"/>
      <c r="K284" s="56"/>
      <c r="M284" s="56"/>
      <c r="N284" s="56"/>
    </row>
    <row r="285" spans="5:14" ht="18" customHeight="1">
      <c r="E285" s="2"/>
      <c r="F285" s="34"/>
      <c r="J285" s="56"/>
      <c r="K285" s="56"/>
      <c r="M285" s="56"/>
      <c r="N285" s="56"/>
    </row>
    <row r="286" spans="5:14" ht="18" customHeight="1">
      <c r="E286" s="2"/>
      <c r="F286" s="34"/>
      <c r="J286" s="56"/>
      <c r="K286" s="56"/>
      <c r="M286" s="56"/>
      <c r="N286" s="56"/>
    </row>
    <row r="287" spans="5:14" ht="18" customHeight="1">
      <c r="E287" s="2"/>
      <c r="F287" s="34"/>
      <c r="J287" s="56"/>
      <c r="K287" s="56"/>
      <c r="M287" s="56"/>
      <c r="N287" s="56"/>
    </row>
    <row r="288" spans="5:14" ht="18" customHeight="1">
      <c r="E288" s="2"/>
      <c r="F288" s="34"/>
      <c r="J288" s="56"/>
      <c r="K288" s="56"/>
      <c r="M288" s="56"/>
      <c r="N288" s="56"/>
    </row>
    <row r="289" spans="5:14" ht="18" customHeight="1">
      <c r="E289" s="2"/>
      <c r="F289" s="34"/>
      <c r="J289" s="56"/>
      <c r="K289" s="56"/>
      <c r="M289" s="56"/>
      <c r="N289" s="56"/>
    </row>
    <row r="290" spans="5:14" ht="18" customHeight="1">
      <c r="E290" s="2"/>
      <c r="F290" s="34"/>
      <c r="J290" s="56"/>
      <c r="K290" s="56"/>
      <c r="M290" s="56"/>
      <c r="N290" s="56"/>
    </row>
    <row r="291" spans="5:14" ht="18" customHeight="1">
      <c r="E291" s="2"/>
      <c r="F291" s="34"/>
      <c r="J291" s="56"/>
      <c r="K291" s="56"/>
      <c r="M291" s="56"/>
      <c r="N291" s="56"/>
    </row>
    <row r="292" spans="5:14" ht="18" customHeight="1">
      <c r="E292" s="2"/>
      <c r="F292" s="34"/>
      <c r="J292" s="56"/>
      <c r="K292" s="56"/>
      <c r="M292" s="56"/>
      <c r="N292" s="56"/>
    </row>
    <row r="293" spans="5:14" ht="18" customHeight="1">
      <c r="E293" s="2"/>
      <c r="F293" s="34"/>
      <c r="J293" s="56"/>
      <c r="K293" s="56"/>
      <c r="M293" s="56"/>
      <c r="N293" s="56"/>
    </row>
    <row r="294" spans="5:14" ht="18" customHeight="1">
      <c r="E294" s="2"/>
      <c r="F294" s="34"/>
      <c r="J294" s="56"/>
      <c r="K294" s="56"/>
      <c r="M294" s="56"/>
      <c r="N294" s="56"/>
    </row>
    <row r="295" spans="5:14" ht="18" customHeight="1">
      <c r="E295" s="2"/>
      <c r="F295" s="34"/>
      <c r="J295" s="56"/>
      <c r="K295" s="56"/>
      <c r="M295" s="56"/>
      <c r="N295" s="56"/>
    </row>
    <row r="296" spans="5:14" ht="18" customHeight="1">
      <c r="E296" s="2"/>
      <c r="F296" s="34"/>
      <c r="J296" s="56"/>
      <c r="K296" s="56"/>
      <c r="M296" s="56"/>
      <c r="N296" s="56"/>
    </row>
    <row r="297" spans="5:14" ht="18" customHeight="1">
      <c r="E297" s="2"/>
      <c r="F297" s="34"/>
      <c r="J297" s="56"/>
      <c r="K297" s="56"/>
      <c r="M297" s="56"/>
      <c r="N297" s="56"/>
    </row>
    <row r="298" spans="5:14" ht="18" customHeight="1">
      <c r="E298" s="2"/>
      <c r="F298" s="34"/>
      <c r="J298" s="56"/>
      <c r="K298" s="56"/>
      <c r="M298" s="56"/>
      <c r="N298" s="56"/>
    </row>
    <row r="299" spans="5:14" ht="18" customHeight="1">
      <c r="E299" s="2"/>
      <c r="F299" s="34"/>
      <c r="J299" s="56"/>
      <c r="K299" s="56"/>
      <c r="M299" s="56"/>
      <c r="N299" s="56"/>
    </row>
    <row r="300" spans="5:14" ht="18" customHeight="1">
      <c r="E300" s="2"/>
      <c r="F300" s="34"/>
      <c r="J300" s="56"/>
      <c r="K300" s="56"/>
      <c r="M300" s="56"/>
      <c r="N300" s="56"/>
    </row>
    <row r="301" spans="5:14" ht="18" customHeight="1">
      <c r="E301" s="2"/>
      <c r="F301" s="34"/>
      <c r="J301" s="56"/>
      <c r="K301" s="56"/>
      <c r="M301" s="56"/>
      <c r="N301" s="56"/>
    </row>
    <row r="302" spans="5:14" ht="18" customHeight="1">
      <c r="E302" s="2"/>
      <c r="F302" s="34"/>
      <c r="J302" s="56"/>
      <c r="K302" s="56"/>
      <c r="M302" s="56"/>
      <c r="N302" s="56"/>
    </row>
    <row r="303" spans="5:14" ht="18" customHeight="1">
      <c r="E303" s="2"/>
      <c r="F303" s="34"/>
      <c r="J303" s="56"/>
      <c r="K303" s="56"/>
      <c r="M303" s="56"/>
      <c r="N303" s="56"/>
    </row>
    <row r="304" spans="5:14" ht="18" customHeight="1">
      <c r="E304" s="2"/>
      <c r="F304" s="34"/>
      <c r="J304" s="56"/>
      <c r="K304" s="56"/>
      <c r="M304" s="56"/>
      <c r="N304" s="56"/>
    </row>
    <row r="305" spans="5:14" ht="18" customHeight="1">
      <c r="E305" s="2"/>
      <c r="F305" s="34"/>
      <c r="J305" s="56"/>
      <c r="K305" s="56"/>
      <c r="M305" s="56"/>
      <c r="N305" s="56"/>
    </row>
    <row r="306" spans="5:14" ht="18" customHeight="1">
      <c r="E306" s="2"/>
      <c r="F306" s="34"/>
      <c r="J306" s="56"/>
      <c r="K306" s="56"/>
      <c r="M306" s="56"/>
      <c r="N306" s="56"/>
    </row>
    <row r="307" spans="5:14" ht="18" customHeight="1">
      <c r="E307" s="2"/>
      <c r="F307" s="34"/>
      <c r="J307" s="56"/>
      <c r="K307" s="56"/>
      <c r="M307" s="56"/>
      <c r="N307" s="56"/>
    </row>
    <row r="308" spans="5:14" ht="18" customHeight="1">
      <c r="E308" s="2"/>
      <c r="F308" s="34"/>
      <c r="J308" s="56"/>
      <c r="K308" s="56"/>
      <c r="M308" s="56"/>
      <c r="N308" s="56"/>
    </row>
    <row r="309" spans="5:14" ht="18" customHeight="1">
      <c r="E309" s="2"/>
      <c r="F309" s="34"/>
      <c r="J309" s="56"/>
      <c r="K309" s="56"/>
      <c r="M309" s="56"/>
      <c r="N309" s="56"/>
    </row>
    <row r="310" spans="5:14" ht="18" customHeight="1">
      <c r="E310" s="2"/>
      <c r="F310" s="34"/>
      <c r="J310" s="56"/>
      <c r="K310" s="56"/>
      <c r="M310" s="56"/>
      <c r="N310" s="56"/>
    </row>
    <row r="311" spans="5:14" ht="18" customHeight="1">
      <c r="E311" s="2"/>
      <c r="F311" s="34"/>
      <c r="J311" s="56"/>
      <c r="K311" s="56"/>
      <c r="M311" s="56"/>
      <c r="N311" s="56"/>
    </row>
    <row r="312" spans="5:14" ht="18" customHeight="1">
      <c r="E312" s="2"/>
      <c r="F312" s="34"/>
      <c r="J312" s="56"/>
      <c r="K312" s="56"/>
      <c r="M312" s="56"/>
      <c r="N312" s="56"/>
    </row>
    <row r="313" spans="5:14" ht="18" customHeight="1">
      <c r="E313" s="2"/>
      <c r="F313" s="34"/>
      <c r="J313" s="56"/>
      <c r="K313" s="56"/>
      <c r="M313" s="56"/>
      <c r="N313" s="56"/>
    </row>
    <row r="314" spans="5:14" ht="18" customHeight="1">
      <c r="E314" s="2"/>
      <c r="F314" s="34"/>
      <c r="J314" s="56"/>
      <c r="K314" s="56"/>
      <c r="M314" s="56"/>
      <c r="N314" s="56"/>
    </row>
    <row r="315" spans="5:14" ht="18" customHeight="1">
      <c r="E315" s="2"/>
      <c r="F315" s="34"/>
      <c r="J315" s="56"/>
      <c r="K315" s="56"/>
      <c r="M315" s="56"/>
      <c r="N315" s="56"/>
    </row>
    <row r="316" spans="5:14" ht="18" customHeight="1">
      <c r="E316" s="2"/>
      <c r="F316" s="34"/>
      <c r="J316" s="56"/>
      <c r="K316" s="56"/>
      <c r="M316" s="56"/>
      <c r="N316" s="56"/>
    </row>
    <row r="317" spans="5:14" ht="18" customHeight="1">
      <c r="E317" s="2"/>
      <c r="F317" s="34"/>
      <c r="J317" s="56"/>
      <c r="K317" s="56"/>
      <c r="M317" s="56"/>
      <c r="N317" s="56"/>
    </row>
    <row r="318" spans="5:14" ht="18" customHeight="1">
      <c r="E318" s="2"/>
      <c r="F318" s="34"/>
      <c r="J318" s="56"/>
      <c r="K318" s="56"/>
      <c r="M318" s="56"/>
      <c r="N318" s="56"/>
    </row>
    <row r="319" spans="5:14" ht="18" customHeight="1">
      <c r="E319" s="2"/>
      <c r="F319" s="34"/>
      <c r="J319" s="56"/>
      <c r="K319" s="56"/>
      <c r="M319" s="56"/>
      <c r="N319" s="56"/>
    </row>
    <row r="320" spans="5:14" ht="18" customHeight="1">
      <c r="E320" s="2"/>
      <c r="F320" s="34"/>
      <c r="J320" s="56"/>
      <c r="K320" s="56"/>
      <c r="M320" s="56"/>
      <c r="N320" s="56"/>
    </row>
    <row r="321" spans="5:14" ht="18" customHeight="1">
      <c r="E321" s="2"/>
      <c r="F321" s="34"/>
      <c r="J321" s="56"/>
      <c r="K321" s="56"/>
      <c r="M321" s="56"/>
      <c r="N321" s="56"/>
    </row>
    <row r="322" spans="5:14" ht="18" customHeight="1">
      <c r="E322" s="2"/>
      <c r="F322" s="34"/>
      <c r="J322" s="56"/>
      <c r="K322" s="56"/>
      <c r="M322" s="56"/>
      <c r="N322" s="56"/>
    </row>
    <row r="323" spans="5:14" ht="18" customHeight="1">
      <c r="E323" s="2"/>
      <c r="F323" s="34"/>
      <c r="J323" s="56"/>
      <c r="K323" s="56"/>
      <c r="M323" s="56"/>
      <c r="N323" s="56"/>
    </row>
    <row r="324" spans="5:14" ht="18" customHeight="1">
      <c r="E324" s="2"/>
      <c r="F324" s="34"/>
      <c r="J324" s="56"/>
      <c r="K324" s="56"/>
      <c r="M324" s="56"/>
      <c r="N324" s="56"/>
    </row>
    <row r="325" spans="5:14" ht="18" customHeight="1">
      <c r="E325" s="2"/>
      <c r="F325" s="34"/>
      <c r="J325" s="56"/>
      <c r="K325" s="56"/>
      <c r="M325" s="56"/>
      <c r="N325" s="56"/>
    </row>
    <row r="326" spans="5:14" ht="18" customHeight="1">
      <c r="E326" s="2"/>
      <c r="F326" s="34"/>
      <c r="J326" s="56"/>
      <c r="K326" s="56"/>
      <c r="M326" s="56"/>
      <c r="N326" s="56"/>
    </row>
    <row r="327" spans="5:14" ht="18" customHeight="1">
      <c r="E327" s="2"/>
      <c r="F327" s="34"/>
      <c r="J327" s="56"/>
      <c r="K327" s="56"/>
      <c r="M327" s="56"/>
      <c r="N327" s="56"/>
    </row>
    <row r="328" spans="5:14" ht="18" customHeight="1">
      <c r="E328" s="2"/>
      <c r="F328" s="34"/>
      <c r="J328" s="56"/>
      <c r="K328" s="56"/>
      <c r="M328" s="56"/>
      <c r="N328" s="56"/>
    </row>
    <row r="329" spans="5:14" ht="18" customHeight="1">
      <c r="E329" s="2"/>
      <c r="F329" s="34"/>
      <c r="J329" s="56"/>
      <c r="K329" s="56"/>
      <c r="M329" s="56"/>
      <c r="N329" s="56"/>
    </row>
    <row r="330" spans="5:14" ht="18" customHeight="1">
      <c r="E330" s="2"/>
      <c r="F330" s="34"/>
      <c r="J330" s="56"/>
      <c r="K330" s="56"/>
      <c r="M330" s="56"/>
      <c r="N330" s="56"/>
    </row>
    <row r="331" spans="5:14" ht="18" customHeight="1">
      <c r="E331" s="2"/>
      <c r="F331" s="34"/>
      <c r="J331" s="56"/>
      <c r="K331" s="56"/>
      <c r="M331" s="56"/>
      <c r="N331" s="56"/>
    </row>
    <row r="332" spans="5:14" ht="18" customHeight="1">
      <c r="E332" s="2"/>
      <c r="F332" s="34"/>
      <c r="J332" s="56"/>
      <c r="K332" s="56"/>
      <c r="M332" s="56"/>
      <c r="N332" s="56"/>
    </row>
    <row r="333" spans="5:14" ht="18" customHeight="1">
      <c r="E333" s="2"/>
      <c r="F333" s="34"/>
      <c r="J333" s="56"/>
      <c r="K333" s="56"/>
      <c r="M333" s="56"/>
      <c r="N333" s="56"/>
    </row>
    <row r="334" spans="5:14" ht="18" customHeight="1">
      <c r="E334" s="2"/>
      <c r="F334" s="34"/>
      <c r="J334" s="56"/>
      <c r="K334" s="56"/>
      <c r="M334" s="56"/>
      <c r="N334" s="56"/>
    </row>
    <row r="335" spans="5:14" ht="18" customHeight="1">
      <c r="E335" s="2"/>
      <c r="F335" s="34"/>
      <c r="J335" s="56"/>
      <c r="K335" s="56"/>
      <c r="M335" s="56"/>
      <c r="N335" s="56"/>
    </row>
    <row r="336" spans="5:14" ht="18" customHeight="1">
      <c r="E336" s="2"/>
      <c r="F336" s="34"/>
      <c r="J336" s="56"/>
      <c r="K336" s="56"/>
      <c r="M336" s="56"/>
      <c r="N336" s="56"/>
    </row>
    <row r="337" spans="5:14" ht="18" customHeight="1">
      <c r="E337" s="2"/>
      <c r="F337" s="34"/>
      <c r="J337" s="56"/>
      <c r="K337" s="56"/>
      <c r="M337" s="56"/>
      <c r="N337" s="56"/>
    </row>
    <row r="338" spans="5:14" ht="18" customHeight="1">
      <c r="E338" s="2"/>
      <c r="F338" s="34"/>
      <c r="J338" s="56"/>
      <c r="K338" s="56"/>
      <c r="M338" s="56"/>
      <c r="N338" s="56"/>
    </row>
    <row r="339" spans="5:14" ht="18" customHeight="1">
      <c r="E339" s="2"/>
      <c r="F339" s="34"/>
      <c r="J339" s="56"/>
      <c r="K339" s="56"/>
      <c r="M339" s="56"/>
      <c r="N339" s="56"/>
    </row>
    <row r="340" spans="5:14" ht="18" customHeight="1">
      <c r="E340" s="2"/>
      <c r="F340" s="34"/>
      <c r="J340" s="56"/>
      <c r="K340" s="56"/>
      <c r="M340" s="56"/>
      <c r="N340" s="56"/>
    </row>
    <row r="341" spans="5:14" ht="18" customHeight="1">
      <c r="E341" s="2"/>
      <c r="F341" s="34"/>
      <c r="J341" s="56"/>
      <c r="K341" s="56"/>
      <c r="M341" s="56"/>
      <c r="N341" s="56"/>
    </row>
    <row r="342" spans="5:14" ht="18" customHeight="1">
      <c r="E342" s="2"/>
      <c r="F342" s="34"/>
      <c r="J342" s="56"/>
      <c r="K342" s="56"/>
      <c r="M342" s="56"/>
      <c r="N342" s="56"/>
    </row>
    <row r="343" spans="5:14" ht="18" customHeight="1">
      <c r="E343" s="2"/>
      <c r="F343" s="34"/>
      <c r="J343" s="56"/>
      <c r="K343" s="56"/>
      <c r="M343" s="56"/>
      <c r="N343" s="56"/>
    </row>
    <row r="344" spans="5:14" ht="18" customHeight="1">
      <c r="E344" s="2"/>
      <c r="F344" s="34"/>
      <c r="J344" s="56"/>
      <c r="K344" s="56"/>
      <c r="M344" s="56"/>
      <c r="N344" s="56"/>
    </row>
    <row r="345" spans="5:14" ht="18" customHeight="1">
      <c r="E345" s="2"/>
      <c r="F345" s="34"/>
      <c r="J345" s="56"/>
      <c r="K345" s="56"/>
      <c r="M345" s="56"/>
      <c r="N345" s="56"/>
    </row>
    <row r="346" spans="5:14" ht="18" customHeight="1">
      <c r="E346" s="2"/>
      <c r="F346" s="34"/>
      <c r="J346" s="56"/>
      <c r="K346" s="56"/>
      <c r="M346" s="56"/>
      <c r="N346" s="56"/>
    </row>
    <row r="347" spans="5:14" ht="18" customHeight="1">
      <c r="E347" s="2"/>
      <c r="F347" s="34"/>
      <c r="J347" s="56"/>
      <c r="K347" s="56"/>
      <c r="M347" s="56"/>
      <c r="N347" s="56"/>
    </row>
    <row r="348" spans="5:14" ht="18" customHeight="1">
      <c r="E348" s="2"/>
      <c r="F348" s="34"/>
      <c r="J348" s="56"/>
      <c r="K348" s="56"/>
      <c r="M348" s="56"/>
      <c r="N348" s="56"/>
    </row>
    <row r="349" spans="5:14" ht="18" customHeight="1">
      <c r="E349" s="2"/>
      <c r="F349" s="34"/>
      <c r="J349" s="56"/>
      <c r="K349" s="56"/>
      <c r="M349" s="56"/>
      <c r="N349" s="56"/>
    </row>
    <row r="350" spans="5:14" ht="18" customHeight="1">
      <c r="E350" s="2"/>
      <c r="F350" s="34"/>
      <c r="J350" s="56"/>
      <c r="K350" s="56"/>
      <c r="M350" s="56"/>
      <c r="N350" s="56"/>
    </row>
    <row r="351" spans="5:14" ht="18" customHeight="1">
      <c r="E351" s="2"/>
      <c r="F351" s="34"/>
      <c r="J351" s="56"/>
      <c r="K351" s="56"/>
      <c r="M351" s="56"/>
      <c r="N351" s="56"/>
    </row>
    <row r="352" spans="5:14" ht="18" customHeight="1">
      <c r="E352" s="2"/>
      <c r="F352" s="34"/>
      <c r="J352" s="56"/>
      <c r="K352" s="56"/>
      <c r="M352" s="56"/>
      <c r="N352" s="56"/>
    </row>
    <row r="353" spans="5:14" ht="18" customHeight="1">
      <c r="E353" s="2"/>
      <c r="F353" s="34"/>
      <c r="J353" s="56"/>
      <c r="K353" s="56"/>
      <c r="M353" s="56"/>
      <c r="N353" s="56"/>
    </row>
    <row r="354" spans="5:14" ht="18" customHeight="1">
      <c r="E354" s="2"/>
      <c r="F354" s="34"/>
      <c r="J354" s="56"/>
      <c r="K354" s="56"/>
      <c r="M354" s="56"/>
      <c r="N354" s="56"/>
    </row>
    <row r="355" spans="5:14" ht="18" customHeight="1">
      <c r="E355" s="2"/>
      <c r="F355" s="34"/>
      <c r="J355" s="56"/>
      <c r="K355" s="56"/>
      <c r="M355" s="56"/>
      <c r="N355" s="56"/>
    </row>
    <row r="356" spans="5:14" ht="18" customHeight="1">
      <c r="E356" s="2"/>
      <c r="F356" s="34"/>
      <c r="J356" s="56"/>
      <c r="K356" s="56"/>
      <c r="M356" s="56"/>
      <c r="N356" s="56"/>
    </row>
    <row r="357" spans="5:14" ht="18" customHeight="1">
      <c r="E357" s="2"/>
      <c r="F357" s="34"/>
      <c r="J357" s="56"/>
      <c r="K357" s="56"/>
      <c r="M357" s="56"/>
      <c r="N357" s="56"/>
    </row>
    <row r="358" spans="5:14" ht="18" customHeight="1">
      <c r="E358" s="2"/>
      <c r="F358" s="34"/>
      <c r="J358" s="56"/>
      <c r="K358" s="56"/>
      <c r="M358" s="56"/>
      <c r="N358" s="56"/>
    </row>
    <row r="359" spans="5:14" ht="18" customHeight="1">
      <c r="E359" s="2"/>
      <c r="F359" s="34"/>
      <c r="J359" s="56"/>
      <c r="K359" s="56"/>
      <c r="M359" s="56"/>
      <c r="N359" s="56"/>
    </row>
    <row r="360" spans="5:14" ht="18" customHeight="1">
      <c r="E360" s="2"/>
      <c r="F360" s="34"/>
      <c r="J360" s="56"/>
      <c r="K360" s="56"/>
      <c r="M360" s="56"/>
      <c r="N360" s="56"/>
    </row>
    <row r="361" spans="5:14" ht="18" customHeight="1">
      <c r="E361" s="2"/>
      <c r="F361" s="34"/>
      <c r="J361" s="56"/>
      <c r="K361" s="56"/>
      <c r="M361" s="56"/>
      <c r="N361" s="56"/>
    </row>
    <row r="362" spans="5:14" ht="18" customHeight="1">
      <c r="E362" s="2"/>
      <c r="F362" s="34"/>
      <c r="J362" s="56"/>
      <c r="K362" s="56"/>
      <c r="M362" s="56"/>
      <c r="N362" s="56"/>
    </row>
    <row r="363" spans="5:14" ht="18" customHeight="1">
      <c r="E363" s="2"/>
      <c r="F363" s="34"/>
      <c r="J363" s="56"/>
      <c r="K363" s="56"/>
      <c r="M363" s="56"/>
      <c r="N363" s="56"/>
    </row>
    <row r="364" spans="5:14" ht="18" customHeight="1">
      <c r="E364" s="2"/>
      <c r="F364" s="34"/>
      <c r="J364" s="56"/>
      <c r="K364" s="56"/>
      <c r="M364" s="56"/>
      <c r="N364" s="56"/>
    </row>
    <row r="365" spans="5:14" ht="18" customHeight="1">
      <c r="E365" s="2"/>
      <c r="F365" s="34"/>
      <c r="J365" s="56"/>
      <c r="K365" s="56"/>
      <c r="M365" s="56"/>
      <c r="N365" s="56"/>
    </row>
    <row r="366" spans="5:14" ht="18" customHeight="1">
      <c r="E366" s="2"/>
      <c r="F366" s="34"/>
      <c r="J366" s="56"/>
      <c r="K366" s="56"/>
      <c r="M366" s="56"/>
      <c r="N366" s="56"/>
    </row>
    <row r="367" spans="5:14" ht="18" customHeight="1">
      <c r="E367" s="2"/>
      <c r="F367" s="34"/>
      <c r="J367" s="56"/>
      <c r="K367" s="56"/>
      <c r="M367" s="56"/>
      <c r="N367" s="56"/>
    </row>
    <row r="368" spans="5:14" ht="18" customHeight="1">
      <c r="E368" s="2"/>
      <c r="F368" s="34"/>
      <c r="J368" s="56"/>
      <c r="K368" s="56"/>
      <c r="M368" s="56"/>
      <c r="N368" s="56"/>
    </row>
    <row r="369" spans="5:14" ht="18" customHeight="1">
      <c r="E369" s="2"/>
      <c r="F369" s="34"/>
      <c r="J369" s="56"/>
      <c r="K369" s="56"/>
      <c r="M369" s="56"/>
      <c r="N369" s="56"/>
    </row>
    <row r="370" spans="5:14" ht="18" customHeight="1">
      <c r="E370" s="2"/>
      <c r="F370" s="34"/>
      <c r="J370" s="56"/>
      <c r="K370" s="56"/>
      <c r="M370" s="56"/>
      <c r="N370" s="56"/>
    </row>
    <row r="371" spans="5:14" ht="18" customHeight="1">
      <c r="E371" s="2"/>
      <c r="F371" s="34"/>
      <c r="J371" s="56"/>
      <c r="K371" s="56"/>
      <c r="M371" s="56"/>
      <c r="N371" s="56"/>
    </row>
    <row r="372" spans="5:14" ht="18" customHeight="1">
      <c r="E372" s="2"/>
      <c r="F372" s="34"/>
      <c r="J372" s="56"/>
      <c r="K372" s="56"/>
      <c r="M372" s="56"/>
      <c r="N372" s="56"/>
    </row>
    <row r="373" spans="5:14" ht="18" customHeight="1">
      <c r="E373" s="2"/>
      <c r="F373" s="34"/>
      <c r="J373" s="56"/>
      <c r="K373" s="56"/>
      <c r="M373" s="56"/>
      <c r="N373" s="56"/>
    </row>
    <row r="374" spans="5:14" ht="18" customHeight="1">
      <c r="E374" s="2"/>
      <c r="F374" s="34"/>
      <c r="J374" s="56"/>
      <c r="K374" s="56"/>
      <c r="M374" s="56"/>
      <c r="N374" s="56"/>
    </row>
    <row r="375" spans="5:14" ht="18" customHeight="1">
      <c r="E375" s="2"/>
      <c r="F375" s="34"/>
      <c r="J375" s="56"/>
      <c r="K375" s="56"/>
      <c r="M375" s="56"/>
      <c r="N375" s="56"/>
    </row>
    <row r="376" spans="5:14" ht="18" customHeight="1">
      <c r="E376" s="2"/>
      <c r="F376" s="34"/>
      <c r="J376" s="56"/>
      <c r="K376" s="56"/>
      <c r="M376" s="56"/>
      <c r="N376" s="56"/>
    </row>
    <row r="377" spans="5:14" ht="18" customHeight="1">
      <c r="E377" s="2"/>
      <c r="F377" s="34"/>
      <c r="J377" s="56"/>
      <c r="K377" s="56"/>
      <c r="M377" s="56"/>
      <c r="N377" s="56"/>
    </row>
    <row r="378" spans="5:14" ht="18" customHeight="1">
      <c r="E378" s="2"/>
      <c r="F378" s="34"/>
      <c r="J378" s="56"/>
      <c r="K378" s="56"/>
      <c r="M378" s="56"/>
      <c r="N378" s="56"/>
    </row>
    <row r="379" spans="5:14" ht="18" customHeight="1">
      <c r="E379" s="2"/>
      <c r="F379" s="34"/>
      <c r="J379" s="56"/>
      <c r="K379" s="56"/>
      <c r="M379" s="56"/>
      <c r="N379" s="56"/>
    </row>
    <row r="380" spans="5:14" ht="18" customHeight="1">
      <c r="E380" s="2"/>
      <c r="F380" s="34"/>
      <c r="J380" s="56"/>
      <c r="K380" s="56"/>
      <c r="M380" s="56"/>
      <c r="N380" s="56"/>
    </row>
    <row r="381" spans="5:14" ht="18" customHeight="1">
      <c r="E381" s="2"/>
      <c r="F381" s="34"/>
      <c r="J381" s="56"/>
      <c r="K381" s="56"/>
      <c r="M381" s="56"/>
      <c r="N381" s="56"/>
    </row>
    <row r="382" spans="5:14" ht="18" customHeight="1">
      <c r="E382" s="2"/>
      <c r="F382" s="34"/>
      <c r="J382" s="56"/>
      <c r="K382" s="56"/>
      <c r="M382" s="56"/>
      <c r="N382" s="56"/>
    </row>
    <row r="383" spans="5:14" ht="18" customHeight="1">
      <c r="E383" s="2"/>
      <c r="F383" s="34"/>
      <c r="J383" s="56"/>
      <c r="K383" s="56"/>
      <c r="M383" s="56"/>
      <c r="N383" s="56"/>
    </row>
    <row r="384" spans="5:14" ht="18" customHeight="1">
      <c r="E384" s="2"/>
      <c r="F384" s="34"/>
      <c r="J384" s="56"/>
      <c r="K384" s="56"/>
      <c r="M384" s="56"/>
      <c r="N384" s="56"/>
    </row>
    <row r="385" spans="5:14" ht="18" customHeight="1">
      <c r="E385" s="2"/>
      <c r="F385" s="34"/>
      <c r="J385" s="56"/>
      <c r="K385" s="56"/>
      <c r="M385" s="56"/>
      <c r="N385" s="56"/>
    </row>
    <row r="386" spans="5:14" ht="18" customHeight="1">
      <c r="E386" s="2"/>
      <c r="F386" s="34"/>
      <c r="J386" s="56"/>
      <c r="K386" s="56"/>
      <c r="M386" s="56"/>
      <c r="N386" s="56"/>
    </row>
    <row r="387" spans="5:14" ht="18" customHeight="1">
      <c r="E387" s="2"/>
      <c r="F387" s="34"/>
      <c r="J387" s="56"/>
      <c r="K387" s="56"/>
      <c r="M387" s="56"/>
      <c r="N387" s="56"/>
    </row>
    <row r="388" spans="5:14" ht="18" customHeight="1">
      <c r="E388" s="2"/>
      <c r="F388" s="34"/>
      <c r="J388" s="56"/>
      <c r="K388" s="56"/>
      <c r="M388" s="56"/>
      <c r="N388" s="56"/>
    </row>
    <row r="389" spans="5:14" ht="18" customHeight="1">
      <c r="E389" s="2"/>
      <c r="F389" s="34"/>
      <c r="J389" s="56"/>
      <c r="K389" s="56"/>
      <c r="M389" s="56"/>
      <c r="N389" s="56"/>
    </row>
    <row r="390" spans="5:14" ht="18" customHeight="1">
      <c r="E390" s="2"/>
      <c r="F390" s="34"/>
      <c r="J390" s="56"/>
      <c r="K390" s="56"/>
      <c r="M390" s="56"/>
      <c r="N390" s="56"/>
    </row>
    <row r="391" spans="5:14" ht="18" customHeight="1">
      <c r="E391" s="2"/>
      <c r="F391" s="34"/>
      <c r="J391" s="56"/>
      <c r="K391" s="56"/>
      <c r="M391" s="56"/>
      <c r="N391" s="56"/>
    </row>
    <row r="392" spans="5:14" ht="18" customHeight="1">
      <c r="E392" s="2"/>
      <c r="F392" s="34"/>
      <c r="J392" s="56"/>
      <c r="K392" s="56"/>
      <c r="M392" s="56"/>
      <c r="N392" s="56"/>
    </row>
    <row r="393" spans="5:14" ht="18" customHeight="1">
      <c r="E393" s="2"/>
      <c r="F393" s="34"/>
      <c r="J393" s="56"/>
      <c r="K393" s="56"/>
      <c r="M393" s="56"/>
      <c r="N393" s="56"/>
    </row>
    <row r="394" spans="5:14" ht="18" customHeight="1">
      <c r="E394" s="2"/>
      <c r="F394" s="34"/>
      <c r="J394" s="56"/>
      <c r="K394" s="56"/>
      <c r="M394" s="56"/>
      <c r="N394" s="56"/>
    </row>
    <row r="395" spans="5:14" ht="18" customHeight="1">
      <c r="E395" s="2"/>
      <c r="F395" s="34"/>
      <c r="J395" s="56"/>
      <c r="K395" s="56"/>
      <c r="M395" s="56"/>
      <c r="N395" s="56"/>
    </row>
    <row r="396" spans="5:14" ht="18" customHeight="1">
      <c r="E396" s="2"/>
      <c r="F396" s="34"/>
      <c r="J396" s="56"/>
      <c r="K396" s="56"/>
      <c r="M396" s="56"/>
      <c r="N396" s="56"/>
    </row>
    <row r="397" spans="5:14" ht="18" customHeight="1">
      <c r="E397" s="2"/>
      <c r="F397" s="34"/>
      <c r="J397" s="56"/>
      <c r="K397" s="56"/>
      <c r="M397" s="56"/>
      <c r="N397" s="56"/>
    </row>
    <row r="398" spans="5:14" ht="18" customHeight="1">
      <c r="E398" s="2"/>
      <c r="F398" s="34"/>
      <c r="J398" s="56"/>
      <c r="K398" s="56"/>
      <c r="M398" s="56"/>
      <c r="N398" s="56"/>
    </row>
    <row r="399" spans="5:14" ht="18" customHeight="1">
      <c r="E399" s="2"/>
      <c r="F399" s="34"/>
      <c r="J399" s="56"/>
      <c r="K399" s="56"/>
      <c r="M399" s="56"/>
      <c r="N399" s="56"/>
    </row>
    <row r="400" spans="5:14" ht="18" customHeight="1">
      <c r="E400" s="2"/>
      <c r="F400" s="34"/>
      <c r="J400" s="56"/>
      <c r="K400" s="56"/>
      <c r="M400" s="56"/>
      <c r="N400" s="56"/>
    </row>
    <row r="401" spans="5:14" ht="18" customHeight="1">
      <c r="E401" s="2"/>
      <c r="F401" s="34"/>
      <c r="J401" s="56"/>
      <c r="K401" s="56"/>
      <c r="M401" s="56"/>
      <c r="N401" s="56"/>
    </row>
    <row r="402" spans="5:14" ht="18" customHeight="1">
      <c r="E402" s="2"/>
      <c r="F402" s="34"/>
      <c r="J402" s="56"/>
      <c r="K402" s="56"/>
      <c r="M402" s="56"/>
      <c r="N402" s="56"/>
    </row>
    <row r="403" spans="5:14" ht="18" customHeight="1">
      <c r="E403" s="2"/>
      <c r="F403" s="34"/>
      <c r="J403" s="56"/>
      <c r="K403" s="56"/>
      <c r="M403" s="56"/>
      <c r="N403" s="56"/>
    </row>
  </sheetData>
  <phoneticPr fontId="4" type="noConversion"/>
  <conditionalFormatting sqref="D1">
    <cfRule type="cellIs" dxfId="108" priority="2" operator="equal">
      <formula>0</formula>
    </cfRule>
  </conditionalFormatting>
  <conditionalFormatting sqref="F1">
    <cfRule type="cellIs" dxfId="107" priority="1" operator="equal">
      <formula>0</formula>
    </cfRule>
  </conditionalFormatting>
  <conditionalFormatting sqref="G1">
    <cfRule type="cellIs" dxfId="106" priority="12" operator="equal">
      <formula>0</formula>
    </cfRule>
  </conditionalFormatting>
  <conditionalFormatting sqref="H1">
    <cfRule type="cellIs" dxfId="105" priority="11" operator="equal">
      <formula>0</formula>
    </cfRule>
  </conditionalFormatting>
  <conditionalFormatting sqref="I1">
    <cfRule type="cellIs" dxfId="104" priority="3" operator="equal">
      <formula>0</formula>
    </cfRule>
  </conditionalFormatting>
  <conditionalFormatting sqref="J1">
    <cfRule type="cellIs" dxfId="103" priority="9" operator="equal">
      <formula>0</formula>
    </cfRule>
  </conditionalFormatting>
  <conditionalFormatting sqref="K1:L1">
    <cfRule type="cellIs" dxfId="102" priority="7" operator="equal">
      <formula>0</formula>
    </cfRule>
  </conditionalFormatting>
  <conditionalFormatting sqref="M1">
    <cfRule type="cellIs" dxfId="101" priority="4" operator="equal">
      <formula>0</formula>
    </cfRule>
  </conditionalFormatting>
  <conditionalFormatting sqref="N1">
    <cfRule type="cellIs" dxfId="100" priority="6" operator="equal">
      <formula>0</formula>
    </cfRule>
  </conditionalFormatting>
  <conditionalFormatting sqref="O1:P1">
    <cfRule type="cellIs" dxfId="99" priority="5"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R1063"/>
  <sheetViews>
    <sheetView zoomScaleNormal="100" workbookViewId="0">
      <pane ySplit="1" topLeftCell="A103" activePane="bottomLeft" state="frozen"/>
      <selection pane="bottomLeft" activeCell="A121" sqref="A121:XFD121"/>
    </sheetView>
  </sheetViews>
  <sheetFormatPr baseColWidth="10" defaultColWidth="10.83203125" defaultRowHeight="18" customHeight="1"/>
  <cols>
    <col min="1" max="1" width="12" style="48" bestFit="1" customWidth="1"/>
    <col min="2" max="2" width="9" style="48" bestFit="1" customWidth="1"/>
    <col min="3" max="3" width="11" style="48" customWidth="1"/>
    <col min="4" max="4" width="14.33203125" style="48" customWidth="1"/>
    <col min="5" max="5" width="15.83203125" style="48" customWidth="1"/>
    <col min="6" max="6" width="10.6640625" style="48" customWidth="1"/>
    <col min="7" max="7" width="10.83203125" style="262" customWidth="1"/>
    <col min="8" max="8" width="0.5" style="48" customWidth="1"/>
    <col min="9" max="9" width="17" style="288" customWidth="1"/>
    <col min="10" max="10" width="13.1640625" style="46" customWidth="1"/>
    <col min="11" max="11" width="14.1640625" style="69" customWidth="1"/>
    <col min="12" max="12" width="8.83203125" style="54" customWidth="1"/>
    <col min="13" max="13" width="8" style="54" customWidth="1"/>
    <col min="14" max="14" width="10.1640625" style="54" customWidth="1"/>
    <col min="15" max="15" width="11.33203125" style="48" customWidth="1"/>
    <col min="16" max="16" width="14.1640625" style="50" customWidth="1"/>
    <col min="17" max="17" width="8.33203125" style="50" customWidth="1"/>
    <col min="18" max="18" width="255.6640625" style="48" bestFit="1" customWidth="1"/>
    <col min="19" max="16384" width="10.83203125" style="48"/>
  </cols>
  <sheetData>
    <row r="1" spans="1:18" s="46" customFormat="1" ht="18" customHeight="1">
      <c r="A1" s="78" t="s">
        <v>76</v>
      </c>
      <c r="B1" s="78" t="s">
        <v>77</v>
      </c>
      <c r="C1" s="78" t="s">
        <v>0</v>
      </c>
      <c r="D1" s="45" t="s">
        <v>209</v>
      </c>
      <c r="E1" s="70" t="s">
        <v>210</v>
      </c>
      <c r="F1" s="45" t="s">
        <v>211</v>
      </c>
      <c r="G1" s="260" t="s">
        <v>78</v>
      </c>
      <c r="H1" s="45" t="s">
        <v>79</v>
      </c>
      <c r="I1" s="285" t="s">
        <v>212</v>
      </c>
      <c r="J1" s="46" t="s">
        <v>85</v>
      </c>
      <c r="K1" s="68" t="s">
        <v>86</v>
      </c>
      <c r="L1" s="46" t="s">
        <v>80</v>
      </c>
      <c r="M1" s="45" t="s">
        <v>83</v>
      </c>
      <c r="N1" s="45" t="s">
        <v>90</v>
      </c>
      <c r="O1" s="45" t="s">
        <v>598</v>
      </c>
      <c r="P1" s="45" t="s">
        <v>599</v>
      </c>
      <c r="Q1" s="6" t="s">
        <v>266</v>
      </c>
      <c r="R1" s="79" t="s">
        <v>74</v>
      </c>
    </row>
    <row r="2" spans="1:18" s="46" customFormat="1" ht="18" customHeight="1">
      <c r="A2" s="5"/>
      <c r="B2" s="8"/>
      <c r="C2" s="9"/>
      <c r="D2" s="9"/>
      <c r="E2" s="9"/>
      <c r="F2" s="23"/>
      <c r="G2" s="263">
        <f>SUM(J2:N2)</f>
        <v>0</v>
      </c>
      <c r="H2" s="9"/>
      <c r="I2" s="286">
        <f>DigitalGames[[#This Row],[Total Revenue (Millions KRW₩)]]/('Total Revenue (Millions)'!D$145)*100</f>
        <v>0</v>
      </c>
      <c r="J2" s="4"/>
      <c r="K2" s="57"/>
      <c r="L2" s="53"/>
      <c r="M2" s="53"/>
      <c r="N2" s="53"/>
      <c r="O2" s="53"/>
      <c r="P2" s="156"/>
      <c r="Q2" s="156"/>
      <c r="R2" s="19" t="s">
        <v>600</v>
      </c>
    </row>
    <row r="3" spans="1:18" s="46" customFormat="1" ht="18" customHeight="1">
      <c r="A3" s="9" t="s">
        <v>95</v>
      </c>
      <c r="B3" s="8">
        <v>2010</v>
      </c>
      <c r="C3" s="9" t="s">
        <v>27</v>
      </c>
      <c r="D3" s="9"/>
      <c r="E3" s="9" t="s">
        <v>601</v>
      </c>
      <c r="F3" s="23"/>
      <c r="G3" s="263">
        <v>934300</v>
      </c>
      <c r="H3" s="9"/>
      <c r="I3" s="286"/>
      <c r="J3" s="4"/>
      <c r="K3" s="57"/>
      <c r="L3" s="53"/>
      <c r="M3" s="53"/>
      <c r="N3" s="53"/>
      <c r="O3" s="53"/>
      <c r="P3" s="156"/>
      <c r="Q3" s="156"/>
      <c r="R3" s="9" t="s">
        <v>602</v>
      </c>
    </row>
    <row r="4" spans="1:18" s="46" customFormat="1" ht="18" customHeight="1">
      <c r="A4" s="9" t="s">
        <v>95</v>
      </c>
      <c r="B4" s="8">
        <v>2010</v>
      </c>
      <c r="C4" s="9" t="s">
        <v>27</v>
      </c>
      <c r="D4" s="9"/>
      <c r="E4" s="9" t="s">
        <v>603</v>
      </c>
      <c r="F4" s="23"/>
      <c r="G4" s="263">
        <v>659671</v>
      </c>
      <c r="H4" s="9"/>
      <c r="I4" s="286"/>
      <c r="J4" s="4"/>
      <c r="K4" s="57"/>
      <c r="L4" s="53"/>
      <c r="M4" s="53"/>
      <c r="N4" s="53"/>
      <c r="O4" s="53"/>
      <c r="P4" s="156"/>
      <c r="Q4" s="156"/>
      <c r="R4" s="9" t="s">
        <v>604</v>
      </c>
    </row>
    <row r="5" spans="1:18" s="46" customFormat="1" ht="18" customHeight="1">
      <c r="A5" s="9" t="s">
        <v>95</v>
      </c>
      <c r="B5" s="8">
        <v>2010</v>
      </c>
      <c r="C5" s="9" t="s">
        <v>27</v>
      </c>
      <c r="D5" s="9" t="s">
        <v>605</v>
      </c>
      <c r="E5" s="9" t="s">
        <v>606</v>
      </c>
      <c r="F5" s="23"/>
      <c r="G5" s="263">
        <v>606423</v>
      </c>
      <c r="H5" s="9"/>
      <c r="I5" s="286"/>
      <c r="J5" s="4"/>
      <c r="K5" s="57"/>
      <c r="L5" s="53"/>
      <c r="M5" s="53"/>
      <c r="N5" s="53"/>
      <c r="O5" s="53"/>
      <c r="P5" s="156"/>
      <c r="Q5" s="156"/>
      <c r="R5" s="9" t="s">
        <v>607</v>
      </c>
    </row>
    <row r="6" spans="1:18" s="46" customFormat="1" ht="18" customHeight="1">
      <c r="A6" s="9" t="s">
        <v>95</v>
      </c>
      <c r="B6" s="8">
        <v>2010</v>
      </c>
      <c r="C6" s="9" t="s">
        <v>27</v>
      </c>
      <c r="D6" s="9" t="s">
        <v>608</v>
      </c>
      <c r="E6" s="9" t="s">
        <v>609</v>
      </c>
      <c r="F6" s="23"/>
      <c r="G6" s="263">
        <v>426705</v>
      </c>
      <c r="H6" s="9"/>
      <c r="I6" s="286"/>
      <c r="J6" s="4"/>
      <c r="K6" s="57"/>
      <c r="L6" s="53"/>
      <c r="M6" s="53"/>
      <c r="N6" s="53"/>
      <c r="O6" s="53"/>
      <c r="P6" s="156"/>
      <c r="Q6" s="156"/>
      <c r="R6" s="9" t="s">
        <v>610</v>
      </c>
    </row>
    <row r="7" spans="1:18" s="46" customFormat="1" ht="18" customHeight="1">
      <c r="A7" s="9" t="s">
        <v>95</v>
      </c>
      <c r="B7" s="8">
        <v>2010</v>
      </c>
      <c r="C7" s="9" t="s">
        <v>27</v>
      </c>
      <c r="D7" s="9"/>
      <c r="E7" s="9" t="s">
        <v>611</v>
      </c>
      <c r="F7" s="23"/>
      <c r="G7" s="263">
        <v>108878</v>
      </c>
      <c r="H7" s="9"/>
      <c r="I7" s="286"/>
      <c r="J7" s="4"/>
      <c r="K7" s="57"/>
      <c r="L7" s="53"/>
      <c r="M7" s="53"/>
      <c r="N7" s="53"/>
      <c r="O7" s="53"/>
      <c r="P7" s="156"/>
      <c r="Q7" s="156"/>
      <c r="R7" s="9" t="s">
        <v>612</v>
      </c>
    </row>
    <row r="8" spans="1:18" s="46" customFormat="1" ht="18" customHeight="1">
      <c r="A8" s="9" t="s">
        <v>95</v>
      </c>
      <c r="B8" s="8">
        <v>2010</v>
      </c>
      <c r="C8" s="9" t="s">
        <v>27</v>
      </c>
      <c r="D8" s="9"/>
      <c r="E8" s="9" t="s">
        <v>613</v>
      </c>
      <c r="F8" s="23"/>
      <c r="G8" s="263">
        <v>81568</v>
      </c>
      <c r="H8" s="9"/>
      <c r="I8" s="286"/>
      <c r="J8" s="4"/>
      <c r="K8" s="57"/>
      <c r="L8" s="53"/>
      <c r="M8" s="53"/>
      <c r="N8" s="53"/>
      <c r="O8" s="53"/>
      <c r="P8" s="156"/>
      <c r="Q8" s="156"/>
      <c r="R8" s="9" t="s">
        <v>614</v>
      </c>
    </row>
    <row r="9" spans="1:18" s="46" customFormat="1" ht="18" customHeight="1">
      <c r="A9" s="9" t="s">
        <v>95</v>
      </c>
      <c r="B9" s="8">
        <v>2010</v>
      </c>
      <c r="C9" s="9" t="s">
        <v>27</v>
      </c>
      <c r="D9" s="9" t="s">
        <v>615</v>
      </c>
      <c r="E9" s="9" t="s">
        <v>616</v>
      </c>
      <c r="F9" s="23"/>
      <c r="G9" s="263">
        <v>45309</v>
      </c>
      <c r="H9" s="9"/>
      <c r="I9" s="286"/>
      <c r="J9" s="4"/>
      <c r="K9" s="57"/>
      <c r="L9" s="53"/>
      <c r="M9" s="53"/>
      <c r="N9" s="53"/>
      <c r="O9" s="53"/>
      <c r="P9" s="156"/>
      <c r="Q9" s="156"/>
      <c r="R9" s="9" t="s">
        <v>617</v>
      </c>
    </row>
    <row r="10" spans="1:18" s="46" customFormat="1" ht="18" customHeight="1">
      <c r="A10" s="9" t="s">
        <v>95</v>
      </c>
      <c r="B10" s="8">
        <v>2010</v>
      </c>
      <c r="C10" s="9" t="s">
        <v>27</v>
      </c>
      <c r="D10" s="9"/>
      <c r="E10" s="9" t="s">
        <v>618</v>
      </c>
      <c r="F10" s="23"/>
      <c r="G10" s="263">
        <v>37158</v>
      </c>
      <c r="H10" s="9"/>
      <c r="I10" s="286"/>
      <c r="J10" s="4"/>
      <c r="K10" s="57"/>
      <c r="L10" s="53"/>
      <c r="M10" s="53"/>
      <c r="N10" s="53"/>
      <c r="O10" s="53"/>
      <c r="P10" s="156"/>
      <c r="Q10" s="156"/>
      <c r="R10" s="9" t="s">
        <v>619</v>
      </c>
    </row>
    <row r="11" spans="1:18" s="46" customFormat="1" ht="18" customHeight="1">
      <c r="A11" s="9" t="s">
        <v>95</v>
      </c>
      <c r="B11" s="8">
        <v>2010</v>
      </c>
      <c r="C11" s="9" t="s">
        <v>27</v>
      </c>
      <c r="D11" s="9" t="s">
        <v>620</v>
      </c>
      <c r="E11" s="9" t="s">
        <v>621</v>
      </c>
      <c r="F11" s="23"/>
      <c r="G11" s="263">
        <v>30917</v>
      </c>
      <c r="H11" s="9"/>
      <c r="I11" s="286"/>
      <c r="J11" s="4"/>
      <c r="K11" s="57"/>
      <c r="L11" s="53"/>
      <c r="M11" s="53"/>
      <c r="N11" s="53"/>
      <c r="O11" s="53"/>
      <c r="P11" s="156"/>
      <c r="Q11" s="156"/>
      <c r="R11" s="9" t="s">
        <v>622</v>
      </c>
    </row>
    <row r="12" spans="1:18" s="46" customFormat="1" ht="18" customHeight="1">
      <c r="A12" s="9" t="s">
        <v>95</v>
      </c>
      <c r="B12" s="8">
        <v>2010</v>
      </c>
      <c r="C12" s="9" t="s">
        <v>27</v>
      </c>
      <c r="D12" s="9"/>
      <c r="E12" s="9" t="s">
        <v>623</v>
      </c>
      <c r="F12" s="23"/>
      <c r="G12" s="263">
        <v>30615</v>
      </c>
      <c r="H12" s="9"/>
      <c r="I12" s="286"/>
      <c r="J12" s="4"/>
      <c r="K12" s="57"/>
      <c r="L12" s="53"/>
      <c r="M12" s="53"/>
      <c r="N12" s="53"/>
      <c r="O12" s="53"/>
      <c r="P12" s="156"/>
      <c r="Q12" s="156"/>
      <c r="R12" s="12" t="s">
        <v>624</v>
      </c>
    </row>
    <row r="13" spans="1:18" s="46" customFormat="1" ht="18" customHeight="1">
      <c r="A13" s="9" t="s">
        <v>95</v>
      </c>
      <c r="B13" s="8">
        <v>2011</v>
      </c>
      <c r="C13" s="9" t="s">
        <v>27</v>
      </c>
      <c r="D13" s="9"/>
      <c r="E13" s="9" t="s">
        <v>601</v>
      </c>
      <c r="F13" s="23"/>
      <c r="G13" s="263">
        <v>1211700</v>
      </c>
      <c r="H13" s="9"/>
      <c r="I13" s="286"/>
      <c r="J13" s="4"/>
      <c r="K13" s="57"/>
      <c r="L13" s="53"/>
      <c r="M13" s="53"/>
      <c r="N13" s="53"/>
      <c r="O13" s="53"/>
      <c r="P13" s="156"/>
      <c r="Q13" s="156"/>
      <c r="R13" s="9" t="s">
        <v>625</v>
      </c>
    </row>
    <row r="14" spans="1:18" s="46" customFormat="1" ht="18" customHeight="1">
      <c r="A14" s="9" t="s">
        <v>95</v>
      </c>
      <c r="B14" s="8">
        <v>2011</v>
      </c>
      <c r="C14" s="9" t="s">
        <v>27</v>
      </c>
      <c r="D14" s="9" t="s">
        <v>605</v>
      </c>
      <c r="E14" s="9" t="s">
        <v>606</v>
      </c>
      <c r="F14" s="23"/>
      <c r="G14" s="263">
        <v>640673</v>
      </c>
      <c r="H14" s="9"/>
      <c r="I14" s="286"/>
      <c r="J14" s="4"/>
      <c r="K14" s="57"/>
      <c r="L14" s="53"/>
      <c r="M14" s="53"/>
      <c r="N14" s="53"/>
      <c r="O14" s="53"/>
      <c r="P14" s="156"/>
      <c r="Q14" s="156"/>
      <c r="R14" s="9" t="s">
        <v>626</v>
      </c>
    </row>
    <row r="15" spans="1:18" s="46" customFormat="1" ht="18" customHeight="1">
      <c r="A15" s="9" t="s">
        <v>95</v>
      </c>
      <c r="B15" s="8">
        <v>2011</v>
      </c>
      <c r="C15" s="9" t="s">
        <v>27</v>
      </c>
      <c r="D15" s="9"/>
      <c r="E15" s="9" t="s">
        <v>603</v>
      </c>
      <c r="F15" s="23"/>
      <c r="G15" s="263">
        <v>608878</v>
      </c>
      <c r="H15" s="9"/>
      <c r="I15" s="286"/>
      <c r="J15" s="4"/>
      <c r="K15" s="57"/>
      <c r="L15" s="53"/>
      <c r="M15" s="53"/>
      <c r="N15" s="53"/>
      <c r="O15" s="53"/>
      <c r="P15" s="156"/>
      <c r="Q15" s="156"/>
      <c r="R15" s="9" t="s">
        <v>604</v>
      </c>
    </row>
    <row r="16" spans="1:18" s="46" customFormat="1" ht="18" customHeight="1">
      <c r="A16" s="9" t="s">
        <v>95</v>
      </c>
      <c r="B16" s="8">
        <v>2011</v>
      </c>
      <c r="C16" s="9" t="s">
        <v>27</v>
      </c>
      <c r="D16" s="9" t="s">
        <v>608</v>
      </c>
      <c r="E16" s="9" t="s">
        <v>609</v>
      </c>
      <c r="F16" s="23"/>
      <c r="G16" s="263">
        <v>592103</v>
      </c>
      <c r="H16" s="9"/>
      <c r="I16" s="286"/>
      <c r="J16" s="4"/>
      <c r="K16" s="57"/>
      <c r="L16" s="53"/>
      <c r="M16" s="53"/>
      <c r="N16" s="53"/>
      <c r="O16" s="53"/>
      <c r="P16" s="156"/>
      <c r="Q16" s="156"/>
      <c r="R16" s="9" t="s">
        <v>627</v>
      </c>
    </row>
    <row r="17" spans="1:18" s="46" customFormat="1" ht="18" customHeight="1">
      <c r="A17" s="9" t="s">
        <v>95</v>
      </c>
      <c r="B17" s="8">
        <v>2011</v>
      </c>
      <c r="C17" s="9" t="s">
        <v>27</v>
      </c>
      <c r="D17" s="9"/>
      <c r="E17" s="9" t="s">
        <v>613</v>
      </c>
      <c r="F17" s="23"/>
      <c r="G17" s="263">
        <v>169576</v>
      </c>
      <c r="H17" s="9"/>
      <c r="I17" s="286"/>
      <c r="J17" s="4"/>
      <c r="K17" s="57"/>
      <c r="L17" s="53"/>
      <c r="M17" s="53"/>
      <c r="N17" s="53"/>
      <c r="O17" s="53"/>
      <c r="P17" s="156"/>
      <c r="Q17" s="156"/>
      <c r="R17" s="9" t="s">
        <v>628</v>
      </c>
    </row>
    <row r="18" spans="1:18" s="46" customFormat="1" ht="18" customHeight="1">
      <c r="A18" s="9" t="s">
        <v>95</v>
      </c>
      <c r="B18" s="8">
        <v>2011</v>
      </c>
      <c r="C18" s="9" t="s">
        <v>27</v>
      </c>
      <c r="D18" s="9"/>
      <c r="E18" s="9" t="s">
        <v>611</v>
      </c>
      <c r="F18" s="23"/>
      <c r="G18" s="263">
        <v>115832</v>
      </c>
      <c r="H18" s="9"/>
      <c r="I18" s="286"/>
      <c r="J18" s="4"/>
      <c r="K18" s="57"/>
      <c r="L18" s="53"/>
      <c r="M18" s="53"/>
      <c r="N18" s="53"/>
      <c r="O18" s="53"/>
      <c r="P18" s="156"/>
      <c r="Q18" s="156"/>
      <c r="R18" s="9" t="s">
        <v>612</v>
      </c>
    </row>
    <row r="19" spans="1:18" s="46" customFormat="1" ht="18" customHeight="1">
      <c r="A19" s="9" t="s">
        <v>95</v>
      </c>
      <c r="B19" s="8">
        <v>2011</v>
      </c>
      <c r="C19" s="9" t="s">
        <v>27</v>
      </c>
      <c r="D19" s="9"/>
      <c r="E19" s="9" t="s">
        <v>618</v>
      </c>
      <c r="F19" s="23"/>
      <c r="G19" s="263">
        <v>59199</v>
      </c>
      <c r="H19" s="9"/>
      <c r="I19" s="286"/>
      <c r="J19" s="4"/>
      <c r="K19" s="57"/>
      <c r="L19" s="53"/>
      <c r="M19" s="53"/>
      <c r="N19" s="53"/>
      <c r="O19" s="53"/>
      <c r="P19" s="156"/>
      <c r="Q19" s="156"/>
      <c r="R19" s="9" t="s">
        <v>629</v>
      </c>
    </row>
    <row r="20" spans="1:18" s="46" customFormat="1" ht="18" customHeight="1">
      <c r="A20" s="9" t="s">
        <v>95</v>
      </c>
      <c r="B20" s="8">
        <v>2011</v>
      </c>
      <c r="C20" s="9" t="s">
        <v>27</v>
      </c>
      <c r="D20" s="9" t="s">
        <v>615</v>
      </c>
      <c r="E20" s="9" t="s">
        <v>616</v>
      </c>
      <c r="F20" s="23"/>
      <c r="G20" s="263">
        <v>47626</v>
      </c>
      <c r="H20" s="9"/>
      <c r="I20" s="286"/>
      <c r="J20" s="4"/>
      <c r="K20" s="57"/>
      <c r="L20" s="53"/>
      <c r="M20" s="53"/>
      <c r="N20" s="53"/>
      <c r="O20" s="53"/>
      <c r="P20" s="156"/>
      <c r="Q20" s="156"/>
      <c r="R20" s="9" t="s">
        <v>630</v>
      </c>
    </row>
    <row r="21" spans="1:18" s="46" customFormat="1" ht="18" customHeight="1">
      <c r="A21" s="9" t="s">
        <v>95</v>
      </c>
      <c r="B21" s="8">
        <v>2011</v>
      </c>
      <c r="C21" s="9" t="s">
        <v>27</v>
      </c>
      <c r="D21" s="9"/>
      <c r="E21" s="9" t="s">
        <v>623</v>
      </c>
      <c r="F21" s="23"/>
      <c r="G21" s="263">
        <v>42754</v>
      </c>
      <c r="H21" s="9"/>
      <c r="I21" s="286"/>
      <c r="J21" s="4"/>
      <c r="K21" s="57"/>
      <c r="L21" s="53"/>
      <c r="M21" s="53"/>
      <c r="N21" s="53"/>
      <c r="O21" s="53"/>
      <c r="P21" s="156"/>
      <c r="Q21" s="156"/>
      <c r="R21" s="12" t="s">
        <v>624</v>
      </c>
    </row>
    <row r="22" spans="1:18" s="46" customFormat="1" ht="18" customHeight="1">
      <c r="A22" s="9" t="s">
        <v>95</v>
      </c>
      <c r="B22" s="8">
        <v>2011</v>
      </c>
      <c r="C22" s="9" t="s">
        <v>27</v>
      </c>
      <c r="D22" s="9" t="s">
        <v>620</v>
      </c>
      <c r="E22" s="9" t="s">
        <v>621</v>
      </c>
      <c r="F22" s="23"/>
      <c r="G22" s="263">
        <v>36225</v>
      </c>
      <c r="H22" s="9"/>
      <c r="I22" s="286"/>
      <c r="J22" s="4"/>
      <c r="K22" s="57"/>
      <c r="L22" s="53"/>
      <c r="M22" s="53"/>
      <c r="N22" s="53"/>
      <c r="O22" s="53"/>
      <c r="P22" s="156"/>
      <c r="Q22" s="156"/>
      <c r="R22" s="9" t="s">
        <v>622</v>
      </c>
    </row>
    <row r="23" spans="1:18" s="46" customFormat="1" ht="18" customHeight="1">
      <c r="A23" s="9" t="s">
        <v>95</v>
      </c>
      <c r="B23" s="8">
        <v>2011</v>
      </c>
      <c r="C23" s="9" t="s">
        <v>27</v>
      </c>
      <c r="D23" s="9"/>
      <c r="E23" s="9" t="s">
        <v>631</v>
      </c>
      <c r="F23" s="23"/>
      <c r="G23" s="263">
        <v>27265</v>
      </c>
      <c r="H23" s="9"/>
      <c r="I23" s="286"/>
      <c r="J23" s="4"/>
      <c r="K23" s="57"/>
      <c r="L23" s="53"/>
      <c r="M23" s="53"/>
      <c r="N23" s="53"/>
      <c r="O23" s="53"/>
      <c r="P23" s="156"/>
      <c r="Q23" s="156"/>
      <c r="R23" s="9" t="s">
        <v>632</v>
      </c>
    </row>
    <row r="24" spans="1:18" s="46" customFormat="1" ht="18" customHeight="1">
      <c r="A24" s="9" t="s">
        <v>95</v>
      </c>
      <c r="B24" s="8">
        <v>2011</v>
      </c>
      <c r="C24" s="9" t="s">
        <v>27</v>
      </c>
      <c r="D24" s="9"/>
      <c r="E24" s="9" t="s">
        <v>633</v>
      </c>
      <c r="F24" s="23"/>
      <c r="G24" s="263">
        <v>7556</v>
      </c>
      <c r="H24" s="9"/>
      <c r="I24" s="286"/>
      <c r="J24" s="4"/>
      <c r="K24" s="57"/>
      <c r="L24" s="53"/>
      <c r="M24" s="53"/>
      <c r="N24" s="53"/>
      <c r="O24" s="53"/>
      <c r="P24" s="156"/>
      <c r="Q24" s="156"/>
      <c r="R24" s="9" t="s">
        <v>634</v>
      </c>
    </row>
    <row r="25" spans="1:18" s="46" customFormat="1" ht="18" customHeight="1">
      <c r="A25" s="9" t="s">
        <v>95</v>
      </c>
      <c r="B25" s="8">
        <v>2012</v>
      </c>
      <c r="C25" s="9" t="s">
        <v>27</v>
      </c>
      <c r="D25" s="9"/>
      <c r="E25" s="9" t="s">
        <v>601</v>
      </c>
      <c r="F25" s="23"/>
      <c r="G25" s="263">
        <v>1527500</v>
      </c>
      <c r="H25" s="9"/>
      <c r="I25" s="286"/>
      <c r="J25" s="4"/>
      <c r="K25" s="57"/>
      <c r="L25" s="53"/>
      <c r="M25" s="53"/>
      <c r="N25" s="53"/>
      <c r="O25" s="53"/>
      <c r="P25" s="156"/>
      <c r="Q25" s="156"/>
      <c r="R25" s="9" t="s">
        <v>635</v>
      </c>
    </row>
    <row r="26" spans="1:18" s="46" customFormat="1" ht="18" customHeight="1">
      <c r="A26" s="9" t="s">
        <v>95</v>
      </c>
      <c r="B26" s="8">
        <v>2012</v>
      </c>
      <c r="C26" s="9" t="s">
        <v>27</v>
      </c>
      <c r="D26" s="9"/>
      <c r="E26" s="9" t="s">
        <v>603</v>
      </c>
      <c r="F26" s="23"/>
      <c r="G26" s="263">
        <v>753520</v>
      </c>
      <c r="H26" s="9"/>
      <c r="I26" s="286"/>
      <c r="J26" s="4"/>
      <c r="K26" s="57"/>
      <c r="L26" s="53"/>
      <c r="M26" s="53"/>
      <c r="N26" s="53"/>
      <c r="O26" s="53"/>
      <c r="P26" s="156"/>
      <c r="Q26" s="156"/>
      <c r="R26" s="9" t="s">
        <v>604</v>
      </c>
    </row>
    <row r="27" spans="1:18" s="46" customFormat="1" ht="18" customHeight="1">
      <c r="A27" s="9" t="s">
        <v>95</v>
      </c>
      <c r="B27" s="8">
        <v>2012</v>
      </c>
      <c r="C27" s="9" t="s">
        <v>27</v>
      </c>
      <c r="D27" s="9" t="s">
        <v>605</v>
      </c>
      <c r="E27" s="9" t="s">
        <v>606</v>
      </c>
      <c r="F27" s="23"/>
      <c r="G27" s="263">
        <v>608448</v>
      </c>
      <c r="H27" s="9"/>
      <c r="I27" s="286"/>
      <c r="J27" s="4"/>
      <c r="K27" s="57"/>
      <c r="L27" s="53"/>
      <c r="M27" s="53"/>
      <c r="N27" s="53"/>
      <c r="O27" s="53"/>
      <c r="P27" s="156"/>
      <c r="Q27" s="156"/>
      <c r="R27" s="9" t="s">
        <v>626</v>
      </c>
    </row>
    <row r="28" spans="1:18" s="46" customFormat="1" ht="18" customHeight="1">
      <c r="A28" s="9" t="s">
        <v>95</v>
      </c>
      <c r="B28" s="8">
        <v>2012</v>
      </c>
      <c r="C28" s="9" t="s">
        <v>27</v>
      </c>
      <c r="D28" s="9" t="s">
        <v>608</v>
      </c>
      <c r="E28" s="9" t="s">
        <v>609</v>
      </c>
      <c r="F28" s="23"/>
      <c r="G28" s="263">
        <v>588447</v>
      </c>
      <c r="H28" s="9"/>
      <c r="I28" s="286"/>
      <c r="J28" s="4"/>
      <c r="K28" s="57"/>
      <c r="L28" s="53"/>
      <c r="M28" s="53"/>
      <c r="N28" s="53"/>
      <c r="O28" s="53"/>
      <c r="P28" s="156"/>
      <c r="Q28" s="156"/>
      <c r="R28" s="9" t="s">
        <v>627</v>
      </c>
    </row>
    <row r="29" spans="1:18" s="46" customFormat="1" ht="18" customHeight="1">
      <c r="A29" s="9" t="s">
        <v>95</v>
      </c>
      <c r="B29" s="8">
        <v>2012</v>
      </c>
      <c r="C29" s="9" t="s">
        <v>27</v>
      </c>
      <c r="D29" s="9"/>
      <c r="E29" s="9" t="s">
        <v>613</v>
      </c>
      <c r="F29" s="23"/>
      <c r="G29" s="263">
        <v>201544</v>
      </c>
      <c r="H29" s="9"/>
      <c r="I29" s="286"/>
      <c r="J29" s="4"/>
      <c r="K29" s="57"/>
      <c r="L29" s="53"/>
      <c r="M29" s="53"/>
      <c r="N29" s="53"/>
      <c r="O29" s="53"/>
      <c r="P29" s="156"/>
      <c r="Q29" s="156"/>
      <c r="R29" s="9" t="s">
        <v>628</v>
      </c>
    </row>
    <row r="30" spans="1:18" s="46" customFormat="1" ht="18" customHeight="1">
      <c r="A30" s="9" t="s">
        <v>95</v>
      </c>
      <c r="B30" s="8">
        <v>2012</v>
      </c>
      <c r="C30" s="9" t="s">
        <v>27</v>
      </c>
      <c r="D30" s="9"/>
      <c r="E30" s="9" t="s">
        <v>611</v>
      </c>
      <c r="F30" s="23"/>
      <c r="G30" s="263">
        <v>119898</v>
      </c>
      <c r="H30" s="9"/>
      <c r="I30" s="286"/>
      <c r="J30" s="4"/>
      <c r="K30" s="57"/>
      <c r="L30" s="53"/>
      <c r="M30" s="53"/>
      <c r="N30" s="53"/>
      <c r="O30" s="53"/>
      <c r="P30" s="156"/>
      <c r="Q30" s="156"/>
      <c r="R30" s="9" t="s">
        <v>612</v>
      </c>
    </row>
    <row r="31" spans="1:18" s="46" customFormat="1" ht="18" customHeight="1">
      <c r="A31" s="9" t="s">
        <v>95</v>
      </c>
      <c r="B31" s="8">
        <v>2012</v>
      </c>
      <c r="C31" s="9" t="s">
        <v>27</v>
      </c>
      <c r="D31" s="9" t="s">
        <v>620</v>
      </c>
      <c r="E31" s="9" t="s">
        <v>621</v>
      </c>
      <c r="F31" s="23"/>
      <c r="G31" s="263">
        <v>76924</v>
      </c>
      <c r="H31" s="9"/>
      <c r="I31" s="286"/>
      <c r="J31" s="4"/>
      <c r="K31" s="57"/>
      <c r="L31" s="53"/>
      <c r="M31" s="53"/>
      <c r="N31" s="53"/>
      <c r="O31" s="53"/>
      <c r="P31" s="156"/>
      <c r="Q31" s="156"/>
      <c r="R31" s="9" t="s">
        <v>622</v>
      </c>
    </row>
    <row r="32" spans="1:18" s="46" customFormat="1" ht="18" customHeight="1">
      <c r="A32" s="9" t="s">
        <v>95</v>
      </c>
      <c r="B32" s="8">
        <v>2012</v>
      </c>
      <c r="C32" s="9" t="s">
        <v>27</v>
      </c>
      <c r="D32" s="9"/>
      <c r="E32" s="9" t="s">
        <v>623</v>
      </c>
      <c r="F32" s="23"/>
      <c r="G32" s="263">
        <v>70523</v>
      </c>
      <c r="H32" s="9"/>
      <c r="I32" s="286"/>
      <c r="J32" s="4"/>
      <c r="K32" s="57"/>
      <c r="L32" s="53"/>
      <c r="M32" s="53"/>
      <c r="N32" s="53"/>
      <c r="O32" s="53"/>
      <c r="P32" s="156"/>
      <c r="Q32" s="156"/>
      <c r="R32" s="12" t="s">
        <v>624</v>
      </c>
    </row>
    <row r="33" spans="1:18" s="46" customFormat="1" ht="18" customHeight="1">
      <c r="A33" s="9" t="s">
        <v>95</v>
      </c>
      <c r="B33" s="8">
        <v>2012</v>
      </c>
      <c r="C33" s="9" t="s">
        <v>27</v>
      </c>
      <c r="D33" s="9"/>
      <c r="E33" s="9" t="s">
        <v>633</v>
      </c>
      <c r="F33" s="23"/>
      <c r="G33" s="263">
        <v>67310</v>
      </c>
      <c r="H33" s="9"/>
      <c r="I33" s="286"/>
      <c r="J33" s="4"/>
      <c r="K33" s="57"/>
      <c r="L33" s="53"/>
      <c r="M33" s="53"/>
      <c r="N33" s="53"/>
      <c r="O33" s="53"/>
      <c r="P33" s="156"/>
      <c r="Q33" s="156"/>
      <c r="R33" s="9" t="s">
        <v>634</v>
      </c>
    </row>
    <row r="34" spans="1:18" s="46" customFormat="1" ht="18" customHeight="1">
      <c r="A34" s="9" t="s">
        <v>95</v>
      </c>
      <c r="B34" s="8">
        <v>2012</v>
      </c>
      <c r="C34" s="9" t="s">
        <v>27</v>
      </c>
      <c r="D34" s="9"/>
      <c r="E34" s="9" t="s">
        <v>618</v>
      </c>
      <c r="F34" s="23"/>
      <c r="G34" s="263">
        <v>56675</v>
      </c>
      <c r="H34" s="9"/>
      <c r="I34" s="286"/>
      <c r="J34" s="4"/>
      <c r="K34" s="57"/>
      <c r="L34" s="53"/>
      <c r="M34" s="53"/>
      <c r="N34" s="53"/>
      <c r="O34" s="53"/>
      <c r="P34" s="156"/>
      <c r="Q34" s="156"/>
      <c r="R34" s="9" t="s">
        <v>636</v>
      </c>
    </row>
    <row r="35" spans="1:18" s="46" customFormat="1" ht="18" customHeight="1">
      <c r="A35" s="9" t="s">
        <v>95</v>
      </c>
      <c r="B35" s="8">
        <v>2012</v>
      </c>
      <c r="C35" s="9" t="s">
        <v>27</v>
      </c>
      <c r="D35" s="9" t="s">
        <v>615</v>
      </c>
      <c r="E35" s="9" t="s">
        <v>616</v>
      </c>
      <c r="F35" s="23"/>
      <c r="G35" s="263">
        <v>51951</v>
      </c>
      <c r="H35" s="9"/>
      <c r="I35" s="286"/>
      <c r="J35" s="4"/>
      <c r="K35" s="57"/>
      <c r="L35" s="53"/>
      <c r="M35" s="53"/>
      <c r="N35" s="53"/>
      <c r="O35" s="53"/>
      <c r="P35" s="156"/>
      <c r="Q35" s="156"/>
      <c r="R35" s="9" t="s">
        <v>630</v>
      </c>
    </row>
    <row r="36" spans="1:18" s="46" customFormat="1" ht="18" customHeight="1">
      <c r="A36" s="9" t="s">
        <v>95</v>
      </c>
      <c r="B36" s="8">
        <v>2012</v>
      </c>
      <c r="C36" s="9" t="s">
        <v>27</v>
      </c>
      <c r="D36" s="9"/>
      <c r="E36" s="9" t="s">
        <v>631</v>
      </c>
      <c r="F36" s="23"/>
      <c r="G36" s="263">
        <v>40677</v>
      </c>
      <c r="H36" s="9"/>
      <c r="I36" s="286"/>
      <c r="J36" s="4"/>
      <c r="K36" s="57"/>
      <c r="L36" s="53"/>
      <c r="M36" s="53"/>
      <c r="N36" s="53"/>
      <c r="O36" s="53"/>
      <c r="P36" s="156"/>
      <c r="Q36" s="156"/>
      <c r="R36" s="9" t="s">
        <v>637</v>
      </c>
    </row>
    <row r="37" spans="1:18" s="46" customFormat="1" ht="18" customHeight="1">
      <c r="A37" s="9" t="s">
        <v>95</v>
      </c>
      <c r="B37" s="8">
        <v>2013</v>
      </c>
      <c r="C37" s="9" t="s">
        <v>27</v>
      </c>
      <c r="D37" s="9"/>
      <c r="E37" s="9" t="s">
        <v>601</v>
      </c>
      <c r="F37" s="23"/>
      <c r="G37" s="263">
        <v>1638600</v>
      </c>
      <c r="H37" s="9"/>
      <c r="I37" s="286"/>
      <c r="J37" s="4"/>
      <c r="K37" s="57"/>
      <c r="L37" s="53"/>
      <c r="M37" s="53"/>
      <c r="N37" s="53"/>
      <c r="O37" s="53"/>
      <c r="P37" s="156"/>
      <c r="Q37" s="156"/>
      <c r="R37" s="9" t="s">
        <v>638</v>
      </c>
    </row>
    <row r="38" spans="1:18" s="46" customFormat="1" ht="18" customHeight="1">
      <c r="A38" s="9" t="s">
        <v>95</v>
      </c>
      <c r="B38" s="8">
        <v>2013</v>
      </c>
      <c r="C38" s="9" t="s">
        <v>27</v>
      </c>
      <c r="D38" s="9"/>
      <c r="E38" s="9" t="s">
        <v>603</v>
      </c>
      <c r="F38" s="23"/>
      <c r="G38" s="263">
        <v>756656</v>
      </c>
      <c r="H38" s="9"/>
      <c r="I38" s="286"/>
      <c r="J38" s="4"/>
      <c r="K38" s="57"/>
      <c r="L38" s="53"/>
      <c r="M38" s="53"/>
      <c r="N38" s="53"/>
      <c r="O38" s="53"/>
      <c r="P38" s="156"/>
      <c r="Q38" s="156"/>
      <c r="R38" s="9" t="s">
        <v>639</v>
      </c>
    </row>
    <row r="39" spans="1:18" s="46" customFormat="1" ht="18" customHeight="1">
      <c r="A39" s="9" t="s">
        <v>95</v>
      </c>
      <c r="B39" s="8">
        <v>2013</v>
      </c>
      <c r="C39" s="9" t="s">
        <v>27</v>
      </c>
      <c r="D39" s="9" t="s">
        <v>608</v>
      </c>
      <c r="E39" s="9" t="s">
        <v>609</v>
      </c>
      <c r="F39" s="23"/>
      <c r="G39" s="263">
        <v>438629</v>
      </c>
      <c r="H39" s="9"/>
      <c r="I39" s="286"/>
      <c r="J39" s="4"/>
      <c r="K39" s="57"/>
      <c r="L39" s="53"/>
      <c r="M39" s="53"/>
      <c r="N39" s="53"/>
      <c r="O39" s="53"/>
      <c r="P39" s="156"/>
      <c r="Q39" s="156"/>
      <c r="R39" s="9" t="s">
        <v>640</v>
      </c>
    </row>
    <row r="40" spans="1:18" s="46" customFormat="1" ht="18" customHeight="1">
      <c r="A40" s="9" t="s">
        <v>95</v>
      </c>
      <c r="B40" s="8">
        <v>2013</v>
      </c>
      <c r="C40" s="9" t="s">
        <v>27</v>
      </c>
      <c r="D40" s="9"/>
      <c r="E40" s="9" t="s">
        <v>613</v>
      </c>
      <c r="F40" s="23"/>
      <c r="G40" s="263">
        <v>396979</v>
      </c>
      <c r="H40" s="9"/>
      <c r="I40" s="286"/>
      <c r="J40" s="4"/>
      <c r="K40" s="57"/>
      <c r="L40" s="53"/>
      <c r="M40" s="53"/>
      <c r="N40" s="53"/>
      <c r="O40" s="53"/>
      <c r="P40" s="156"/>
      <c r="Q40" s="156"/>
      <c r="R40" s="9" t="s">
        <v>641</v>
      </c>
    </row>
    <row r="41" spans="1:18" s="46" customFormat="1" ht="18" customHeight="1">
      <c r="A41" s="9" t="s">
        <v>95</v>
      </c>
      <c r="B41" s="8">
        <v>2013</v>
      </c>
      <c r="C41" s="9" t="s">
        <v>27</v>
      </c>
      <c r="D41" s="9"/>
      <c r="E41" s="9" t="s">
        <v>642</v>
      </c>
      <c r="F41" s="23"/>
      <c r="G41" s="263">
        <v>265348</v>
      </c>
      <c r="H41" s="9"/>
      <c r="I41" s="286"/>
      <c r="J41" s="4"/>
      <c r="K41" s="57"/>
      <c r="L41" s="53"/>
      <c r="M41" s="53"/>
      <c r="N41" s="53"/>
      <c r="O41" s="53"/>
      <c r="P41" s="156"/>
      <c r="Q41" s="156"/>
      <c r="R41" s="9" t="s">
        <v>643</v>
      </c>
    </row>
    <row r="42" spans="1:18" s="46" customFormat="1" ht="18" customHeight="1">
      <c r="A42" s="9" t="s">
        <v>95</v>
      </c>
      <c r="B42" s="8">
        <v>2013</v>
      </c>
      <c r="C42" s="9" t="s">
        <v>27</v>
      </c>
      <c r="D42" s="9"/>
      <c r="E42" s="9" t="s">
        <v>611</v>
      </c>
      <c r="F42" s="23"/>
      <c r="G42" s="263">
        <v>227436</v>
      </c>
      <c r="H42" s="9"/>
      <c r="I42" s="286"/>
      <c r="J42" s="4"/>
      <c r="K42" s="57"/>
      <c r="L42" s="53"/>
      <c r="M42" s="53"/>
      <c r="N42" s="53"/>
      <c r="O42" s="53"/>
      <c r="P42" s="156"/>
      <c r="Q42" s="156"/>
      <c r="R42" s="9" t="s">
        <v>644</v>
      </c>
    </row>
    <row r="43" spans="1:18" s="46" customFormat="1" ht="18" customHeight="1">
      <c r="A43" s="9" t="s">
        <v>95</v>
      </c>
      <c r="B43" s="8">
        <v>2013</v>
      </c>
      <c r="C43" s="9" t="s">
        <v>27</v>
      </c>
      <c r="D43" s="9"/>
      <c r="E43" s="9" t="s">
        <v>633</v>
      </c>
      <c r="F43" s="23"/>
      <c r="G43" s="263">
        <v>133316</v>
      </c>
      <c r="H43" s="9"/>
      <c r="I43" s="286"/>
      <c r="J43" s="4"/>
      <c r="K43" s="57"/>
      <c r="L43" s="53"/>
      <c r="M43" s="53"/>
      <c r="N43" s="53"/>
      <c r="O43" s="53"/>
      <c r="P43" s="156"/>
      <c r="Q43" s="156"/>
      <c r="R43" s="9" t="s">
        <v>645</v>
      </c>
    </row>
    <row r="44" spans="1:18" s="46" customFormat="1" ht="18" customHeight="1">
      <c r="A44" s="9" t="s">
        <v>95</v>
      </c>
      <c r="B44" s="8">
        <v>2013</v>
      </c>
      <c r="C44" s="9" t="s">
        <v>27</v>
      </c>
      <c r="D44" s="9" t="s">
        <v>620</v>
      </c>
      <c r="E44" s="9" t="s">
        <v>621</v>
      </c>
      <c r="F44" s="23"/>
      <c r="G44" s="263">
        <v>81351</v>
      </c>
      <c r="H44" s="9"/>
      <c r="I44" s="286"/>
      <c r="J44" s="4"/>
      <c r="K44" s="57"/>
      <c r="L44" s="53"/>
      <c r="M44" s="53"/>
      <c r="N44" s="53"/>
      <c r="O44" s="53"/>
      <c r="P44" s="156"/>
      <c r="Q44" s="156"/>
      <c r="R44" s="9" t="s">
        <v>646</v>
      </c>
    </row>
    <row r="45" spans="1:18" s="46" customFormat="1" ht="18" customHeight="1">
      <c r="A45" s="9" t="s">
        <v>95</v>
      </c>
      <c r="B45" s="8">
        <v>2013</v>
      </c>
      <c r="C45" s="9" t="s">
        <v>27</v>
      </c>
      <c r="D45" s="9"/>
      <c r="E45" s="9" t="s">
        <v>647</v>
      </c>
      <c r="F45" s="23"/>
      <c r="G45" s="263">
        <v>81235</v>
      </c>
      <c r="H45" s="9"/>
      <c r="I45" s="286"/>
      <c r="J45" s="4"/>
      <c r="K45" s="57"/>
      <c r="L45" s="53"/>
      <c r="M45" s="53"/>
      <c r="N45" s="53"/>
      <c r="O45" s="53"/>
      <c r="P45" s="156"/>
      <c r="Q45" s="156"/>
      <c r="R45" s="9" t="s">
        <v>648</v>
      </c>
    </row>
    <row r="46" spans="1:18" s="46" customFormat="1" ht="18" customHeight="1">
      <c r="A46" s="9" t="s">
        <v>95</v>
      </c>
      <c r="B46" s="8">
        <v>2013</v>
      </c>
      <c r="C46" s="9" t="s">
        <v>27</v>
      </c>
      <c r="D46" s="9"/>
      <c r="E46" s="9" t="s">
        <v>618</v>
      </c>
      <c r="F46" s="23"/>
      <c r="G46" s="263">
        <v>72009</v>
      </c>
      <c r="H46" s="9"/>
      <c r="I46" s="286"/>
      <c r="J46" s="4"/>
      <c r="K46" s="57"/>
      <c r="L46" s="53"/>
      <c r="M46" s="53"/>
      <c r="N46" s="53"/>
      <c r="O46" s="53"/>
      <c r="P46" s="156"/>
      <c r="Q46" s="156"/>
      <c r="R46" s="9" t="s">
        <v>649</v>
      </c>
    </row>
    <row r="47" spans="1:18" s="46" customFormat="1" ht="18" customHeight="1">
      <c r="A47" s="9" t="s">
        <v>95</v>
      </c>
      <c r="B47" s="8">
        <v>2013</v>
      </c>
      <c r="C47" s="9" t="s">
        <v>27</v>
      </c>
      <c r="D47" s="9"/>
      <c r="E47" s="9" t="s">
        <v>650</v>
      </c>
      <c r="F47" s="23"/>
      <c r="G47" s="263">
        <v>45289</v>
      </c>
      <c r="H47" s="9"/>
      <c r="I47" s="286"/>
      <c r="J47" s="4"/>
      <c r="K47" s="57"/>
      <c r="L47" s="53"/>
      <c r="M47" s="53"/>
      <c r="N47" s="53"/>
      <c r="O47" s="53"/>
      <c r="P47" s="156"/>
      <c r="Q47" s="156"/>
      <c r="R47" s="9" t="s">
        <v>651</v>
      </c>
    </row>
    <row r="48" spans="1:18" s="46" customFormat="1" ht="18" customHeight="1">
      <c r="A48" s="9" t="s">
        <v>95</v>
      </c>
      <c r="B48" s="8">
        <v>2013</v>
      </c>
      <c r="C48" s="9" t="s">
        <v>27</v>
      </c>
      <c r="D48" s="9"/>
      <c r="E48" s="9" t="s">
        <v>631</v>
      </c>
      <c r="F48" s="23"/>
      <c r="G48" s="263">
        <v>44885</v>
      </c>
      <c r="H48" s="9"/>
      <c r="I48" s="286"/>
      <c r="J48" s="4"/>
      <c r="K48" s="57"/>
      <c r="L48" s="53"/>
      <c r="M48" s="53"/>
      <c r="N48" s="53"/>
      <c r="O48" s="53"/>
      <c r="P48" s="156"/>
      <c r="Q48" s="156"/>
      <c r="R48" s="9" t="s">
        <v>652</v>
      </c>
    </row>
    <row r="49" spans="1:18" s="46" customFormat="1" ht="18" customHeight="1">
      <c r="A49" s="9" t="s">
        <v>95</v>
      </c>
      <c r="B49" s="8">
        <v>2013</v>
      </c>
      <c r="C49" s="9" t="s">
        <v>27</v>
      </c>
      <c r="D49" s="9" t="s">
        <v>615</v>
      </c>
      <c r="E49" s="9" t="s">
        <v>616</v>
      </c>
      <c r="F49" s="23"/>
      <c r="G49" s="263">
        <v>42437</v>
      </c>
      <c r="H49" s="9"/>
      <c r="I49" s="286"/>
      <c r="J49" s="4"/>
      <c r="K49" s="57"/>
      <c r="L49" s="53"/>
      <c r="M49" s="53"/>
      <c r="N49" s="53"/>
      <c r="O49" s="53"/>
      <c r="P49" s="156"/>
      <c r="Q49" s="156"/>
      <c r="R49" s="9" t="s">
        <v>653</v>
      </c>
    </row>
    <row r="50" spans="1:18" s="46" customFormat="1" ht="18" customHeight="1">
      <c r="A50" s="9" t="s">
        <v>95</v>
      </c>
      <c r="B50" s="8">
        <v>2014</v>
      </c>
      <c r="C50" s="9" t="s">
        <v>27</v>
      </c>
      <c r="D50" s="9"/>
      <c r="E50" s="9" t="s">
        <v>601</v>
      </c>
      <c r="F50" s="23"/>
      <c r="G50" s="263">
        <v>1639100</v>
      </c>
      <c r="H50" s="9"/>
      <c r="I50" s="286"/>
      <c r="J50" s="4"/>
      <c r="K50" s="57"/>
      <c r="L50" s="53"/>
      <c r="M50" s="53"/>
      <c r="N50" s="53"/>
      <c r="O50" s="53"/>
      <c r="P50" s="156"/>
      <c r="Q50" s="156"/>
      <c r="R50" s="9" t="s">
        <v>654</v>
      </c>
    </row>
    <row r="51" spans="1:18" s="46" customFormat="1" ht="18" customHeight="1">
      <c r="A51" s="9" t="s">
        <v>95</v>
      </c>
      <c r="B51" s="8">
        <v>2014</v>
      </c>
      <c r="C51" s="9" t="s">
        <v>27</v>
      </c>
      <c r="D51" s="9"/>
      <c r="E51" s="9" t="s">
        <v>603</v>
      </c>
      <c r="F51" s="23"/>
      <c r="G51" s="263">
        <v>838718</v>
      </c>
      <c r="H51" s="9"/>
      <c r="I51" s="286"/>
      <c r="J51" s="4"/>
      <c r="K51" s="57"/>
      <c r="L51" s="53"/>
      <c r="M51" s="53"/>
      <c r="N51" s="53"/>
      <c r="O51" s="53"/>
      <c r="P51" s="156"/>
      <c r="Q51" s="156"/>
      <c r="R51" s="9" t="s">
        <v>639</v>
      </c>
    </row>
    <row r="52" spans="1:18" s="46" customFormat="1" ht="18" customHeight="1">
      <c r="A52" s="9" t="s">
        <v>95</v>
      </c>
      <c r="B52" s="8">
        <v>2014</v>
      </c>
      <c r="C52" s="9" t="s">
        <v>27</v>
      </c>
      <c r="D52" s="9"/>
      <c r="E52" s="9" t="s">
        <v>642</v>
      </c>
      <c r="F52" s="23"/>
      <c r="G52" s="263">
        <v>556862</v>
      </c>
      <c r="H52" s="9"/>
      <c r="I52" s="286"/>
      <c r="J52" s="4"/>
      <c r="K52" s="57"/>
      <c r="L52" s="53"/>
      <c r="M52" s="53"/>
      <c r="N52" s="53"/>
      <c r="O52" s="53"/>
      <c r="P52" s="156"/>
      <c r="Q52" s="156"/>
      <c r="R52" s="9" t="s">
        <v>643</v>
      </c>
    </row>
    <row r="53" spans="1:18" s="46" customFormat="1" ht="18" customHeight="1">
      <c r="A53" s="9" t="s">
        <v>95</v>
      </c>
      <c r="B53" s="8">
        <v>2014</v>
      </c>
      <c r="C53" s="9" t="s">
        <v>27</v>
      </c>
      <c r="D53" s="9"/>
      <c r="E53" s="9" t="s">
        <v>613</v>
      </c>
      <c r="F53" s="23"/>
      <c r="G53" s="263">
        <v>479711</v>
      </c>
      <c r="H53" s="9"/>
      <c r="I53" s="286"/>
      <c r="J53" s="4"/>
      <c r="K53" s="57"/>
      <c r="L53" s="53"/>
      <c r="M53" s="53"/>
      <c r="N53" s="53"/>
      <c r="O53" s="53"/>
      <c r="P53" s="156"/>
      <c r="Q53" s="156"/>
      <c r="R53" s="9" t="s">
        <v>655</v>
      </c>
    </row>
    <row r="54" spans="1:18" s="46" customFormat="1" ht="18" customHeight="1">
      <c r="A54" s="9" t="s">
        <v>95</v>
      </c>
      <c r="B54" s="8">
        <v>2014</v>
      </c>
      <c r="C54" s="9" t="s">
        <v>27</v>
      </c>
      <c r="D54" s="9"/>
      <c r="E54" s="9" t="s">
        <v>633</v>
      </c>
      <c r="F54" s="23"/>
      <c r="G54" s="263">
        <v>362381</v>
      </c>
      <c r="H54" s="9"/>
      <c r="I54" s="286"/>
      <c r="J54" s="4"/>
      <c r="K54" s="57"/>
      <c r="L54" s="53"/>
      <c r="M54" s="53"/>
      <c r="N54" s="53"/>
      <c r="O54" s="53"/>
      <c r="P54" s="156"/>
      <c r="Q54" s="156"/>
      <c r="R54" s="9" t="s">
        <v>645</v>
      </c>
    </row>
    <row r="55" spans="1:18" s="46" customFormat="1" ht="18" customHeight="1">
      <c r="A55" s="9" t="s">
        <v>95</v>
      </c>
      <c r="B55" s="8">
        <v>2014</v>
      </c>
      <c r="C55" s="9" t="s">
        <v>27</v>
      </c>
      <c r="D55" s="9" t="s">
        <v>620</v>
      </c>
      <c r="E55" s="9" t="s">
        <v>621</v>
      </c>
      <c r="F55" s="23"/>
      <c r="G55" s="263">
        <v>234688</v>
      </c>
      <c r="H55" s="9"/>
      <c r="I55" s="286"/>
      <c r="J55" s="4"/>
      <c r="K55" s="57"/>
      <c r="L55" s="53"/>
      <c r="M55" s="53"/>
      <c r="N55" s="53"/>
      <c r="O55" s="53"/>
      <c r="P55" s="156"/>
      <c r="Q55" s="156"/>
      <c r="R55" s="9" t="s">
        <v>646</v>
      </c>
    </row>
    <row r="56" spans="1:18" s="46" customFormat="1" ht="18" customHeight="1">
      <c r="A56" s="9" t="s">
        <v>95</v>
      </c>
      <c r="B56" s="8">
        <v>2014</v>
      </c>
      <c r="C56" s="9" t="s">
        <v>27</v>
      </c>
      <c r="D56" s="9" t="s">
        <v>608</v>
      </c>
      <c r="E56" s="9" t="s">
        <v>609</v>
      </c>
      <c r="F56" s="23"/>
      <c r="G56" s="263">
        <v>195019</v>
      </c>
      <c r="H56" s="9"/>
      <c r="I56" s="286"/>
      <c r="J56" s="4"/>
      <c r="K56" s="57"/>
      <c r="L56" s="53"/>
      <c r="M56" s="53"/>
      <c r="N56" s="53"/>
      <c r="O56" s="53"/>
      <c r="P56" s="156"/>
      <c r="Q56" s="156"/>
      <c r="R56" s="9" t="s">
        <v>640</v>
      </c>
    </row>
    <row r="57" spans="1:18" s="46" customFormat="1" ht="18" customHeight="1">
      <c r="A57" s="9" t="s">
        <v>95</v>
      </c>
      <c r="B57" s="8">
        <v>2014</v>
      </c>
      <c r="C57" s="9" t="s">
        <v>27</v>
      </c>
      <c r="D57" s="9"/>
      <c r="E57" s="9" t="s">
        <v>611</v>
      </c>
      <c r="F57" s="23"/>
      <c r="G57" s="263">
        <v>162687</v>
      </c>
      <c r="H57" s="9"/>
      <c r="I57" s="286"/>
      <c r="J57" s="4"/>
      <c r="K57" s="57"/>
      <c r="L57" s="53"/>
      <c r="M57" s="53"/>
      <c r="N57" s="53"/>
      <c r="O57" s="53"/>
      <c r="P57" s="156"/>
      <c r="Q57" s="156"/>
      <c r="R57" s="9" t="s">
        <v>644</v>
      </c>
    </row>
    <row r="58" spans="1:18" s="46" customFormat="1" ht="18" customHeight="1">
      <c r="A58" s="9" t="s">
        <v>95</v>
      </c>
      <c r="B58" s="8">
        <v>2014</v>
      </c>
      <c r="C58" s="9" t="s">
        <v>27</v>
      </c>
      <c r="D58" s="9"/>
      <c r="E58" s="9" t="s">
        <v>620</v>
      </c>
      <c r="F58" s="23"/>
      <c r="G58" s="263">
        <v>144994</v>
      </c>
      <c r="H58" s="9"/>
      <c r="I58" s="286"/>
      <c r="J58" s="4"/>
      <c r="K58" s="57"/>
      <c r="L58" s="53"/>
      <c r="M58" s="53"/>
      <c r="N58" s="53"/>
      <c r="O58" s="53"/>
      <c r="P58" s="156"/>
      <c r="Q58" s="156"/>
      <c r="R58" s="9" t="s">
        <v>648</v>
      </c>
    </row>
    <row r="59" spans="1:18" s="46" customFormat="1" ht="18" customHeight="1">
      <c r="A59" s="9" t="s">
        <v>95</v>
      </c>
      <c r="B59" s="8">
        <v>2014</v>
      </c>
      <c r="C59" s="9" t="s">
        <v>27</v>
      </c>
      <c r="D59" s="9"/>
      <c r="E59" s="9" t="s">
        <v>618</v>
      </c>
      <c r="F59" s="23"/>
      <c r="G59" s="263">
        <v>77307</v>
      </c>
      <c r="H59" s="9"/>
      <c r="I59" s="286"/>
      <c r="J59" s="4"/>
      <c r="K59" s="57"/>
      <c r="L59" s="53"/>
      <c r="M59" s="53"/>
      <c r="N59" s="53"/>
      <c r="O59" s="53"/>
      <c r="P59" s="156"/>
      <c r="Q59" s="156"/>
      <c r="R59" s="9" t="s">
        <v>656</v>
      </c>
    </row>
    <row r="60" spans="1:18" s="46" customFormat="1" ht="18" customHeight="1">
      <c r="A60" s="9" t="s">
        <v>95</v>
      </c>
      <c r="B60" s="8">
        <v>2014</v>
      </c>
      <c r="C60" s="9" t="s">
        <v>27</v>
      </c>
      <c r="D60" s="9"/>
      <c r="E60" s="9" t="s">
        <v>650</v>
      </c>
      <c r="F60" s="23"/>
      <c r="G60" s="263">
        <v>71256</v>
      </c>
      <c r="H60" s="9"/>
      <c r="I60" s="286"/>
      <c r="J60" s="4"/>
      <c r="K60" s="57"/>
      <c r="L60" s="53"/>
      <c r="M60" s="53"/>
      <c r="N60" s="53"/>
      <c r="O60" s="53"/>
      <c r="P60" s="156"/>
      <c r="Q60" s="156"/>
      <c r="R60" s="9" t="s">
        <v>651</v>
      </c>
    </row>
    <row r="61" spans="1:18" s="46" customFormat="1" ht="18" customHeight="1">
      <c r="A61" s="9" t="s">
        <v>95</v>
      </c>
      <c r="B61" s="8">
        <v>2014</v>
      </c>
      <c r="C61" s="9" t="s">
        <v>27</v>
      </c>
      <c r="D61" s="9"/>
      <c r="E61" s="9" t="s">
        <v>631</v>
      </c>
      <c r="F61" s="23"/>
      <c r="G61" s="263">
        <v>35599</v>
      </c>
      <c r="H61" s="9"/>
      <c r="I61" s="286"/>
      <c r="J61" s="4"/>
      <c r="K61" s="57"/>
      <c r="L61" s="53"/>
      <c r="M61" s="53"/>
      <c r="N61" s="53"/>
      <c r="O61" s="53"/>
      <c r="P61" s="156"/>
      <c r="Q61" s="156"/>
      <c r="R61" s="9" t="s">
        <v>657</v>
      </c>
    </row>
    <row r="62" spans="1:18" s="46" customFormat="1" ht="18" customHeight="1">
      <c r="A62" s="9" t="s">
        <v>95</v>
      </c>
      <c r="B62" s="8">
        <v>2014</v>
      </c>
      <c r="C62" s="9" t="s">
        <v>27</v>
      </c>
      <c r="D62" s="9" t="s">
        <v>615</v>
      </c>
      <c r="E62" s="9" t="s">
        <v>616</v>
      </c>
      <c r="F62" s="23"/>
      <c r="G62" s="263">
        <v>17339</v>
      </c>
      <c r="H62" s="9"/>
      <c r="I62" s="286"/>
      <c r="J62" s="4"/>
      <c r="K62" s="57"/>
      <c r="L62" s="53"/>
      <c r="M62" s="53"/>
      <c r="N62" s="53"/>
      <c r="O62" s="53"/>
      <c r="P62" s="156"/>
      <c r="Q62" s="156"/>
      <c r="R62" s="9" t="s">
        <v>658</v>
      </c>
    </row>
    <row r="63" spans="1:18" s="46" customFormat="1" ht="18" customHeight="1">
      <c r="A63" s="9" t="s">
        <v>95</v>
      </c>
      <c r="B63" s="8">
        <v>2015</v>
      </c>
      <c r="C63" s="9" t="s">
        <v>27</v>
      </c>
      <c r="D63" s="9"/>
      <c r="E63" s="9" t="s">
        <v>601</v>
      </c>
      <c r="F63" s="23"/>
      <c r="G63" s="263">
        <v>1809000</v>
      </c>
      <c r="H63" s="9"/>
      <c r="I63" s="286"/>
      <c r="J63" s="4"/>
      <c r="K63" s="57"/>
      <c r="L63" s="53"/>
      <c r="M63" s="53"/>
      <c r="N63" s="53"/>
      <c r="O63" s="53"/>
      <c r="P63" s="156"/>
      <c r="Q63" s="156"/>
      <c r="R63" s="9" t="s">
        <v>659</v>
      </c>
    </row>
    <row r="64" spans="1:18" s="46" customFormat="1" ht="18" customHeight="1">
      <c r="A64" s="9" t="s">
        <v>95</v>
      </c>
      <c r="B64" s="8">
        <v>2015</v>
      </c>
      <c r="C64" s="9" t="s">
        <v>27</v>
      </c>
      <c r="D64" s="9"/>
      <c r="E64" s="9" t="s">
        <v>633</v>
      </c>
      <c r="F64" s="23"/>
      <c r="G64" s="263">
        <v>1072921</v>
      </c>
      <c r="H64" s="9"/>
      <c r="I64" s="286"/>
      <c r="J64" s="4"/>
      <c r="K64" s="57"/>
      <c r="L64" s="53"/>
      <c r="M64" s="53"/>
      <c r="N64" s="53"/>
      <c r="O64" s="53"/>
      <c r="P64" s="156"/>
      <c r="Q64" s="156"/>
      <c r="R64" s="9" t="s">
        <v>660</v>
      </c>
    </row>
    <row r="65" spans="1:18" s="46" customFormat="1" ht="18" customHeight="1">
      <c r="A65" s="9" t="s">
        <v>95</v>
      </c>
      <c r="B65" s="8">
        <v>2015</v>
      </c>
      <c r="C65" s="9" t="s">
        <v>27</v>
      </c>
      <c r="D65" s="9"/>
      <c r="E65" s="9" t="s">
        <v>603</v>
      </c>
      <c r="F65" s="23"/>
      <c r="G65" s="263">
        <v>838298</v>
      </c>
      <c r="H65" s="9"/>
      <c r="I65" s="286"/>
      <c r="J65" s="4"/>
      <c r="K65" s="57"/>
      <c r="L65" s="53"/>
      <c r="M65" s="53"/>
      <c r="N65" s="53"/>
      <c r="O65" s="53"/>
      <c r="P65" s="156"/>
      <c r="Q65" s="156"/>
      <c r="R65" s="9" t="s">
        <v>639</v>
      </c>
    </row>
    <row r="66" spans="1:18" s="46" customFormat="1" ht="18" customHeight="1">
      <c r="A66" s="9" t="s">
        <v>95</v>
      </c>
      <c r="B66" s="8">
        <v>2015</v>
      </c>
      <c r="C66" s="9" t="s">
        <v>27</v>
      </c>
      <c r="D66" s="9"/>
      <c r="E66" s="9" t="s">
        <v>642</v>
      </c>
      <c r="F66" s="23"/>
      <c r="G66" s="263">
        <v>644602</v>
      </c>
      <c r="H66" s="9"/>
      <c r="I66" s="286"/>
      <c r="J66" s="4"/>
      <c r="K66" s="57"/>
      <c r="L66" s="53"/>
      <c r="M66" s="53"/>
      <c r="N66" s="53"/>
      <c r="O66" s="53"/>
      <c r="P66" s="156"/>
      <c r="Q66" s="156"/>
      <c r="R66" s="9" t="s">
        <v>643</v>
      </c>
    </row>
    <row r="67" spans="1:18" s="46" customFormat="1" ht="18" customHeight="1">
      <c r="A67" s="9" t="s">
        <v>95</v>
      </c>
      <c r="B67" s="8">
        <v>2015</v>
      </c>
      <c r="C67" s="9" t="s">
        <v>27</v>
      </c>
      <c r="D67" s="9"/>
      <c r="E67" s="9" t="s">
        <v>613</v>
      </c>
      <c r="F67" s="23"/>
      <c r="G67" s="263">
        <v>527270</v>
      </c>
      <c r="H67" s="9"/>
      <c r="I67" s="286"/>
      <c r="J67" s="4"/>
      <c r="K67" s="57"/>
      <c r="L67" s="53"/>
      <c r="M67" s="53"/>
      <c r="N67" s="53"/>
      <c r="O67" s="53"/>
      <c r="P67" s="156"/>
      <c r="Q67" s="156"/>
      <c r="R67" s="9" t="s">
        <v>655</v>
      </c>
    </row>
    <row r="68" spans="1:18" s="46" customFormat="1" ht="18" customHeight="1">
      <c r="A68" s="9" t="s">
        <v>95</v>
      </c>
      <c r="B68" s="8">
        <v>2015</v>
      </c>
      <c r="C68" s="9" t="s">
        <v>27</v>
      </c>
      <c r="D68" s="9" t="s">
        <v>620</v>
      </c>
      <c r="E68" s="9" t="s">
        <v>621</v>
      </c>
      <c r="F68" s="23"/>
      <c r="G68" s="263">
        <v>433532</v>
      </c>
      <c r="H68" s="9"/>
      <c r="I68" s="286"/>
      <c r="J68" s="4"/>
      <c r="K68" s="57"/>
      <c r="L68" s="53"/>
      <c r="M68" s="53"/>
      <c r="N68" s="53"/>
      <c r="O68" s="53"/>
      <c r="P68" s="156"/>
      <c r="Q68" s="156"/>
      <c r="R68" s="9" t="s">
        <v>646</v>
      </c>
    </row>
    <row r="69" spans="1:18" s="46" customFormat="1" ht="18" customHeight="1">
      <c r="A69" s="9" t="s">
        <v>95</v>
      </c>
      <c r="B69" s="8">
        <v>2015</v>
      </c>
      <c r="C69" s="9" t="s">
        <v>27</v>
      </c>
      <c r="D69" s="9"/>
      <c r="E69" s="9" t="s">
        <v>618</v>
      </c>
      <c r="F69" s="23"/>
      <c r="G69" s="263">
        <v>241994</v>
      </c>
      <c r="H69" s="9"/>
      <c r="I69" s="286"/>
      <c r="J69" s="4"/>
      <c r="K69" s="57"/>
      <c r="L69" s="53"/>
      <c r="M69" s="53"/>
      <c r="N69" s="53"/>
      <c r="O69" s="53"/>
      <c r="P69" s="156"/>
      <c r="Q69" s="156"/>
      <c r="R69" s="9" t="s">
        <v>656</v>
      </c>
    </row>
    <row r="70" spans="1:18" s="46" customFormat="1" ht="18" customHeight="1">
      <c r="A70" s="9" t="s">
        <v>95</v>
      </c>
      <c r="B70" s="8">
        <v>2015</v>
      </c>
      <c r="C70" s="9" t="s">
        <v>27</v>
      </c>
      <c r="D70" s="9" t="s">
        <v>608</v>
      </c>
      <c r="E70" s="9" t="s">
        <v>609</v>
      </c>
      <c r="F70" s="23"/>
      <c r="G70" s="263">
        <v>190071</v>
      </c>
      <c r="H70" s="9"/>
      <c r="I70" s="286"/>
      <c r="J70" s="4"/>
      <c r="K70" s="57"/>
      <c r="L70" s="53"/>
      <c r="M70" s="53"/>
      <c r="N70" s="53"/>
      <c r="O70" s="53"/>
      <c r="P70" s="156"/>
      <c r="Q70" s="156"/>
      <c r="R70" s="9" t="s">
        <v>640</v>
      </c>
    </row>
    <row r="71" spans="1:18" s="46" customFormat="1" ht="18" customHeight="1">
      <c r="A71" s="9" t="s">
        <v>95</v>
      </c>
      <c r="B71" s="8">
        <v>2015</v>
      </c>
      <c r="C71" s="9" t="s">
        <v>27</v>
      </c>
      <c r="D71" s="9"/>
      <c r="E71" s="9" t="s">
        <v>620</v>
      </c>
      <c r="F71" s="23"/>
      <c r="G71" s="263">
        <v>152295</v>
      </c>
      <c r="H71" s="9"/>
      <c r="I71" s="286"/>
      <c r="J71" s="4"/>
      <c r="K71" s="57"/>
      <c r="L71" s="53"/>
      <c r="M71" s="53"/>
      <c r="N71" s="53"/>
      <c r="O71" s="53"/>
      <c r="P71" s="156"/>
      <c r="Q71" s="156"/>
      <c r="R71" s="9" t="s">
        <v>648</v>
      </c>
    </row>
    <row r="72" spans="1:18" s="46" customFormat="1" ht="18" customHeight="1">
      <c r="A72" s="9" t="s">
        <v>95</v>
      </c>
      <c r="B72" s="8">
        <v>2015</v>
      </c>
      <c r="C72" s="9" t="s">
        <v>27</v>
      </c>
      <c r="D72" s="9"/>
      <c r="E72" s="9" t="s">
        <v>611</v>
      </c>
      <c r="F72" s="23"/>
      <c r="G72" s="263">
        <v>126588</v>
      </c>
      <c r="H72" s="9"/>
      <c r="I72" s="286"/>
      <c r="J72" s="4"/>
      <c r="K72" s="57"/>
      <c r="L72" s="53"/>
      <c r="M72" s="53"/>
      <c r="N72" s="53"/>
      <c r="O72" s="53"/>
      <c r="P72" s="156"/>
      <c r="Q72" s="156"/>
      <c r="R72" s="9" t="s">
        <v>644</v>
      </c>
    </row>
    <row r="73" spans="1:18" s="46" customFormat="1" ht="18" customHeight="1">
      <c r="A73" s="9" t="s">
        <v>95</v>
      </c>
      <c r="B73" s="8">
        <v>2015</v>
      </c>
      <c r="C73" s="9" t="s">
        <v>27</v>
      </c>
      <c r="D73" s="9"/>
      <c r="E73" s="9" t="s">
        <v>650</v>
      </c>
      <c r="F73" s="23"/>
      <c r="G73" s="263">
        <v>122442</v>
      </c>
      <c r="H73" s="9"/>
      <c r="I73" s="286"/>
      <c r="J73" s="4"/>
      <c r="K73" s="57"/>
      <c r="L73" s="53"/>
      <c r="M73" s="53"/>
      <c r="N73" s="53"/>
      <c r="O73" s="53"/>
      <c r="P73" s="156"/>
      <c r="Q73" s="156"/>
      <c r="R73" s="9" t="s">
        <v>661</v>
      </c>
    </row>
    <row r="74" spans="1:18" s="46" customFormat="1" ht="18" customHeight="1">
      <c r="A74" s="9" t="s">
        <v>95</v>
      </c>
      <c r="B74" s="8">
        <v>2015</v>
      </c>
      <c r="C74" s="9" t="s">
        <v>27</v>
      </c>
      <c r="D74" s="9"/>
      <c r="E74" s="9" t="s">
        <v>631</v>
      </c>
      <c r="F74" s="23"/>
      <c r="G74" s="263">
        <v>46351</v>
      </c>
      <c r="H74" s="9"/>
      <c r="I74" s="286"/>
      <c r="J74" s="4"/>
      <c r="K74" s="57"/>
      <c r="L74" s="53"/>
      <c r="M74" s="53"/>
      <c r="N74" s="53"/>
      <c r="O74" s="53"/>
      <c r="P74" s="156"/>
      <c r="Q74" s="156"/>
      <c r="R74" s="9" t="s">
        <v>657</v>
      </c>
    </row>
    <row r="75" spans="1:18" s="46" customFormat="1" ht="18" customHeight="1">
      <c r="A75" s="9" t="s">
        <v>95</v>
      </c>
      <c r="B75" s="8">
        <v>2015</v>
      </c>
      <c r="C75" s="9" t="s">
        <v>27</v>
      </c>
      <c r="D75" s="9" t="s">
        <v>615</v>
      </c>
      <c r="E75" s="9" t="s">
        <v>616</v>
      </c>
      <c r="F75" s="23"/>
      <c r="G75" s="263">
        <v>16282</v>
      </c>
      <c r="H75" s="9"/>
      <c r="I75" s="286"/>
      <c r="J75" s="4"/>
      <c r="K75" s="57"/>
      <c r="L75" s="53"/>
      <c r="M75" s="53"/>
      <c r="N75" s="53"/>
      <c r="O75" s="53"/>
      <c r="P75" s="156"/>
      <c r="Q75" s="156"/>
      <c r="R75" s="9" t="s">
        <v>658</v>
      </c>
    </row>
    <row r="76" spans="1:18" s="46" customFormat="1" ht="18" customHeight="1">
      <c r="A76" s="9" t="s">
        <v>95</v>
      </c>
      <c r="B76" s="8">
        <v>2016</v>
      </c>
      <c r="C76" s="9" t="s">
        <v>27</v>
      </c>
      <c r="D76" s="24"/>
      <c r="E76" s="24" t="s">
        <v>601</v>
      </c>
      <c r="F76" s="23"/>
      <c r="G76" s="228">
        <v>1935800</v>
      </c>
      <c r="H76" s="9"/>
      <c r="I76" s="286"/>
      <c r="J76" s="4"/>
      <c r="K76" s="57"/>
      <c r="L76" s="53"/>
      <c r="M76" s="53"/>
      <c r="N76" s="53"/>
      <c r="O76" s="9"/>
      <c r="P76" s="12"/>
      <c r="Q76" s="12"/>
      <c r="R76" s="9" t="s">
        <v>662</v>
      </c>
    </row>
    <row r="77" spans="1:18" s="46" customFormat="1" ht="18" customHeight="1">
      <c r="A77" s="9" t="s">
        <v>95</v>
      </c>
      <c r="B77" s="8">
        <v>2016</v>
      </c>
      <c r="C77" s="9" t="s">
        <v>27</v>
      </c>
      <c r="D77" s="24"/>
      <c r="E77" s="24" t="s">
        <v>633</v>
      </c>
      <c r="F77" s="23"/>
      <c r="G77" s="228">
        <v>1500016</v>
      </c>
      <c r="H77" s="9"/>
      <c r="I77" s="286"/>
      <c r="J77" s="4"/>
      <c r="K77" s="57"/>
      <c r="L77" s="53"/>
      <c r="M77" s="53"/>
      <c r="N77" s="53"/>
      <c r="O77" s="9"/>
      <c r="P77" s="12"/>
      <c r="Q77" s="12"/>
      <c r="R77" s="9" t="s">
        <v>660</v>
      </c>
    </row>
    <row r="78" spans="1:18" s="46" customFormat="1" ht="18" customHeight="1">
      <c r="A78" s="9" t="s">
        <v>95</v>
      </c>
      <c r="B78" s="8">
        <v>2016</v>
      </c>
      <c r="C78" s="9" t="s">
        <v>27</v>
      </c>
      <c r="D78" s="24"/>
      <c r="E78" s="24" t="s">
        <v>603</v>
      </c>
      <c r="F78" s="23"/>
      <c r="G78" s="228">
        <v>983557</v>
      </c>
      <c r="H78" s="9"/>
      <c r="I78" s="286"/>
      <c r="J78" s="4"/>
      <c r="K78" s="57"/>
      <c r="L78" s="53"/>
      <c r="M78" s="53"/>
      <c r="N78" s="53"/>
      <c r="O78" s="9"/>
      <c r="P78" s="12"/>
      <c r="Q78" s="12"/>
      <c r="R78" s="9" t="s">
        <v>663</v>
      </c>
    </row>
    <row r="79" spans="1:18" s="46" customFormat="1" ht="18" customHeight="1">
      <c r="A79" s="9" t="s">
        <v>95</v>
      </c>
      <c r="B79" s="8">
        <v>2016</v>
      </c>
      <c r="C79" s="9" t="s">
        <v>27</v>
      </c>
      <c r="D79" s="24"/>
      <c r="E79" s="24" t="s">
        <v>642</v>
      </c>
      <c r="F79" s="23"/>
      <c r="G79" s="228">
        <v>856420</v>
      </c>
      <c r="H79" s="9"/>
      <c r="I79" s="286"/>
      <c r="J79" s="4"/>
      <c r="K79" s="57"/>
      <c r="L79" s="53"/>
      <c r="M79" s="53"/>
      <c r="N79" s="53"/>
      <c r="O79" s="9"/>
      <c r="P79" s="12"/>
      <c r="Q79" s="12"/>
      <c r="R79" s="9" t="s">
        <v>664</v>
      </c>
    </row>
    <row r="80" spans="1:18" s="46" customFormat="1" ht="18" customHeight="1">
      <c r="A80" s="9" t="s">
        <v>95</v>
      </c>
      <c r="B80" s="8">
        <v>2016</v>
      </c>
      <c r="C80" s="9" t="s">
        <v>27</v>
      </c>
      <c r="D80" s="24"/>
      <c r="E80" s="24" t="s">
        <v>613</v>
      </c>
      <c r="F80" s="23"/>
      <c r="G80" s="228">
        <v>623952</v>
      </c>
      <c r="H80" s="9"/>
      <c r="I80" s="286"/>
      <c r="J80" s="4"/>
      <c r="K80" s="57"/>
      <c r="L80" s="53"/>
      <c r="M80" s="53"/>
      <c r="N80" s="53"/>
      <c r="O80" s="9"/>
      <c r="P80" s="12"/>
      <c r="Q80" s="12"/>
      <c r="R80" s="9" t="s">
        <v>665</v>
      </c>
    </row>
    <row r="81" spans="1:18" s="46" customFormat="1" ht="18" customHeight="1">
      <c r="A81" s="9" t="s">
        <v>95</v>
      </c>
      <c r="B81" s="8">
        <v>2016</v>
      </c>
      <c r="C81" s="9" t="s">
        <v>27</v>
      </c>
      <c r="D81" s="24" t="s">
        <v>620</v>
      </c>
      <c r="E81" s="24" t="s">
        <v>621</v>
      </c>
      <c r="F81" s="23"/>
      <c r="G81" s="228">
        <v>513049</v>
      </c>
      <c r="H81" s="9"/>
      <c r="I81" s="286"/>
      <c r="J81" s="4"/>
      <c r="K81" s="57"/>
      <c r="L81" s="53"/>
      <c r="M81" s="53"/>
      <c r="N81" s="53"/>
      <c r="O81" s="9"/>
      <c r="P81" s="12"/>
      <c r="Q81" s="12"/>
      <c r="R81" s="9" t="s">
        <v>666</v>
      </c>
    </row>
    <row r="82" spans="1:18" s="46" customFormat="1" ht="18" customHeight="1">
      <c r="A82" s="9" t="s">
        <v>95</v>
      </c>
      <c r="B82" s="8">
        <v>2016</v>
      </c>
      <c r="C82" s="9" t="s">
        <v>27</v>
      </c>
      <c r="D82" s="24"/>
      <c r="E82" s="24" t="s">
        <v>618</v>
      </c>
      <c r="F82" s="23"/>
      <c r="G82" s="228">
        <v>219943</v>
      </c>
      <c r="H82" s="9"/>
      <c r="I82" s="286"/>
      <c r="J82" s="4"/>
      <c r="K82" s="57"/>
      <c r="L82" s="53"/>
      <c r="M82" s="53"/>
      <c r="N82" s="53"/>
      <c r="O82" s="9"/>
      <c r="P82" s="12"/>
      <c r="Q82" s="12"/>
      <c r="R82" s="9" t="s">
        <v>667</v>
      </c>
    </row>
    <row r="83" spans="1:18" s="46" customFormat="1" ht="18" customHeight="1">
      <c r="A83" s="9" t="s">
        <v>95</v>
      </c>
      <c r="B83" s="8">
        <v>2016</v>
      </c>
      <c r="C83" s="9" t="s">
        <v>27</v>
      </c>
      <c r="D83" s="24" t="s">
        <v>608</v>
      </c>
      <c r="E83" s="24" t="s">
        <v>609</v>
      </c>
      <c r="F83" s="23"/>
      <c r="G83" s="228">
        <v>191038</v>
      </c>
      <c r="H83" s="9"/>
      <c r="I83" s="286"/>
      <c r="J83" s="4"/>
      <c r="K83" s="57"/>
      <c r="L83" s="53"/>
      <c r="M83" s="53"/>
      <c r="N83" s="53"/>
      <c r="O83" s="9"/>
      <c r="P83" s="12"/>
      <c r="Q83" s="12"/>
      <c r="R83" s="9" t="s">
        <v>668</v>
      </c>
    </row>
    <row r="84" spans="1:18" s="46" customFormat="1" ht="18" customHeight="1">
      <c r="A84" s="9" t="s">
        <v>95</v>
      </c>
      <c r="B84" s="8">
        <v>2016</v>
      </c>
      <c r="C84" s="9" t="s">
        <v>27</v>
      </c>
      <c r="D84" s="24"/>
      <c r="E84" s="24" t="s">
        <v>620</v>
      </c>
      <c r="F84" s="23"/>
      <c r="G84" s="228">
        <v>161483</v>
      </c>
      <c r="H84" s="9"/>
      <c r="I84" s="286"/>
      <c r="J84" s="4"/>
      <c r="K84" s="57"/>
      <c r="L84" s="53"/>
      <c r="M84" s="53"/>
      <c r="N84" s="53"/>
      <c r="O84" s="9"/>
      <c r="P84" s="12"/>
      <c r="Q84" s="12"/>
      <c r="R84" s="9" t="s">
        <v>669</v>
      </c>
    </row>
    <row r="85" spans="1:18" s="46" customFormat="1" ht="18" customHeight="1">
      <c r="A85" s="9" t="s">
        <v>95</v>
      </c>
      <c r="B85" s="8">
        <v>2016</v>
      </c>
      <c r="C85" s="9" t="s">
        <v>27</v>
      </c>
      <c r="D85" s="24"/>
      <c r="E85" s="24" t="s">
        <v>650</v>
      </c>
      <c r="F85" s="23"/>
      <c r="G85" s="228">
        <v>155636</v>
      </c>
      <c r="H85" s="9"/>
      <c r="I85" s="286"/>
      <c r="J85" s="4"/>
      <c r="K85" s="57"/>
      <c r="L85" s="53"/>
      <c r="M85" s="53"/>
      <c r="N85" s="53"/>
      <c r="O85" s="9"/>
      <c r="P85" s="12"/>
      <c r="Q85" s="12"/>
      <c r="R85" s="9" t="s">
        <v>670</v>
      </c>
    </row>
    <row r="86" spans="1:18" s="46" customFormat="1" ht="18" customHeight="1">
      <c r="A86" s="9" t="s">
        <v>95</v>
      </c>
      <c r="B86" s="8">
        <v>2016</v>
      </c>
      <c r="C86" s="9" t="s">
        <v>27</v>
      </c>
      <c r="D86" s="24"/>
      <c r="E86" s="24" t="s">
        <v>611</v>
      </c>
      <c r="F86" s="23"/>
      <c r="G86" s="228">
        <v>107978</v>
      </c>
      <c r="H86" s="9"/>
      <c r="I86" s="286"/>
      <c r="J86" s="4"/>
      <c r="K86" s="57"/>
      <c r="L86" s="53"/>
      <c r="M86" s="53"/>
      <c r="N86" s="53"/>
      <c r="O86" s="9"/>
      <c r="P86" s="12"/>
      <c r="Q86" s="12"/>
      <c r="R86" s="9" t="s">
        <v>671</v>
      </c>
    </row>
    <row r="87" spans="1:18" s="46" customFormat="1" ht="18" customHeight="1">
      <c r="A87" s="9" t="s">
        <v>95</v>
      </c>
      <c r="B87" s="8">
        <v>2016</v>
      </c>
      <c r="C87" s="9" t="s">
        <v>27</v>
      </c>
      <c r="D87" s="24" t="s">
        <v>672</v>
      </c>
      <c r="E87" s="24" t="s">
        <v>673</v>
      </c>
      <c r="F87" s="23"/>
      <c r="G87" s="228">
        <v>101280</v>
      </c>
      <c r="H87" s="9"/>
      <c r="I87" s="286"/>
      <c r="J87" s="4"/>
      <c r="K87" s="57"/>
      <c r="L87" s="53"/>
      <c r="M87" s="53"/>
      <c r="N87" s="53"/>
      <c r="O87" s="9"/>
      <c r="P87" s="12"/>
      <c r="Q87" s="12"/>
      <c r="R87" s="9" t="s">
        <v>674</v>
      </c>
    </row>
    <row r="88" spans="1:18" s="46" customFormat="1" ht="18" customHeight="1">
      <c r="A88" s="9" t="s">
        <v>95</v>
      </c>
      <c r="B88" s="8">
        <v>2016</v>
      </c>
      <c r="C88" s="9" t="s">
        <v>27</v>
      </c>
      <c r="D88" s="24"/>
      <c r="E88" s="24" t="s">
        <v>675</v>
      </c>
      <c r="F88" s="23"/>
      <c r="G88" s="228">
        <v>92730</v>
      </c>
      <c r="H88" s="9"/>
      <c r="I88" s="286"/>
      <c r="J88" s="4"/>
      <c r="K88" s="57"/>
      <c r="L88" s="53"/>
      <c r="M88" s="53"/>
      <c r="N88" s="53"/>
      <c r="O88" s="9"/>
      <c r="P88" s="12"/>
      <c r="Q88" s="12"/>
      <c r="R88" s="9" t="s">
        <v>676</v>
      </c>
    </row>
    <row r="89" spans="1:18" s="46" customFormat="1" ht="18" customHeight="1">
      <c r="A89" s="9" t="s">
        <v>95</v>
      </c>
      <c r="B89" s="8">
        <v>2016</v>
      </c>
      <c r="C89" s="9" t="s">
        <v>27</v>
      </c>
      <c r="D89" s="24" t="s">
        <v>615</v>
      </c>
      <c r="E89" s="24" t="s">
        <v>616</v>
      </c>
      <c r="F89" s="23"/>
      <c r="G89" s="228">
        <v>51396</v>
      </c>
      <c r="H89" s="9"/>
      <c r="I89" s="286"/>
      <c r="J89" s="4"/>
      <c r="K89" s="57"/>
      <c r="L89" s="53"/>
      <c r="M89" s="53"/>
      <c r="N89" s="53"/>
      <c r="O89" s="9"/>
      <c r="P89" s="12"/>
      <c r="Q89" s="12"/>
      <c r="R89" s="9" t="s">
        <v>677</v>
      </c>
    </row>
    <row r="90" spans="1:18" s="46" customFormat="1" ht="18" customHeight="1">
      <c r="A90" s="9" t="s">
        <v>95</v>
      </c>
      <c r="B90" s="8">
        <v>2016</v>
      </c>
      <c r="C90" s="9" t="s">
        <v>27</v>
      </c>
      <c r="D90" s="24"/>
      <c r="E90" s="24" t="s">
        <v>631</v>
      </c>
      <c r="F90" s="23"/>
      <c r="G90" s="228">
        <v>37192</v>
      </c>
      <c r="H90" s="9"/>
      <c r="I90" s="286"/>
      <c r="J90" s="4"/>
      <c r="K90" s="57"/>
      <c r="L90" s="53"/>
      <c r="M90" s="53"/>
      <c r="N90" s="53"/>
      <c r="O90" s="9"/>
      <c r="P90" s="12"/>
      <c r="Q90" s="12"/>
      <c r="R90" s="9" t="s">
        <v>678</v>
      </c>
    </row>
    <row r="91" spans="1:18" s="46" customFormat="1" ht="18" customHeight="1">
      <c r="A91" s="9" t="s">
        <v>95</v>
      </c>
      <c r="B91" s="8">
        <v>2017</v>
      </c>
      <c r="C91" s="9" t="s">
        <v>27</v>
      </c>
      <c r="D91" s="24"/>
      <c r="E91" s="24" t="s">
        <v>601</v>
      </c>
      <c r="F91" s="23"/>
      <c r="G91" s="263">
        <v>2298700</v>
      </c>
      <c r="H91" s="9"/>
      <c r="I91" s="286"/>
      <c r="J91" s="4"/>
      <c r="K91" s="57"/>
      <c r="L91" s="53"/>
      <c r="M91" s="53"/>
      <c r="N91" s="53"/>
      <c r="O91" s="9"/>
      <c r="P91" s="12"/>
      <c r="Q91" s="12"/>
      <c r="R91" s="9" t="s">
        <v>679</v>
      </c>
    </row>
    <row r="92" spans="1:18" s="46" customFormat="1" ht="18" customHeight="1">
      <c r="A92" s="9" t="s">
        <v>95</v>
      </c>
      <c r="B92" s="8">
        <v>2017</v>
      </c>
      <c r="C92" s="9" t="s">
        <v>27</v>
      </c>
      <c r="D92" s="24"/>
      <c r="E92" s="24" t="s">
        <v>633</v>
      </c>
      <c r="F92" s="23"/>
      <c r="G92" s="263">
        <v>2424755</v>
      </c>
      <c r="H92" s="9"/>
      <c r="I92" s="286"/>
      <c r="J92" s="4"/>
      <c r="K92" s="57"/>
      <c r="L92" s="53"/>
      <c r="M92" s="53"/>
      <c r="N92" s="53"/>
      <c r="O92" s="9"/>
      <c r="P92" s="12"/>
      <c r="Q92" s="12"/>
      <c r="R92" s="9" t="s">
        <v>660</v>
      </c>
    </row>
    <row r="93" spans="1:18" s="46" customFormat="1" ht="18" customHeight="1">
      <c r="A93" s="9" t="s">
        <v>95</v>
      </c>
      <c r="B93" s="8">
        <v>2017</v>
      </c>
      <c r="C93" s="9" t="s">
        <v>27</v>
      </c>
      <c r="D93" s="24"/>
      <c r="E93" s="24" t="s">
        <v>603</v>
      </c>
      <c r="F93" s="23"/>
      <c r="G93" s="263">
        <v>1758722</v>
      </c>
      <c r="H93" s="9"/>
      <c r="I93" s="286"/>
      <c r="J93" s="4"/>
      <c r="K93" s="57"/>
      <c r="L93" s="53"/>
      <c r="M93" s="53"/>
      <c r="N93" s="53"/>
      <c r="O93" s="9"/>
      <c r="P93" s="12"/>
      <c r="Q93" s="12"/>
      <c r="R93" s="9" t="s">
        <v>663</v>
      </c>
    </row>
    <row r="94" spans="1:18" s="46" customFormat="1" ht="18" customHeight="1">
      <c r="A94" s="9" t="s">
        <v>95</v>
      </c>
      <c r="B94" s="8">
        <v>2017</v>
      </c>
      <c r="C94" s="9" t="s">
        <v>27</v>
      </c>
      <c r="D94" s="24"/>
      <c r="E94" s="24" t="s">
        <v>642</v>
      </c>
      <c r="F94" s="23"/>
      <c r="G94" s="263">
        <v>909115</v>
      </c>
      <c r="H94" s="9"/>
      <c r="I94" s="286"/>
      <c r="J94" s="4"/>
      <c r="K94" s="57"/>
      <c r="L94" s="53"/>
      <c r="M94" s="53"/>
      <c r="N94" s="53"/>
      <c r="O94" s="9"/>
      <c r="P94" s="12"/>
      <c r="Q94" s="12"/>
      <c r="R94" s="9" t="s">
        <v>664</v>
      </c>
    </row>
    <row r="95" spans="1:18" s="46" customFormat="1" ht="18" customHeight="1">
      <c r="A95" s="9" t="s">
        <v>95</v>
      </c>
      <c r="B95" s="8">
        <v>2017</v>
      </c>
      <c r="C95" s="9" t="s">
        <v>27</v>
      </c>
      <c r="D95" s="24"/>
      <c r="E95" s="24" t="s">
        <v>613</v>
      </c>
      <c r="F95" s="23"/>
      <c r="G95" s="263">
        <v>536634</v>
      </c>
      <c r="H95" s="9"/>
      <c r="I95" s="286"/>
      <c r="J95" s="4"/>
      <c r="K95" s="57"/>
      <c r="L95" s="53"/>
      <c r="M95" s="53"/>
      <c r="N95" s="53"/>
      <c r="O95" s="9"/>
      <c r="P95" s="12"/>
      <c r="Q95" s="12"/>
      <c r="R95" s="9" t="s">
        <v>665</v>
      </c>
    </row>
    <row r="96" spans="1:18" s="46" customFormat="1" ht="18" customHeight="1">
      <c r="A96" s="9" t="s">
        <v>95</v>
      </c>
      <c r="B96" s="8">
        <v>2017</v>
      </c>
      <c r="C96" s="9" t="s">
        <v>27</v>
      </c>
      <c r="D96" s="24" t="s">
        <v>620</v>
      </c>
      <c r="E96" s="24" t="s">
        <v>621</v>
      </c>
      <c r="F96" s="23"/>
      <c r="G96" s="263">
        <v>507987</v>
      </c>
      <c r="H96" s="9"/>
      <c r="I96" s="286"/>
      <c r="J96" s="4"/>
      <c r="K96" s="57"/>
      <c r="L96" s="53"/>
      <c r="M96" s="53"/>
      <c r="N96" s="53"/>
      <c r="O96" s="9"/>
      <c r="P96" s="12"/>
      <c r="Q96" s="12"/>
      <c r="R96" s="9" t="s">
        <v>666</v>
      </c>
    </row>
    <row r="97" spans="1:18" s="46" customFormat="1" ht="18" customHeight="1">
      <c r="A97" s="9" t="s">
        <v>95</v>
      </c>
      <c r="B97" s="8">
        <v>2017</v>
      </c>
      <c r="C97" s="9" t="s">
        <v>27</v>
      </c>
      <c r="D97" s="24"/>
      <c r="E97" s="24" t="s">
        <v>650</v>
      </c>
      <c r="F97" s="23"/>
      <c r="G97" s="263">
        <v>319345</v>
      </c>
      <c r="H97" s="9"/>
      <c r="I97" s="286"/>
      <c r="J97" s="4"/>
      <c r="K97" s="57"/>
      <c r="L97" s="53"/>
      <c r="M97" s="53"/>
      <c r="N97" s="53"/>
      <c r="O97" s="9"/>
      <c r="P97" s="12"/>
      <c r="Q97" s="12"/>
      <c r="R97" s="9" t="s">
        <v>670</v>
      </c>
    </row>
    <row r="98" spans="1:18" s="46" customFormat="1" ht="18" customHeight="1">
      <c r="A98" s="9" t="s">
        <v>95</v>
      </c>
      <c r="B98" s="8">
        <v>2017</v>
      </c>
      <c r="C98" s="9" t="s">
        <v>27</v>
      </c>
      <c r="D98" s="24"/>
      <c r="E98" s="24" t="s">
        <v>631</v>
      </c>
      <c r="F98" s="23"/>
      <c r="G98" s="263">
        <v>310352</v>
      </c>
      <c r="H98" s="9"/>
      <c r="I98" s="286"/>
      <c r="J98" s="4"/>
      <c r="K98" s="57"/>
      <c r="L98" s="53"/>
      <c r="M98" s="53"/>
      <c r="N98" s="53"/>
      <c r="O98" s="9"/>
      <c r="P98" s="12"/>
      <c r="Q98" s="12"/>
      <c r="R98" s="9" t="s">
        <v>678</v>
      </c>
    </row>
    <row r="99" spans="1:18" s="46" customFormat="1" ht="18" customHeight="1">
      <c r="A99" s="9" t="s">
        <v>95</v>
      </c>
      <c r="B99" s="8">
        <v>2017</v>
      </c>
      <c r="C99" s="9" t="s">
        <v>27</v>
      </c>
      <c r="D99" s="24" t="s">
        <v>672</v>
      </c>
      <c r="E99" s="24" t="s">
        <v>673</v>
      </c>
      <c r="F99" s="23"/>
      <c r="G99" s="263">
        <v>201256</v>
      </c>
      <c r="H99" s="9"/>
      <c r="I99" s="286"/>
      <c r="J99" s="4"/>
      <c r="K99" s="57"/>
      <c r="L99" s="53"/>
      <c r="M99" s="53"/>
      <c r="N99" s="53"/>
      <c r="O99" s="9"/>
      <c r="P99" s="12"/>
      <c r="Q99" s="12"/>
      <c r="R99" s="9" t="s">
        <v>680</v>
      </c>
    </row>
    <row r="100" spans="1:18" s="46" customFormat="1" ht="18" customHeight="1">
      <c r="A100" s="9" t="s">
        <v>95</v>
      </c>
      <c r="B100" s="8">
        <v>2017</v>
      </c>
      <c r="C100" s="9" t="s">
        <v>27</v>
      </c>
      <c r="D100" s="24" t="s">
        <v>608</v>
      </c>
      <c r="E100" s="24" t="s">
        <v>609</v>
      </c>
      <c r="F100" s="23"/>
      <c r="G100" s="263">
        <v>174045</v>
      </c>
      <c r="H100" s="9"/>
      <c r="I100" s="286"/>
      <c r="J100" s="4"/>
      <c r="K100" s="57"/>
      <c r="L100" s="53"/>
      <c r="M100" s="53"/>
      <c r="N100" s="53"/>
      <c r="O100" s="9"/>
      <c r="P100" s="12"/>
      <c r="Q100" s="12"/>
      <c r="R100" s="9" t="s">
        <v>668</v>
      </c>
    </row>
    <row r="101" spans="1:18" s="46" customFormat="1" ht="18" customHeight="1">
      <c r="A101" s="9" t="s">
        <v>95</v>
      </c>
      <c r="B101" s="8">
        <v>2017</v>
      </c>
      <c r="C101" s="9" t="s">
        <v>27</v>
      </c>
      <c r="D101" s="24"/>
      <c r="E101" s="24" t="s">
        <v>618</v>
      </c>
      <c r="F101" s="23"/>
      <c r="G101" s="263">
        <v>166154</v>
      </c>
      <c r="H101" s="9"/>
      <c r="I101" s="286"/>
      <c r="J101" s="4"/>
      <c r="K101" s="57"/>
      <c r="L101" s="53"/>
      <c r="M101" s="53"/>
      <c r="N101" s="53"/>
      <c r="O101" s="9"/>
      <c r="P101" s="12"/>
      <c r="Q101" s="12"/>
      <c r="R101" s="9" t="s">
        <v>681</v>
      </c>
    </row>
    <row r="102" spans="1:18" s="46" customFormat="1" ht="18" customHeight="1">
      <c r="A102" s="9" t="s">
        <v>95</v>
      </c>
      <c r="B102" s="8">
        <v>2017</v>
      </c>
      <c r="C102" s="9" t="s">
        <v>27</v>
      </c>
      <c r="D102" s="24" t="s">
        <v>615</v>
      </c>
      <c r="E102" s="24" t="s">
        <v>616</v>
      </c>
      <c r="F102" s="23"/>
      <c r="G102" s="263">
        <v>141623</v>
      </c>
      <c r="H102" s="9"/>
      <c r="I102" s="286"/>
      <c r="J102" s="4"/>
      <c r="K102" s="57"/>
      <c r="L102" s="53"/>
      <c r="M102" s="53"/>
      <c r="N102" s="53"/>
      <c r="O102" s="9"/>
      <c r="P102" s="12"/>
      <c r="Q102" s="12"/>
      <c r="R102" s="9" t="s">
        <v>682</v>
      </c>
    </row>
    <row r="103" spans="1:18" s="46" customFormat="1" ht="18" customHeight="1">
      <c r="A103" s="9" t="s">
        <v>95</v>
      </c>
      <c r="B103" s="8">
        <v>2017</v>
      </c>
      <c r="C103" s="9" t="s">
        <v>27</v>
      </c>
      <c r="D103" s="24"/>
      <c r="E103" s="24" t="s">
        <v>611</v>
      </c>
      <c r="F103" s="23"/>
      <c r="G103" s="263">
        <v>109568</v>
      </c>
      <c r="H103" s="9"/>
      <c r="I103" s="286"/>
      <c r="J103" s="4"/>
      <c r="K103" s="57"/>
      <c r="L103" s="53"/>
      <c r="M103" s="53"/>
      <c r="N103" s="53"/>
      <c r="O103" s="9"/>
      <c r="P103" s="12"/>
      <c r="Q103" s="12"/>
      <c r="R103" s="9" t="s">
        <v>671</v>
      </c>
    </row>
    <row r="104" spans="1:18" s="46" customFormat="1" ht="18" customHeight="1">
      <c r="A104" s="9" t="s">
        <v>95</v>
      </c>
      <c r="B104" s="8">
        <v>2017</v>
      </c>
      <c r="C104" s="9" t="s">
        <v>27</v>
      </c>
      <c r="D104" s="24"/>
      <c r="E104" s="24" t="s">
        <v>620</v>
      </c>
      <c r="F104" s="23"/>
      <c r="G104" s="263">
        <v>106372</v>
      </c>
      <c r="H104" s="9"/>
      <c r="I104" s="286"/>
      <c r="J104" s="4"/>
      <c r="K104" s="57"/>
      <c r="L104" s="53"/>
      <c r="M104" s="53"/>
      <c r="N104" s="53"/>
      <c r="O104" s="9"/>
      <c r="P104" s="12"/>
      <c r="Q104" s="12"/>
      <c r="R104" s="9" t="s">
        <v>669</v>
      </c>
    </row>
    <row r="105" spans="1:18" s="46" customFormat="1" ht="18" customHeight="1">
      <c r="A105" s="9" t="s">
        <v>95</v>
      </c>
      <c r="B105" s="8">
        <v>2017</v>
      </c>
      <c r="C105" s="9" t="s">
        <v>27</v>
      </c>
      <c r="D105" s="24"/>
      <c r="E105" s="24" t="s">
        <v>675</v>
      </c>
      <c r="F105" s="23"/>
      <c r="G105" s="263">
        <v>52384</v>
      </c>
      <c r="H105" s="9"/>
      <c r="I105" s="286"/>
      <c r="J105" s="4"/>
      <c r="K105" s="57"/>
      <c r="L105" s="53"/>
      <c r="M105" s="53"/>
      <c r="N105" s="53"/>
      <c r="O105" s="9"/>
      <c r="P105" s="12"/>
      <c r="Q105" s="12"/>
      <c r="R105" s="9" t="s">
        <v>676</v>
      </c>
    </row>
    <row r="106" spans="1:18" s="46" customFormat="1" ht="18" customHeight="1">
      <c r="A106" s="9" t="s">
        <v>95</v>
      </c>
      <c r="B106" s="8">
        <v>2018</v>
      </c>
      <c r="C106" s="9" t="s">
        <v>27</v>
      </c>
      <c r="D106" s="24"/>
      <c r="E106" s="24" t="s">
        <v>601</v>
      </c>
      <c r="F106" s="23"/>
      <c r="G106" s="263">
        <v>2529600</v>
      </c>
      <c r="H106" s="9"/>
      <c r="I106" s="286"/>
      <c r="J106" s="4"/>
      <c r="K106" s="57"/>
      <c r="L106" s="53"/>
      <c r="M106" s="53"/>
      <c r="N106" s="53"/>
      <c r="O106" s="9"/>
      <c r="P106" s="12"/>
      <c r="Q106" s="12"/>
      <c r="R106" s="9" t="s">
        <v>683</v>
      </c>
    </row>
    <row r="107" spans="1:18" s="46" customFormat="1" ht="18" customHeight="1">
      <c r="A107" s="9" t="s">
        <v>95</v>
      </c>
      <c r="B107" s="8">
        <v>2018</v>
      </c>
      <c r="C107" s="9" t="s">
        <v>27</v>
      </c>
      <c r="D107" s="24"/>
      <c r="E107" s="24" t="s">
        <v>633</v>
      </c>
      <c r="F107" s="23"/>
      <c r="G107" s="263">
        <v>2021273</v>
      </c>
      <c r="H107" s="9"/>
      <c r="I107" s="286"/>
      <c r="J107" s="4"/>
      <c r="K107" s="57"/>
      <c r="L107" s="53"/>
      <c r="M107" s="53"/>
      <c r="N107" s="53"/>
      <c r="O107" s="9"/>
      <c r="P107" s="12"/>
      <c r="Q107" s="12"/>
      <c r="R107" s="9" t="s">
        <v>684</v>
      </c>
    </row>
    <row r="108" spans="1:18" s="46" customFormat="1" ht="18" customHeight="1">
      <c r="A108" s="9" t="s">
        <v>95</v>
      </c>
      <c r="B108" s="8">
        <v>2018</v>
      </c>
      <c r="C108" s="9" t="s">
        <v>27</v>
      </c>
      <c r="D108" s="24"/>
      <c r="E108" s="24" t="s">
        <v>603</v>
      </c>
      <c r="F108" s="23"/>
      <c r="G108" s="263">
        <v>1715116</v>
      </c>
      <c r="H108" s="9"/>
      <c r="I108" s="286"/>
      <c r="J108" s="4"/>
      <c r="K108" s="57"/>
      <c r="L108" s="53"/>
      <c r="M108" s="53"/>
      <c r="N108" s="53"/>
      <c r="O108" s="9"/>
      <c r="P108" s="12"/>
      <c r="Q108" s="12"/>
      <c r="R108" s="9" t="s">
        <v>663</v>
      </c>
    </row>
    <row r="109" spans="1:18" s="46" customFormat="1" ht="18" customHeight="1">
      <c r="A109" s="9" t="s">
        <v>95</v>
      </c>
      <c r="B109" s="8">
        <v>2018</v>
      </c>
      <c r="C109" s="9" t="s">
        <v>27</v>
      </c>
      <c r="D109" s="24"/>
      <c r="E109" s="24" t="s">
        <v>642</v>
      </c>
      <c r="F109" s="23"/>
      <c r="G109" s="263">
        <v>1264567</v>
      </c>
      <c r="H109" s="9"/>
      <c r="I109" s="286"/>
      <c r="J109" s="4"/>
      <c r="K109" s="57"/>
      <c r="L109" s="53"/>
      <c r="M109" s="53"/>
      <c r="N109" s="53"/>
      <c r="O109" s="9"/>
      <c r="P109" s="12"/>
      <c r="Q109" s="12"/>
      <c r="R109" s="9" t="s">
        <v>664</v>
      </c>
    </row>
    <row r="110" spans="1:18" s="46" customFormat="1" ht="18" customHeight="1">
      <c r="A110" s="9" t="s">
        <v>95</v>
      </c>
      <c r="B110" s="8">
        <v>2018</v>
      </c>
      <c r="C110" s="9" t="s">
        <v>27</v>
      </c>
      <c r="D110" s="24"/>
      <c r="E110" s="24" t="s">
        <v>631</v>
      </c>
      <c r="F110" s="23"/>
      <c r="G110" s="263">
        <v>1120034</v>
      </c>
      <c r="H110" s="9"/>
      <c r="I110" s="286"/>
      <c r="J110" s="4"/>
      <c r="K110" s="57"/>
      <c r="L110" s="53"/>
      <c r="M110" s="53"/>
      <c r="N110" s="53"/>
      <c r="O110" s="9"/>
      <c r="P110" s="12"/>
      <c r="Q110" s="12"/>
      <c r="R110" s="9" t="s">
        <v>678</v>
      </c>
    </row>
    <row r="111" spans="1:18" s="46" customFormat="1" ht="18" customHeight="1">
      <c r="A111" s="9" t="s">
        <v>95</v>
      </c>
      <c r="B111" s="8">
        <v>2018</v>
      </c>
      <c r="C111" s="9" t="s">
        <v>27</v>
      </c>
      <c r="D111" s="24"/>
      <c r="E111" s="24" t="s">
        <v>613</v>
      </c>
      <c r="F111" s="23"/>
      <c r="G111" s="263">
        <v>535627</v>
      </c>
      <c r="H111" s="9"/>
      <c r="I111" s="286"/>
      <c r="J111" s="4"/>
      <c r="K111" s="57"/>
      <c r="L111" s="53"/>
      <c r="M111" s="53"/>
      <c r="N111" s="53"/>
      <c r="O111" s="9"/>
      <c r="P111" s="12"/>
      <c r="Q111" s="12"/>
      <c r="R111" s="9" t="s">
        <v>685</v>
      </c>
    </row>
    <row r="112" spans="1:18" s="46" customFormat="1" ht="18" customHeight="1">
      <c r="A112" s="9" t="s">
        <v>95</v>
      </c>
      <c r="B112" s="8">
        <v>2018</v>
      </c>
      <c r="C112" s="9" t="s">
        <v>27</v>
      </c>
      <c r="D112" s="24"/>
      <c r="E112" s="24" t="s">
        <v>650</v>
      </c>
      <c r="F112" s="23"/>
      <c r="G112" s="263">
        <v>483010</v>
      </c>
      <c r="H112" s="9"/>
      <c r="I112" s="286"/>
      <c r="J112" s="4"/>
      <c r="K112" s="57"/>
      <c r="L112" s="53"/>
      <c r="M112" s="53"/>
      <c r="N112" s="53"/>
      <c r="O112" s="9"/>
      <c r="P112" s="12"/>
      <c r="Q112" s="12"/>
      <c r="R112" s="9" t="s">
        <v>670</v>
      </c>
    </row>
    <row r="113" spans="1:18" s="46" customFormat="1" ht="18" customHeight="1">
      <c r="A113" s="9" t="s">
        <v>95</v>
      </c>
      <c r="B113" s="8">
        <v>2018</v>
      </c>
      <c r="C113" s="9" t="s">
        <v>27</v>
      </c>
      <c r="D113" s="24" t="s">
        <v>620</v>
      </c>
      <c r="E113" s="24" t="s">
        <v>621</v>
      </c>
      <c r="F113" s="23"/>
      <c r="G113" s="263">
        <v>481754</v>
      </c>
      <c r="H113" s="9"/>
      <c r="I113" s="286"/>
      <c r="J113" s="4"/>
      <c r="K113" s="57"/>
      <c r="L113" s="53"/>
      <c r="M113" s="53"/>
      <c r="N113" s="53"/>
      <c r="O113" s="9"/>
      <c r="P113" s="12"/>
      <c r="Q113" s="12"/>
      <c r="R113" s="9" t="s">
        <v>666</v>
      </c>
    </row>
    <row r="114" spans="1:18" s="46" customFormat="1" ht="18" customHeight="1">
      <c r="A114" s="9" t="s">
        <v>95</v>
      </c>
      <c r="B114" s="8">
        <v>2018</v>
      </c>
      <c r="C114" s="9" t="s">
        <v>27</v>
      </c>
      <c r="D114" s="24" t="s">
        <v>672</v>
      </c>
      <c r="E114" s="24" t="s">
        <v>673</v>
      </c>
      <c r="F114" s="23"/>
      <c r="G114" s="263">
        <v>420805</v>
      </c>
      <c r="H114" s="9"/>
      <c r="I114" s="286"/>
      <c r="J114" s="4"/>
      <c r="K114" s="57"/>
      <c r="L114" s="53"/>
      <c r="M114" s="53"/>
      <c r="N114" s="53"/>
      <c r="O114" s="9"/>
      <c r="P114" s="12"/>
      <c r="Q114" s="12"/>
      <c r="R114" s="9" t="s">
        <v>680</v>
      </c>
    </row>
    <row r="115" spans="1:18" s="46" customFormat="1" ht="18" customHeight="1">
      <c r="A115" s="9" t="s">
        <v>95</v>
      </c>
      <c r="B115" s="8">
        <v>2018</v>
      </c>
      <c r="C115" s="9" t="s">
        <v>27</v>
      </c>
      <c r="D115" s="24"/>
      <c r="E115" s="24" t="s">
        <v>675</v>
      </c>
      <c r="F115" s="23"/>
      <c r="G115" s="263">
        <v>404764</v>
      </c>
      <c r="H115" s="9"/>
      <c r="I115" s="286"/>
      <c r="J115" s="4"/>
      <c r="K115" s="57"/>
      <c r="L115" s="53"/>
      <c r="M115" s="53"/>
      <c r="N115" s="53"/>
      <c r="O115" s="9"/>
      <c r="P115" s="12"/>
      <c r="Q115" s="12"/>
      <c r="R115" s="9" t="s">
        <v>676</v>
      </c>
    </row>
    <row r="116" spans="1:18" s="46" customFormat="1" ht="18" customHeight="1">
      <c r="A116" s="9" t="s">
        <v>95</v>
      </c>
      <c r="B116" s="8">
        <v>2018</v>
      </c>
      <c r="C116" s="9" t="s">
        <v>27</v>
      </c>
      <c r="D116" s="24" t="s">
        <v>615</v>
      </c>
      <c r="E116" s="24" t="s">
        <v>616</v>
      </c>
      <c r="F116" s="23"/>
      <c r="G116" s="263">
        <v>286770</v>
      </c>
      <c r="H116" s="9"/>
      <c r="I116" s="286"/>
      <c r="J116" s="4"/>
      <c r="K116" s="57"/>
      <c r="L116" s="53"/>
      <c r="M116" s="53"/>
      <c r="N116" s="53"/>
      <c r="O116" s="9"/>
      <c r="P116" s="12"/>
      <c r="Q116" s="12"/>
      <c r="R116" s="9" t="s">
        <v>682</v>
      </c>
    </row>
    <row r="117" spans="1:18" s="46" customFormat="1" ht="18" customHeight="1">
      <c r="A117" s="9" t="s">
        <v>95</v>
      </c>
      <c r="B117" s="8">
        <v>2018</v>
      </c>
      <c r="C117" s="9" t="s">
        <v>27</v>
      </c>
      <c r="D117" s="24"/>
      <c r="E117" s="24" t="s">
        <v>618</v>
      </c>
      <c r="F117" s="23"/>
      <c r="G117" s="263">
        <v>218230</v>
      </c>
      <c r="H117" s="9"/>
      <c r="I117" s="286"/>
      <c r="J117" s="4"/>
      <c r="K117" s="57"/>
      <c r="L117" s="53"/>
      <c r="M117" s="53"/>
      <c r="N117" s="53"/>
      <c r="O117" s="9"/>
      <c r="P117" s="12"/>
      <c r="Q117" s="12"/>
      <c r="R117" s="9" t="s">
        <v>681</v>
      </c>
    </row>
    <row r="118" spans="1:18" s="46" customFormat="1" ht="18" customHeight="1">
      <c r="A118" s="9" t="s">
        <v>95</v>
      </c>
      <c r="B118" s="8">
        <v>2018</v>
      </c>
      <c r="C118" s="9" t="s">
        <v>27</v>
      </c>
      <c r="D118" s="24" t="s">
        <v>608</v>
      </c>
      <c r="E118" s="24" t="s">
        <v>609</v>
      </c>
      <c r="F118" s="23"/>
      <c r="G118" s="263">
        <v>215490</v>
      </c>
      <c r="H118" s="9"/>
      <c r="I118" s="286"/>
      <c r="J118" s="4"/>
      <c r="K118" s="57"/>
      <c r="L118" s="53"/>
      <c r="M118" s="53"/>
      <c r="N118" s="53"/>
      <c r="O118" s="9"/>
      <c r="P118" s="12"/>
      <c r="Q118" s="12"/>
      <c r="R118" s="9" t="s">
        <v>668</v>
      </c>
    </row>
    <row r="119" spans="1:18" s="46" customFormat="1" ht="18" customHeight="1">
      <c r="A119" s="9" t="s">
        <v>95</v>
      </c>
      <c r="B119" s="8">
        <v>2018</v>
      </c>
      <c r="C119" s="9" t="s">
        <v>27</v>
      </c>
      <c r="D119" s="24"/>
      <c r="E119" s="24" t="s">
        <v>611</v>
      </c>
      <c r="F119" s="23"/>
      <c r="G119" s="263">
        <v>127075</v>
      </c>
      <c r="H119" s="9"/>
      <c r="I119" s="286"/>
      <c r="J119" s="4"/>
      <c r="K119" s="57"/>
      <c r="L119" s="53"/>
      <c r="M119" s="53"/>
      <c r="N119" s="53"/>
      <c r="O119" s="9"/>
      <c r="P119" s="12"/>
      <c r="Q119" s="12"/>
      <c r="R119" s="9" t="s">
        <v>671</v>
      </c>
    </row>
    <row r="120" spans="1:18" s="46" customFormat="1" ht="18" customHeight="1">
      <c r="A120" s="9" t="s">
        <v>95</v>
      </c>
      <c r="B120" s="8">
        <v>2018</v>
      </c>
      <c r="C120" s="9" t="s">
        <v>27</v>
      </c>
      <c r="D120" s="24"/>
      <c r="E120" s="24" t="s">
        <v>620</v>
      </c>
      <c r="F120" s="23"/>
      <c r="G120" s="263">
        <v>112508</v>
      </c>
      <c r="H120" s="9"/>
      <c r="I120" s="286"/>
      <c r="J120" s="4"/>
      <c r="K120" s="57"/>
      <c r="L120" s="53"/>
      <c r="M120" s="53"/>
      <c r="N120" s="53"/>
      <c r="O120" s="9"/>
      <c r="P120" s="12"/>
      <c r="Q120" s="12"/>
      <c r="R120" s="9" t="s">
        <v>669</v>
      </c>
    </row>
    <row r="121" spans="1:18" s="284" customFormat="1" ht="18" customHeight="1">
      <c r="A121" s="264" t="s">
        <v>95</v>
      </c>
      <c r="B121" s="380">
        <v>2019</v>
      </c>
      <c r="C121" s="372" t="s">
        <v>27</v>
      </c>
      <c r="D121" s="415"/>
      <c r="E121" s="415" t="s">
        <v>601</v>
      </c>
      <c r="F121" s="425"/>
      <c r="G121" s="426">
        <v>2849828</v>
      </c>
      <c r="H121" s="264"/>
      <c r="I121" s="287">
        <f>DigitalGames[[#This Row],[Total Revenue (Millions KRW₩)]]/('Total Revenue (Millions)'!D$145)*100</f>
        <v>21.166453380115257</v>
      </c>
      <c r="J121" s="72"/>
      <c r="K121" s="121"/>
      <c r="L121" s="264"/>
      <c r="M121" s="264"/>
      <c r="N121" s="264"/>
      <c r="O121" s="264"/>
      <c r="P121" s="271"/>
      <c r="Q121" s="271"/>
      <c r="R121" s="215" t="s">
        <v>686</v>
      </c>
    </row>
    <row r="122" spans="1:18" ht="18" customHeight="1">
      <c r="A122" s="9" t="s">
        <v>95</v>
      </c>
      <c r="B122" s="380">
        <v>2019</v>
      </c>
      <c r="C122" s="372" t="s">
        <v>27</v>
      </c>
      <c r="D122" s="415"/>
      <c r="E122" s="415" t="s">
        <v>633</v>
      </c>
      <c r="F122" s="427"/>
      <c r="G122" s="426">
        <v>2178678</v>
      </c>
      <c r="H122" s="9"/>
      <c r="I122" s="287">
        <f>DigitalGames[[#This Row],[Total Revenue (Millions KRW₩)]]/('Total Revenue (Millions)'!D$145)*100</f>
        <v>16.181638441787626</v>
      </c>
      <c r="J122" s="4"/>
      <c r="K122" s="57"/>
      <c r="L122" s="53"/>
      <c r="M122" s="53"/>
      <c r="N122" s="53"/>
      <c r="O122" s="9"/>
      <c r="P122" s="12"/>
      <c r="Q122" s="12"/>
      <c r="R122" s="24" t="s">
        <v>687</v>
      </c>
    </row>
    <row r="123" spans="1:18" ht="18" customHeight="1">
      <c r="A123" s="9" t="s">
        <v>95</v>
      </c>
      <c r="B123" s="380">
        <v>2019</v>
      </c>
      <c r="C123" s="372" t="s">
        <v>27</v>
      </c>
      <c r="D123" s="415"/>
      <c r="E123" s="415" t="s">
        <v>603</v>
      </c>
      <c r="F123" s="427"/>
      <c r="G123" s="426">
        <v>1701185</v>
      </c>
      <c r="H123" s="9"/>
      <c r="I123" s="287">
        <f>DigitalGames[[#This Row],[Total Revenue (Millions KRW₩)]]/('Total Revenue (Millions)'!D$145)*100</f>
        <v>12.635167102523862</v>
      </c>
      <c r="J123" s="4"/>
      <c r="K123" s="57"/>
      <c r="L123" s="53"/>
      <c r="M123" s="53"/>
      <c r="N123" s="53"/>
      <c r="O123" s="9"/>
      <c r="P123" s="12"/>
      <c r="Q123" s="12"/>
      <c r="R123" s="24" t="s">
        <v>688</v>
      </c>
    </row>
    <row r="124" spans="1:18" ht="18" customHeight="1">
      <c r="A124" s="9" t="s">
        <v>95</v>
      </c>
      <c r="B124" s="380">
        <v>2019</v>
      </c>
      <c r="C124" s="372" t="s">
        <v>27</v>
      </c>
      <c r="D124" s="415"/>
      <c r="E124" s="415" t="s">
        <v>642</v>
      </c>
      <c r="F124" s="427"/>
      <c r="G124" s="426">
        <v>1488597</v>
      </c>
      <c r="H124" s="9"/>
      <c r="I124" s="287">
        <f>DigitalGames[[#This Row],[Total Revenue (Millions KRW₩)]]/('Total Revenue (Millions)'!D$145)*100</f>
        <v>11.056217779557022</v>
      </c>
      <c r="J124" s="4"/>
      <c r="K124" s="57"/>
      <c r="L124" s="53"/>
      <c r="M124" s="53"/>
      <c r="N124" s="53"/>
      <c r="O124" s="9"/>
      <c r="P124" s="12"/>
      <c r="Q124" s="12"/>
      <c r="R124" s="24" t="s">
        <v>689</v>
      </c>
    </row>
    <row r="125" spans="1:18" ht="18" customHeight="1">
      <c r="A125" s="9" t="s">
        <v>95</v>
      </c>
      <c r="B125" s="380">
        <v>2019</v>
      </c>
      <c r="C125" s="372" t="s">
        <v>27</v>
      </c>
      <c r="D125" s="415"/>
      <c r="E125" s="415" t="s">
        <v>631</v>
      </c>
      <c r="F125" s="427"/>
      <c r="G125" s="426">
        <v>1087480</v>
      </c>
      <c r="H125" s="9"/>
      <c r="I125" s="287">
        <f>DigitalGames[[#This Row],[Total Revenue (Millions KRW₩)]]/('Total Revenue (Millions)'!D$145)*100</f>
        <v>8.077011918546571</v>
      </c>
      <c r="J125" s="4"/>
      <c r="K125" s="57"/>
      <c r="L125" s="53"/>
      <c r="M125" s="53"/>
      <c r="N125" s="53"/>
      <c r="O125" s="9"/>
      <c r="P125" s="12"/>
      <c r="Q125" s="12"/>
      <c r="R125" s="24" t="s">
        <v>690</v>
      </c>
    </row>
    <row r="126" spans="1:18" ht="18" customHeight="1">
      <c r="A126" s="9" t="s">
        <v>95</v>
      </c>
      <c r="B126" s="380">
        <v>2019</v>
      </c>
      <c r="C126" s="372" t="s">
        <v>27</v>
      </c>
      <c r="D126" s="415"/>
      <c r="E126" s="415" t="s">
        <v>675</v>
      </c>
      <c r="F126" s="427"/>
      <c r="G126" s="426">
        <v>533669</v>
      </c>
      <c r="H126" s="9"/>
      <c r="I126" s="287">
        <f>DigitalGames[[#This Row],[Total Revenue (Millions KRW₩)]]/('Total Revenue (Millions)'!D$145)*100</f>
        <v>3.9637058829209093</v>
      </c>
      <c r="J126" s="4"/>
      <c r="K126" s="57"/>
      <c r="L126" s="53"/>
      <c r="M126" s="53"/>
      <c r="N126" s="53"/>
      <c r="O126" s="9"/>
      <c r="P126" s="12"/>
      <c r="Q126" s="12"/>
      <c r="R126" s="24" t="s">
        <v>691</v>
      </c>
    </row>
    <row r="127" spans="1:18" ht="18" customHeight="1">
      <c r="A127" s="9" t="s">
        <v>95</v>
      </c>
      <c r="B127" s="380">
        <v>2019</v>
      </c>
      <c r="C127" s="372" t="s">
        <v>27</v>
      </c>
      <c r="D127" s="415"/>
      <c r="E127" s="415" t="s">
        <v>613</v>
      </c>
      <c r="F127" s="427"/>
      <c r="G127" s="426">
        <v>518488</v>
      </c>
      <c r="H127" s="9"/>
      <c r="I127" s="287">
        <f>DigitalGames[[#This Row],[Total Revenue (Millions KRW₩)]]/('Total Revenue (Millions)'!D$145)*100</f>
        <v>3.8509524364800964</v>
      </c>
      <c r="J127" s="4"/>
      <c r="K127" s="57"/>
      <c r="L127" s="53"/>
      <c r="M127" s="53"/>
      <c r="N127" s="53"/>
      <c r="O127" s="9"/>
      <c r="P127" s="12"/>
      <c r="Q127" s="12"/>
      <c r="R127" s="24" t="s">
        <v>692</v>
      </c>
    </row>
    <row r="128" spans="1:18" ht="18" customHeight="1">
      <c r="A128" s="9" t="s">
        <v>95</v>
      </c>
      <c r="B128" s="380">
        <v>2019</v>
      </c>
      <c r="C128" s="372" t="s">
        <v>27</v>
      </c>
      <c r="D128" s="415"/>
      <c r="E128" s="415" t="s">
        <v>650</v>
      </c>
      <c r="F128" s="427"/>
      <c r="G128" s="426">
        <v>513847</v>
      </c>
      <c r="H128" s="9"/>
      <c r="I128" s="287">
        <f>DigitalGames[[#This Row],[Total Revenue (Millions KRW₩)]]/('Total Revenue (Millions)'!D$145)*100</f>
        <v>3.8164824578929273</v>
      </c>
      <c r="J128" s="4"/>
      <c r="K128" s="57"/>
      <c r="L128" s="53"/>
      <c r="M128" s="53"/>
      <c r="N128" s="53"/>
      <c r="O128" s="9"/>
      <c r="P128" s="12"/>
      <c r="Q128" s="12"/>
      <c r="R128" s="24" t="s">
        <v>693</v>
      </c>
    </row>
    <row r="129" spans="1:18" ht="18" customHeight="1">
      <c r="A129" s="9" t="s">
        <v>95</v>
      </c>
      <c r="B129" s="380">
        <v>2019</v>
      </c>
      <c r="C129" s="372" t="s">
        <v>27</v>
      </c>
      <c r="D129" s="415" t="s">
        <v>620</v>
      </c>
      <c r="E129" s="415" t="s">
        <v>621</v>
      </c>
      <c r="F129" s="427"/>
      <c r="G129" s="426">
        <v>469293</v>
      </c>
      <c r="H129" s="9"/>
      <c r="I129" s="287">
        <f>DigitalGames[[#This Row],[Total Revenue (Millions KRW₩)]]/('Total Revenue (Millions)'!D$145)*100</f>
        <v>3.4855676925465073</v>
      </c>
      <c r="J129" s="4"/>
      <c r="K129" s="57"/>
      <c r="L129" s="53"/>
      <c r="M129" s="53"/>
      <c r="N129" s="53"/>
      <c r="O129" s="9"/>
      <c r="P129" s="12"/>
      <c r="Q129" s="12"/>
      <c r="R129" s="24" t="s">
        <v>694</v>
      </c>
    </row>
    <row r="130" spans="1:18" ht="18" customHeight="1">
      <c r="A130" s="9" t="s">
        <v>95</v>
      </c>
      <c r="B130" s="380">
        <v>2019</v>
      </c>
      <c r="C130" s="372" t="s">
        <v>27</v>
      </c>
      <c r="D130" s="415" t="s">
        <v>672</v>
      </c>
      <c r="E130" s="415" t="s">
        <v>673</v>
      </c>
      <c r="F130" s="427"/>
      <c r="G130" s="426">
        <v>391040</v>
      </c>
      <c r="H130" s="9"/>
      <c r="I130" s="287">
        <f>DigitalGames[[#This Row],[Total Revenue (Millions KRW₩)]]/('Total Revenue (Millions)'!D$145)*100</f>
        <v>2.9043612210141347</v>
      </c>
      <c r="J130" s="4"/>
      <c r="K130" s="57"/>
      <c r="L130" s="53"/>
      <c r="M130" s="53"/>
      <c r="N130" s="53"/>
      <c r="O130" s="9"/>
      <c r="P130" s="12"/>
      <c r="Q130" s="12"/>
      <c r="R130" s="24" t="s">
        <v>695</v>
      </c>
    </row>
    <row r="131" spans="1:18" ht="18" customHeight="1">
      <c r="A131" s="9" t="s">
        <v>95</v>
      </c>
      <c r="B131" s="380">
        <v>2019</v>
      </c>
      <c r="C131" s="372" t="s">
        <v>27</v>
      </c>
      <c r="D131" s="415" t="s">
        <v>615</v>
      </c>
      <c r="E131" s="415" t="s">
        <v>616</v>
      </c>
      <c r="F131" s="427"/>
      <c r="G131" s="426">
        <v>360907</v>
      </c>
      <c r="H131" s="9"/>
      <c r="I131" s="287">
        <f>DigitalGames[[#This Row],[Total Revenue (Millions KRW₩)]]/('Total Revenue (Millions)'!D$145)*100</f>
        <v>2.6805551738761979</v>
      </c>
      <c r="J131" s="4"/>
      <c r="K131" s="57"/>
      <c r="L131" s="53"/>
      <c r="M131" s="53"/>
      <c r="N131" s="53"/>
      <c r="O131" s="9"/>
      <c r="P131" s="12"/>
      <c r="Q131" s="12"/>
      <c r="R131" s="24" t="s">
        <v>696</v>
      </c>
    </row>
    <row r="132" spans="1:18" ht="18" customHeight="1">
      <c r="A132" s="9" t="s">
        <v>95</v>
      </c>
      <c r="B132" s="428">
        <v>2019</v>
      </c>
      <c r="C132" s="372" t="s">
        <v>27</v>
      </c>
      <c r="D132" s="372"/>
      <c r="E132" s="372" t="s">
        <v>697</v>
      </c>
      <c r="F132" s="427"/>
      <c r="G132" s="429">
        <v>339315</v>
      </c>
      <c r="H132" s="9"/>
      <c r="I132" s="286">
        <f>DigitalGames[[#This Row],[Total Revenue (Millions KRW₩)]]/('Total Revenue (Millions)'!D$145)*100</f>
        <v>2.5201854738860758</v>
      </c>
      <c r="J132" s="4"/>
      <c r="K132" s="57"/>
      <c r="L132" s="53"/>
      <c r="M132" s="53"/>
      <c r="N132" s="53"/>
      <c r="O132" s="9"/>
      <c r="P132" s="12"/>
      <c r="Q132" s="12"/>
      <c r="R132" s="9"/>
    </row>
    <row r="133" spans="1:18" ht="18" customHeight="1">
      <c r="A133" s="9" t="s">
        <v>95</v>
      </c>
      <c r="B133" s="380">
        <v>2019</v>
      </c>
      <c r="C133" s="372" t="s">
        <v>27</v>
      </c>
      <c r="D133" s="415" t="s">
        <v>608</v>
      </c>
      <c r="E133" s="415" t="s">
        <v>609</v>
      </c>
      <c r="F133" s="427"/>
      <c r="G133" s="426">
        <v>254498</v>
      </c>
      <c r="H133" s="9"/>
      <c r="I133" s="287">
        <f>DigitalGames[[#This Row],[Total Revenue (Millions KRW₩)]]/('Total Revenue (Millions)'!D$145)*100</f>
        <v>1.8902263758839386</v>
      </c>
      <c r="J133" s="4"/>
      <c r="K133" s="57"/>
      <c r="L133" s="53"/>
      <c r="M133" s="53"/>
      <c r="N133" s="53"/>
      <c r="O133" s="9"/>
      <c r="P133" s="12"/>
      <c r="Q133" s="12"/>
      <c r="R133" s="24" t="s">
        <v>698</v>
      </c>
    </row>
    <row r="134" spans="1:18" ht="18" customHeight="1">
      <c r="A134" s="9" t="s">
        <v>95</v>
      </c>
      <c r="B134" s="380">
        <v>2019</v>
      </c>
      <c r="C134" s="372" t="s">
        <v>27</v>
      </c>
      <c r="D134" s="415"/>
      <c r="E134" s="415" t="s">
        <v>618</v>
      </c>
      <c r="F134" s="427"/>
      <c r="G134" s="426">
        <v>176052</v>
      </c>
      <c r="H134" s="9"/>
      <c r="I134" s="287">
        <f>DigitalGames[[#This Row],[Total Revenue (Millions KRW₩)]]/('Total Revenue (Millions)'!D$145)*100</f>
        <v>1.3075864404715132</v>
      </c>
      <c r="J134" s="4"/>
      <c r="K134" s="57"/>
      <c r="L134" s="53"/>
      <c r="M134" s="53"/>
      <c r="N134" s="53"/>
      <c r="O134" s="9"/>
      <c r="P134" s="12"/>
      <c r="Q134" s="12"/>
      <c r="R134" s="24" t="s">
        <v>699</v>
      </c>
    </row>
    <row r="135" spans="1:18" ht="18" customHeight="1">
      <c r="A135" s="9" t="s">
        <v>95</v>
      </c>
      <c r="B135" s="380">
        <v>2019</v>
      </c>
      <c r="C135" s="372" t="s">
        <v>27</v>
      </c>
      <c r="D135" s="415"/>
      <c r="E135" s="415" t="s">
        <v>611</v>
      </c>
      <c r="F135" s="427"/>
      <c r="G135" s="426">
        <v>113994</v>
      </c>
      <c r="H135" s="9"/>
      <c r="I135" s="287">
        <f>DigitalGames[[#This Row],[Total Revenue (Millions KRW₩)]]/('Total Revenue (Millions)'!D$145)*100</f>
        <v>0.84666467120572131</v>
      </c>
      <c r="J135" s="4"/>
      <c r="K135" s="57"/>
      <c r="L135" s="53"/>
      <c r="M135" s="53"/>
      <c r="N135" s="53"/>
      <c r="O135" s="9"/>
      <c r="P135" s="12"/>
      <c r="Q135" s="12"/>
      <c r="R135" s="24" t="s">
        <v>700</v>
      </c>
    </row>
    <row r="136" spans="1:18" ht="18" customHeight="1">
      <c r="A136" s="9" t="s">
        <v>95</v>
      </c>
      <c r="B136" s="380">
        <v>2019</v>
      </c>
      <c r="C136" s="372" t="s">
        <v>27</v>
      </c>
      <c r="D136" s="372"/>
      <c r="E136" s="372" t="s">
        <v>620</v>
      </c>
      <c r="F136" s="427"/>
      <c r="G136" s="429">
        <v>119861</v>
      </c>
      <c r="H136" s="9"/>
      <c r="I136" s="287">
        <f>DigitalGames[[#This Row],[Total Revenue (Millions KRW₩)]]/('Total Revenue (Millions)'!D$145)*100</f>
        <v>0.89024048770451925</v>
      </c>
      <c r="J136" s="4"/>
      <c r="K136" s="57"/>
      <c r="L136" s="53"/>
      <c r="M136" s="53"/>
      <c r="N136" s="53"/>
      <c r="O136" s="9"/>
      <c r="P136" s="12"/>
      <c r="Q136" s="12"/>
      <c r="R136" s="9" t="s">
        <v>701</v>
      </c>
    </row>
    <row r="137" spans="1:18" ht="18" customHeight="1">
      <c r="A137" s="9" t="s">
        <v>95</v>
      </c>
      <c r="B137" s="420">
        <v>2020</v>
      </c>
      <c r="C137" s="354" t="s">
        <v>27</v>
      </c>
      <c r="D137" s="387"/>
      <c r="E137" s="387" t="s">
        <v>702</v>
      </c>
      <c r="F137" s="421"/>
      <c r="G137" s="422">
        <v>3130600</v>
      </c>
      <c r="H137" s="9"/>
      <c r="I137" s="287">
        <f>DigitalGames[[#This Row],[Total Revenue (Millions KRW₩)]]/('Total Revenue (Millions)'!D$146)*100</f>
        <v>18.359159367953716</v>
      </c>
      <c r="J137" s="161"/>
      <c r="K137" s="16"/>
      <c r="L137" s="9"/>
      <c r="M137" s="9"/>
      <c r="N137" s="9"/>
      <c r="O137" s="9"/>
      <c r="P137" s="12"/>
      <c r="Q137" s="12"/>
      <c r="R137" s="24" t="s">
        <v>686</v>
      </c>
    </row>
    <row r="138" spans="1:18" ht="18" customHeight="1">
      <c r="A138" s="9" t="s">
        <v>95</v>
      </c>
      <c r="B138" s="420">
        <v>2020</v>
      </c>
      <c r="C138" s="354" t="s">
        <v>27</v>
      </c>
      <c r="D138" s="387"/>
      <c r="E138" s="387" t="s">
        <v>703</v>
      </c>
      <c r="F138" s="421"/>
      <c r="G138" s="422">
        <v>2484765</v>
      </c>
      <c r="H138" s="9"/>
      <c r="I138" s="287">
        <f>DigitalGames[[#This Row],[Total Revenue (Millions KRW₩)]]/('Total Revenue (Millions)'!D$146)*100</f>
        <v>14.571710415547662</v>
      </c>
      <c r="J138" s="161"/>
      <c r="K138" s="16"/>
      <c r="L138" s="9"/>
      <c r="M138" s="9"/>
      <c r="N138" s="9"/>
      <c r="O138" s="9"/>
      <c r="P138" s="12"/>
      <c r="Q138" s="12"/>
      <c r="R138" s="24" t="s">
        <v>687</v>
      </c>
    </row>
    <row r="139" spans="1:18" ht="18" customHeight="1">
      <c r="A139" s="9" t="s">
        <v>95</v>
      </c>
      <c r="B139" s="420">
        <v>2020</v>
      </c>
      <c r="C139" s="354" t="s">
        <v>27</v>
      </c>
      <c r="D139" s="387"/>
      <c r="E139" s="387" t="s">
        <v>603</v>
      </c>
      <c r="F139" s="421"/>
      <c r="G139" s="423">
        <v>2416184</v>
      </c>
      <c r="H139" s="9"/>
      <c r="I139" s="287">
        <f>DigitalGames[[#This Row],[Total Revenue (Millions KRW₩)]]/('Total Revenue (Millions)'!D$146)*100</f>
        <v>14.169522493547523</v>
      </c>
      <c r="J139" s="161"/>
      <c r="K139" s="16"/>
      <c r="L139" s="9"/>
      <c r="M139" s="9"/>
      <c r="N139" s="9"/>
      <c r="O139" s="9"/>
      <c r="P139" s="12"/>
      <c r="Q139" s="12"/>
      <c r="R139" s="24" t="s">
        <v>688</v>
      </c>
    </row>
    <row r="140" spans="1:18" ht="18" customHeight="1">
      <c r="A140" s="9" t="s">
        <v>95</v>
      </c>
      <c r="B140" s="420">
        <v>2020</v>
      </c>
      <c r="C140" s="354" t="s">
        <v>27</v>
      </c>
      <c r="D140" s="387"/>
      <c r="E140" s="387" t="s">
        <v>704</v>
      </c>
      <c r="F140" s="421"/>
      <c r="G140" s="422">
        <v>1670428</v>
      </c>
      <c r="H140" s="9"/>
      <c r="I140" s="287">
        <f>DigitalGames[[#This Row],[Total Revenue (Millions KRW₩)]]/('Total Revenue (Millions)'!D$146)*100</f>
        <v>9.7960946351153719</v>
      </c>
      <c r="J140" s="161"/>
      <c r="K140" s="16"/>
      <c r="L140" s="9"/>
      <c r="M140" s="9"/>
      <c r="N140" s="9"/>
      <c r="O140" s="9"/>
      <c r="P140" s="12"/>
      <c r="Q140" s="12"/>
      <c r="R140" s="24" t="s">
        <v>690</v>
      </c>
    </row>
    <row r="141" spans="1:18" ht="18" customHeight="1">
      <c r="A141" s="9" t="s">
        <v>95</v>
      </c>
      <c r="B141" s="420">
        <v>2020</v>
      </c>
      <c r="C141" s="354" t="s">
        <v>27</v>
      </c>
      <c r="D141" s="387"/>
      <c r="E141" s="387" t="s">
        <v>642</v>
      </c>
      <c r="F141" s="421"/>
      <c r="G141" s="422">
        <v>1641244</v>
      </c>
      <c r="H141" s="9"/>
      <c r="I141" s="287">
        <f>DigitalGames[[#This Row],[Total Revenue (Millions KRW₩)]]/('Total Revenue (Millions)'!D$146)*100</f>
        <v>9.6249473448213845</v>
      </c>
      <c r="J141" s="161"/>
      <c r="K141" s="16"/>
      <c r="L141" s="9"/>
      <c r="M141" s="9"/>
      <c r="N141" s="9"/>
      <c r="O141" s="9"/>
      <c r="P141" s="12"/>
      <c r="Q141" s="12"/>
      <c r="R141" s="24" t="s">
        <v>689</v>
      </c>
    </row>
    <row r="142" spans="1:18" ht="18" customHeight="1">
      <c r="A142" s="9" t="s">
        <v>95</v>
      </c>
      <c r="B142" s="420">
        <v>2020</v>
      </c>
      <c r="C142" s="354" t="s">
        <v>27</v>
      </c>
      <c r="D142" s="387"/>
      <c r="E142" s="387" t="s">
        <v>705</v>
      </c>
      <c r="F142" s="421"/>
      <c r="G142" s="422">
        <v>658176</v>
      </c>
      <c r="H142" s="9"/>
      <c r="I142" s="287">
        <f>DigitalGames[[#This Row],[Total Revenue (Millions KRW₩)]]/('Total Revenue (Millions)'!D$146)*100</f>
        <v>3.8598217837354829</v>
      </c>
      <c r="J142" s="161"/>
      <c r="K142" s="16"/>
      <c r="L142" s="9"/>
      <c r="M142" s="9"/>
      <c r="N142" s="9"/>
      <c r="O142" s="9"/>
      <c r="P142" s="12"/>
      <c r="Q142" s="12"/>
      <c r="R142" s="24" t="s">
        <v>693</v>
      </c>
    </row>
    <row r="143" spans="1:18" ht="18" customHeight="1">
      <c r="A143" s="9" t="s">
        <v>95</v>
      </c>
      <c r="B143" s="420">
        <v>2020</v>
      </c>
      <c r="C143" s="354" t="s">
        <v>27</v>
      </c>
      <c r="D143" s="387"/>
      <c r="E143" s="387" t="s">
        <v>613</v>
      </c>
      <c r="F143" s="421"/>
      <c r="G143" s="422">
        <v>563359</v>
      </c>
      <c r="H143" s="9"/>
      <c r="I143" s="287">
        <f>DigitalGames[[#This Row],[Total Revenue (Millions KRW₩)]]/('Total Revenue (Millions)'!D$146)*100</f>
        <v>3.3037748873605812</v>
      </c>
      <c r="J143" s="161"/>
      <c r="K143" s="16"/>
      <c r="L143" s="9"/>
      <c r="M143" s="9"/>
      <c r="N143" s="9"/>
      <c r="O143" s="9"/>
      <c r="P143" s="12"/>
      <c r="Q143" s="12"/>
      <c r="R143" s="24" t="s">
        <v>692</v>
      </c>
    </row>
    <row r="144" spans="1:18" ht="18" customHeight="1">
      <c r="A144" s="9" t="s">
        <v>95</v>
      </c>
      <c r="B144" s="420">
        <v>2020</v>
      </c>
      <c r="C144" s="354" t="s">
        <v>27</v>
      </c>
      <c r="D144" s="387" t="s">
        <v>620</v>
      </c>
      <c r="E144" s="387" t="s">
        <v>621</v>
      </c>
      <c r="F144" s="421"/>
      <c r="G144" s="422">
        <v>508989</v>
      </c>
      <c r="H144" s="9"/>
      <c r="I144" s="287">
        <f>DigitalGames[[#This Row],[Total Revenue (Millions KRW₩)]]/('Total Revenue (Millions)'!D$146)*100</f>
        <v>2.9849262657431139</v>
      </c>
      <c r="J144" s="161"/>
      <c r="K144" s="16"/>
      <c r="L144" s="9"/>
      <c r="M144" s="9"/>
      <c r="N144" s="9"/>
      <c r="O144" s="9"/>
      <c r="P144" s="12"/>
      <c r="Q144" s="12"/>
      <c r="R144" s="24" t="s">
        <v>694</v>
      </c>
    </row>
    <row r="145" spans="1:18" ht="18" customHeight="1">
      <c r="A145" s="9" t="s">
        <v>95</v>
      </c>
      <c r="B145" s="420">
        <v>2020</v>
      </c>
      <c r="C145" s="354" t="s">
        <v>27</v>
      </c>
      <c r="D145" s="387" t="s">
        <v>672</v>
      </c>
      <c r="E145" s="387" t="s">
        <v>673</v>
      </c>
      <c r="F145" s="421"/>
      <c r="G145" s="422">
        <v>495521</v>
      </c>
      <c r="H145" s="9"/>
      <c r="I145" s="287">
        <f>DigitalGames[[#This Row],[Total Revenue (Millions KRW₩)]]/('Total Revenue (Millions)'!D$146)*100</f>
        <v>2.9059442308719712</v>
      </c>
      <c r="J145" s="161"/>
      <c r="K145" s="16"/>
      <c r="L145" s="9"/>
      <c r="M145" s="9"/>
      <c r="N145" s="9"/>
      <c r="O145" s="9"/>
      <c r="P145" s="12"/>
      <c r="Q145" s="12"/>
      <c r="R145" s="24" t="s">
        <v>695</v>
      </c>
    </row>
    <row r="146" spans="1:18" ht="18" customHeight="1">
      <c r="A146" s="9" t="s">
        <v>95</v>
      </c>
      <c r="B146" s="420">
        <v>2020</v>
      </c>
      <c r="C146" s="354" t="s">
        <v>27</v>
      </c>
      <c r="D146" s="387"/>
      <c r="E146" s="387" t="s">
        <v>675</v>
      </c>
      <c r="F146" s="421"/>
      <c r="G146" s="422">
        <v>484312</v>
      </c>
      <c r="H146" s="9"/>
      <c r="I146" s="287">
        <f>DigitalGames[[#This Row],[Total Revenue (Millions KRW₩)]]/('Total Revenue (Millions)'!D$146)*100</f>
        <v>2.8402099251940203</v>
      </c>
      <c r="J146" s="161"/>
      <c r="K146" s="16"/>
      <c r="L146" s="9"/>
      <c r="M146" s="9"/>
      <c r="N146" s="9"/>
      <c r="O146" s="9"/>
      <c r="P146" s="12"/>
      <c r="Q146" s="12"/>
      <c r="R146" s="24" t="s">
        <v>691</v>
      </c>
    </row>
    <row r="147" spans="1:18" ht="18" customHeight="1">
      <c r="A147" s="9" t="s">
        <v>95</v>
      </c>
      <c r="B147" s="420">
        <v>2020</v>
      </c>
      <c r="C147" s="354" t="s">
        <v>27</v>
      </c>
      <c r="D147" s="387" t="s">
        <v>615</v>
      </c>
      <c r="E147" s="387" t="s">
        <v>616</v>
      </c>
      <c r="F147" s="421"/>
      <c r="G147" s="422">
        <v>405953</v>
      </c>
      <c r="H147" s="9"/>
      <c r="I147" s="287">
        <f>DigitalGames[[#This Row],[Total Revenue (Millions KRW₩)]]/('Total Revenue (Millions)'!D$146)*100</f>
        <v>2.3806796853315384</v>
      </c>
      <c r="J147" s="161"/>
      <c r="K147" s="16"/>
      <c r="L147" s="9"/>
      <c r="M147" s="9"/>
      <c r="N147" s="9"/>
      <c r="O147" s="9"/>
      <c r="P147" s="12"/>
      <c r="Q147" s="12"/>
      <c r="R147" s="24" t="s">
        <v>696</v>
      </c>
    </row>
    <row r="148" spans="1:18" ht="18" customHeight="1">
      <c r="A148" s="5"/>
      <c r="B148" s="420">
        <v>2020</v>
      </c>
      <c r="C148" s="354" t="s">
        <v>27</v>
      </c>
      <c r="D148" s="354"/>
      <c r="E148" s="354" t="s">
        <v>697</v>
      </c>
      <c r="F148" s="421"/>
      <c r="G148" s="424">
        <v>374629</v>
      </c>
      <c r="H148" s="9"/>
      <c r="I148" s="286">
        <f>DigitalGames[[#This Row],[Total Revenue (Millions KRW₩)]]/('Total Revenue (Millions)'!D$146)*100</f>
        <v>2.1969825320568361</v>
      </c>
      <c r="J148" s="161"/>
      <c r="K148" s="16"/>
      <c r="L148" s="9"/>
      <c r="M148" s="9"/>
      <c r="N148" s="9"/>
      <c r="O148" s="9"/>
      <c r="P148" s="12"/>
      <c r="Q148" s="12"/>
      <c r="R148" s="9"/>
    </row>
    <row r="149" spans="1:18" ht="18" customHeight="1">
      <c r="A149" s="9" t="s">
        <v>95</v>
      </c>
      <c r="B149" s="420">
        <v>2020</v>
      </c>
      <c r="C149" s="354" t="s">
        <v>27</v>
      </c>
      <c r="D149" s="387"/>
      <c r="E149" s="387" t="s">
        <v>618</v>
      </c>
      <c r="F149" s="421"/>
      <c r="G149" s="422">
        <v>293708</v>
      </c>
      <c r="H149" s="9"/>
      <c r="I149" s="287">
        <f>DigitalGames[[#This Row],[Total Revenue (Millions KRW₩)]]/('Total Revenue (Millions)'!D$146)*100</f>
        <v>1.7224276431492203</v>
      </c>
      <c r="J149" s="161"/>
      <c r="K149" s="16"/>
      <c r="L149" s="9"/>
      <c r="M149" s="9"/>
      <c r="N149" s="9"/>
      <c r="O149" s="9"/>
      <c r="P149" s="12"/>
      <c r="Q149" s="12"/>
      <c r="R149" s="24" t="s">
        <v>699</v>
      </c>
    </row>
    <row r="150" spans="1:18" ht="18" customHeight="1">
      <c r="A150" s="9" t="s">
        <v>95</v>
      </c>
      <c r="B150" s="420">
        <v>2020</v>
      </c>
      <c r="C150" s="354" t="s">
        <v>27</v>
      </c>
      <c r="D150" s="387" t="s">
        <v>608</v>
      </c>
      <c r="E150" s="387" t="s">
        <v>609</v>
      </c>
      <c r="F150" s="421"/>
      <c r="G150" s="422">
        <v>289606</v>
      </c>
      <c r="H150" s="9"/>
      <c r="I150" s="287">
        <f>DigitalGames[[#This Row],[Total Revenue (Millions KRW₩)]]/('Total Revenue (Millions)'!D$146)*100</f>
        <v>1.6983717842955355</v>
      </c>
      <c r="J150" s="161"/>
      <c r="K150" s="16"/>
      <c r="L150" s="9"/>
      <c r="M150" s="9"/>
      <c r="N150" s="9"/>
      <c r="O150" s="9"/>
      <c r="P150" s="12"/>
      <c r="Q150" s="12"/>
      <c r="R150" s="24" t="s">
        <v>698</v>
      </c>
    </row>
    <row r="151" spans="1:18" ht="18" customHeight="1">
      <c r="A151" s="9" t="s">
        <v>95</v>
      </c>
      <c r="B151" s="420">
        <v>2020</v>
      </c>
      <c r="C151" s="354" t="s">
        <v>27</v>
      </c>
      <c r="D151" s="387"/>
      <c r="E151" s="387" t="s">
        <v>706</v>
      </c>
      <c r="F151" s="421"/>
      <c r="G151" s="422">
        <v>126705</v>
      </c>
      <c r="H151" s="9"/>
      <c r="I151" s="287">
        <f>DigitalGames[[#This Row],[Total Revenue (Millions KRW₩)]]/('Total Revenue (Millions)'!D$146)*100</f>
        <v>0.74305158363143653</v>
      </c>
      <c r="J151" s="161"/>
      <c r="K151" s="16"/>
      <c r="L151" s="9"/>
      <c r="M151" s="9"/>
      <c r="N151" s="9"/>
      <c r="O151" s="9"/>
      <c r="P151" s="12"/>
      <c r="Q151" s="12"/>
      <c r="R151" s="24" t="s">
        <v>700</v>
      </c>
    </row>
    <row r="152" spans="1:18" ht="18" customHeight="1">
      <c r="A152" s="9" t="s">
        <v>95</v>
      </c>
      <c r="B152" s="420">
        <v>2020</v>
      </c>
      <c r="C152" s="354" t="s">
        <v>27</v>
      </c>
      <c r="D152" s="354"/>
      <c r="E152" s="354" t="s">
        <v>620</v>
      </c>
      <c r="F152" s="421"/>
      <c r="G152" s="424">
        <v>108090</v>
      </c>
      <c r="H152" s="9"/>
      <c r="I152" s="287">
        <f>DigitalGames[[#This Row],[Total Revenue (Millions KRW₩)]]/('Total Revenue (Millions)'!D$146)*100</f>
        <v>0.63388536896509196</v>
      </c>
      <c r="J152" s="161"/>
      <c r="K152" s="16"/>
      <c r="L152" s="9"/>
      <c r="M152" s="9"/>
      <c r="N152" s="9"/>
      <c r="O152" s="9"/>
      <c r="P152" s="12"/>
      <c r="Q152" s="12"/>
      <c r="R152" s="9" t="s">
        <v>701</v>
      </c>
    </row>
    <row r="153" spans="1:18" ht="18" customHeight="1">
      <c r="A153" s="9" t="s">
        <v>95</v>
      </c>
      <c r="B153" s="417">
        <v>2021</v>
      </c>
      <c r="C153" s="264" t="s">
        <v>27</v>
      </c>
      <c r="D153" s="215"/>
      <c r="E153" s="215" t="s">
        <v>702</v>
      </c>
      <c r="F153" s="418"/>
      <c r="G153" s="283">
        <v>2853000</v>
      </c>
      <c r="H153" s="9"/>
      <c r="I153" s="287">
        <f>DigitalGames[[#This Row],[Total Revenue (Millions KRW₩)]]/('Total Revenue (Millions)'!D$147)*100</f>
        <v>14.928629846899129</v>
      </c>
      <c r="J153" s="161"/>
      <c r="K153" s="16"/>
      <c r="L153" s="9"/>
      <c r="M153" s="9"/>
      <c r="N153" s="9"/>
      <c r="O153" s="9"/>
      <c r="P153" s="12"/>
      <c r="Q153" s="12"/>
      <c r="R153" s="24" t="s">
        <v>707</v>
      </c>
    </row>
    <row r="154" spans="1:18" ht="18" customHeight="1">
      <c r="A154" s="9" t="s">
        <v>95</v>
      </c>
      <c r="B154" s="417">
        <v>2021</v>
      </c>
      <c r="C154" s="264" t="s">
        <v>27</v>
      </c>
      <c r="D154" s="215"/>
      <c r="E154" s="215" t="s">
        <v>633</v>
      </c>
      <c r="F154" s="418"/>
      <c r="G154" s="283">
        <v>2506906</v>
      </c>
      <c r="H154" s="9"/>
      <c r="I154" s="287">
        <f>DigitalGames[[#This Row],[Total Revenue (Millions KRW₩)]]/('Total Revenue (Millions)'!D$147)*100</f>
        <v>13.117655708016301</v>
      </c>
      <c r="J154" s="161"/>
      <c r="K154" s="16"/>
      <c r="L154" s="9"/>
      <c r="M154" s="9"/>
      <c r="N154" s="9"/>
      <c r="O154" s="9"/>
      <c r="P154" s="12"/>
      <c r="Q154" s="12"/>
      <c r="R154" s="24" t="s">
        <v>687</v>
      </c>
    </row>
    <row r="155" spans="1:18" ht="18" customHeight="1">
      <c r="A155" s="9" t="s">
        <v>95</v>
      </c>
      <c r="B155" s="417">
        <v>2021</v>
      </c>
      <c r="C155" s="264" t="s">
        <v>27</v>
      </c>
      <c r="D155" s="215"/>
      <c r="E155" s="215" t="s">
        <v>603</v>
      </c>
      <c r="F155" s="418"/>
      <c r="G155" s="283">
        <v>2308817</v>
      </c>
      <c r="H155" s="9"/>
      <c r="I155" s="287">
        <f>DigitalGames[[#This Row],[Total Revenue (Millions KRW₩)]]/('Total Revenue (Millions)'!D$147)*100</f>
        <v>12.081133675859835</v>
      </c>
      <c r="J155" s="161"/>
      <c r="K155" s="16"/>
      <c r="L155" s="9"/>
      <c r="M155" s="9"/>
      <c r="N155" s="9"/>
      <c r="O155" s="9"/>
      <c r="P155" s="12"/>
      <c r="Q155" s="12"/>
      <c r="R155" s="24" t="s">
        <v>708</v>
      </c>
    </row>
    <row r="156" spans="1:18" ht="18" customHeight="1">
      <c r="A156" s="9" t="s">
        <v>95</v>
      </c>
      <c r="B156" s="417">
        <v>2021</v>
      </c>
      <c r="C156" s="264" t="s">
        <v>27</v>
      </c>
      <c r="D156" s="215"/>
      <c r="E156" s="215" t="s">
        <v>642</v>
      </c>
      <c r="F156" s="418"/>
      <c r="G156" s="283">
        <v>1923677</v>
      </c>
      <c r="H156" s="9"/>
      <c r="I156" s="287">
        <f>DigitalGames[[#This Row],[Total Revenue (Millions KRW₩)]]/('Total Revenue (Millions)'!D$147)*100</f>
        <v>10.065847135644367</v>
      </c>
      <c r="J156" s="161"/>
      <c r="K156" s="16"/>
      <c r="L156" s="9"/>
      <c r="M156" s="9"/>
      <c r="N156" s="9"/>
      <c r="O156" s="9"/>
      <c r="P156" s="12"/>
      <c r="Q156" s="12"/>
      <c r="R156" s="24" t="s">
        <v>689</v>
      </c>
    </row>
    <row r="157" spans="1:18" ht="18" customHeight="1">
      <c r="A157" s="9" t="s">
        <v>95</v>
      </c>
      <c r="B157" s="417">
        <v>2021</v>
      </c>
      <c r="C157" s="264" t="s">
        <v>27</v>
      </c>
      <c r="D157" s="215"/>
      <c r="E157" s="215" t="s">
        <v>704</v>
      </c>
      <c r="F157" s="418"/>
      <c r="G157" s="283">
        <v>1828374</v>
      </c>
      <c r="H157" s="9"/>
      <c r="I157" s="287">
        <f>DigitalGames[[#This Row],[Total Revenue (Millions KRW₩)]]/('Total Revenue (Millions)'!D$147)*100</f>
        <v>9.5671639213790218</v>
      </c>
      <c r="J157" s="161"/>
      <c r="K157" s="16"/>
      <c r="L157" s="9"/>
      <c r="M157" s="9"/>
      <c r="N157" s="9"/>
      <c r="O157" s="9"/>
      <c r="P157" s="12"/>
      <c r="Q157" s="12"/>
      <c r="R157" s="24" t="s">
        <v>690</v>
      </c>
    </row>
    <row r="158" spans="1:18" ht="18" customHeight="1">
      <c r="A158" s="9" t="s">
        <v>95</v>
      </c>
      <c r="B158" s="417">
        <v>2021</v>
      </c>
      <c r="C158" s="264" t="s">
        <v>27</v>
      </c>
      <c r="D158" s="215" t="s">
        <v>672</v>
      </c>
      <c r="E158" s="215" t="s">
        <v>673</v>
      </c>
      <c r="F158" s="418"/>
      <c r="G158" s="283">
        <v>1012481</v>
      </c>
      <c r="H158" s="9"/>
      <c r="I158" s="287">
        <f>DigitalGames[[#This Row],[Total Revenue (Millions KRW₩)]]/('Total Revenue (Millions)'!D$147)*100</f>
        <v>5.2979159046681668</v>
      </c>
      <c r="J158" s="161"/>
      <c r="K158" s="16"/>
      <c r="L158" s="9"/>
      <c r="M158" s="9"/>
      <c r="N158" s="9"/>
      <c r="O158" s="9"/>
      <c r="P158" s="12"/>
      <c r="Q158" s="12"/>
      <c r="R158" s="24" t="s">
        <v>695</v>
      </c>
    </row>
    <row r="159" spans="1:18" ht="18" customHeight="1">
      <c r="A159" s="9" t="s">
        <v>95</v>
      </c>
      <c r="B159" s="417">
        <v>2021</v>
      </c>
      <c r="C159" s="264" t="s">
        <v>27</v>
      </c>
      <c r="D159" s="215"/>
      <c r="E159" s="215" t="s">
        <v>705</v>
      </c>
      <c r="F159" s="418"/>
      <c r="G159" s="283">
        <v>624061</v>
      </c>
      <c r="H159" s="9"/>
      <c r="I159" s="287">
        <f>DigitalGames[[#This Row],[Total Revenue (Millions KRW₩)]]/('Total Revenue (Millions)'!D$147)*100</f>
        <v>3.2654664111061047</v>
      </c>
      <c r="J159" s="161"/>
      <c r="K159" s="16"/>
      <c r="L159" s="9"/>
      <c r="M159" s="9"/>
      <c r="N159" s="9"/>
      <c r="O159" s="9"/>
      <c r="P159" s="12"/>
      <c r="Q159" s="12"/>
      <c r="R159" s="24" t="s">
        <v>693</v>
      </c>
    </row>
    <row r="160" spans="1:18" ht="18" customHeight="1">
      <c r="A160" s="9" t="s">
        <v>95</v>
      </c>
      <c r="B160" s="417">
        <v>2021</v>
      </c>
      <c r="C160" s="264" t="s">
        <v>27</v>
      </c>
      <c r="D160" s="215"/>
      <c r="E160" s="215" t="s">
        <v>613</v>
      </c>
      <c r="F160" s="418"/>
      <c r="G160" s="283">
        <v>609716</v>
      </c>
      <c r="H160" s="9"/>
      <c r="I160" s="287">
        <f>DigitalGames[[#This Row],[Total Revenue (Millions KRW₩)]]/('Total Revenue (Millions)'!D$147)*100</f>
        <v>3.1904046532534003</v>
      </c>
      <c r="J160" s="161"/>
      <c r="K160" s="16"/>
      <c r="L160" s="9"/>
      <c r="M160" s="9"/>
      <c r="N160" s="9"/>
      <c r="O160" s="9"/>
      <c r="P160" s="12"/>
      <c r="Q160" s="12"/>
      <c r="R160" s="24" t="s">
        <v>692</v>
      </c>
    </row>
    <row r="161" spans="1:18" ht="18" customHeight="1">
      <c r="A161" s="9" t="s">
        <v>95</v>
      </c>
      <c r="B161" s="417">
        <v>2021</v>
      </c>
      <c r="C161" s="264" t="s">
        <v>27</v>
      </c>
      <c r="D161" s="264"/>
      <c r="E161" s="215" t="s">
        <v>621</v>
      </c>
      <c r="F161" s="418"/>
      <c r="G161" s="283">
        <v>558681</v>
      </c>
      <c r="H161" s="9"/>
      <c r="I161" s="287">
        <f>DigitalGames[[#This Row],[Total Revenue (Millions KRW₩)]]/('Total Revenue (Millions)'!D$147)*100</f>
        <v>2.9233585178743264</v>
      </c>
      <c r="J161" s="161"/>
      <c r="K161" s="16"/>
      <c r="L161" s="9"/>
      <c r="M161" s="9"/>
      <c r="N161" s="9"/>
      <c r="O161" s="9"/>
      <c r="P161" s="12"/>
      <c r="Q161" s="12"/>
      <c r="R161" s="24" t="s">
        <v>694</v>
      </c>
    </row>
    <row r="162" spans="1:18" ht="18" customHeight="1">
      <c r="A162" s="9" t="s">
        <v>95</v>
      </c>
      <c r="B162" s="417">
        <v>2021</v>
      </c>
      <c r="C162" s="264" t="s">
        <v>27</v>
      </c>
      <c r="D162" s="215" t="s">
        <v>615</v>
      </c>
      <c r="E162" s="215" t="s">
        <v>616</v>
      </c>
      <c r="F162" s="418"/>
      <c r="G162" s="283">
        <v>413938</v>
      </c>
      <c r="H162" s="9"/>
      <c r="I162" s="287">
        <f>DigitalGames[[#This Row],[Total Revenue (Millions KRW₩)]]/('Total Revenue (Millions)'!D$147)*100</f>
        <v>2.1659751775554619</v>
      </c>
      <c r="J162" s="161"/>
      <c r="K162" s="16"/>
      <c r="L162" s="9"/>
      <c r="M162" s="9"/>
      <c r="N162" s="9"/>
      <c r="O162" s="9"/>
      <c r="P162" s="12"/>
      <c r="Q162" s="12"/>
      <c r="R162" s="24" t="s">
        <v>696</v>
      </c>
    </row>
    <row r="163" spans="1:18" ht="18" customHeight="1">
      <c r="A163" s="5"/>
      <c r="B163" s="417">
        <v>2021</v>
      </c>
      <c r="C163" s="264" t="s">
        <v>27</v>
      </c>
      <c r="D163" s="264"/>
      <c r="E163" s="264" t="s">
        <v>697</v>
      </c>
      <c r="F163" s="418"/>
      <c r="G163" s="419">
        <v>387096</v>
      </c>
      <c r="H163" s="9"/>
      <c r="I163" s="286">
        <f>DigitalGames[[#This Row],[Total Revenue (Millions KRW₩)]]/('Total Revenue (Millions)'!D$147)*100</f>
        <v>2.0255215209306927</v>
      </c>
      <c r="J163" s="161"/>
      <c r="K163" s="16"/>
      <c r="L163" s="9"/>
      <c r="M163" s="9"/>
      <c r="N163" s="9"/>
      <c r="O163" s="9"/>
      <c r="P163" s="12"/>
      <c r="Q163" s="12"/>
      <c r="R163" s="9"/>
    </row>
    <row r="164" spans="1:18" ht="18" customHeight="1">
      <c r="A164" s="9" t="s">
        <v>95</v>
      </c>
      <c r="B164" s="417">
        <v>2021</v>
      </c>
      <c r="C164" s="264" t="s">
        <v>27</v>
      </c>
      <c r="D164" s="215"/>
      <c r="E164" s="215" t="s">
        <v>675</v>
      </c>
      <c r="F164" s="418"/>
      <c r="G164" s="283">
        <v>363611</v>
      </c>
      <c r="H164" s="9"/>
      <c r="I164" s="287">
        <f>DigitalGames[[#This Row],[Total Revenue (Millions KRW₩)]]/('Total Revenue (Millions)'!D$147)*100</f>
        <v>1.902633728447543</v>
      </c>
      <c r="J164" s="161"/>
      <c r="K164" s="16"/>
      <c r="L164" s="9"/>
      <c r="M164" s="9"/>
      <c r="N164" s="9"/>
      <c r="O164" s="9"/>
      <c r="P164" s="12"/>
      <c r="Q164" s="12"/>
      <c r="R164" s="24" t="s">
        <v>691</v>
      </c>
    </row>
    <row r="165" spans="1:18" ht="18" customHeight="1">
      <c r="A165" s="9" t="s">
        <v>95</v>
      </c>
      <c r="B165" s="417">
        <v>2021</v>
      </c>
      <c r="C165" s="264" t="s">
        <v>27</v>
      </c>
      <c r="D165" s="215"/>
      <c r="E165" s="215" t="s">
        <v>706</v>
      </c>
      <c r="F165" s="418"/>
      <c r="G165" s="283">
        <v>334983</v>
      </c>
      <c r="H165" s="9"/>
      <c r="I165" s="287">
        <f>DigitalGames[[#This Row],[Total Revenue (Millions KRW₩)]]/('Total Revenue (Millions)'!D$147)*100</f>
        <v>1.7528346344212447</v>
      </c>
      <c r="J165" s="161"/>
      <c r="K165" s="16"/>
      <c r="L165" s="9"/>
      <c r="M165" s="9"/>
      <c r="N165" s="9"/>
      <c r="O165" s="9"/>
      <c r="P165" s="12"/>
      <c r="Q165" s="12"/>
      <c r="R165" s="24" t="s">
        <v>700</v>
      </c>
    </row>
    <row r="166" spans="1:18" ht="18" customHeight="1">
      <c r="A166" s="9" t="s">
        <v>95</v>
      </c>
      <c r="B166" s="417">
        <v>2021</v>
      </c>
      <c r="C166" s="264" t="s">
        <v>27</v>
      </c>
      <c r="D166" s="215"/>
      <c r="E166" s="215" t="s">
        <v>618</v>
      </c>
      <c r="F166" s="418"/>
      <c r="G166" s="283">
        <v>284522</v>
      </c>
      <c r="H166" s="9"/>
      <c r="I166" s="287">
        <f>DigitalGames[[#This Row],[Total Revenue (Millions KRW₩)]]/('Total Revenue (Millions)'!D$147)*100</f>
        <v>1.4887920158778247</v>
      </c>
      <c r="J166" s="161"/>
      <c r="K166" s="16"/>
      <c r="L166" s="9"/>
      <c r="M166" s="9"/>
      <c r="N166" s="9"/>
      <c r="O166" s="9"/>
      <c r="P166" s="12"/>
      <c r="Q166" s="12"/>
      <c r="R166" s="24" t="s">
        <v>699</v>
      </c>
    </row>
    <row r="167" spans="1:18" ht="18" customHeight="1">
      <c r="A167" s="9" t="s">
        <v>95</v>
      </c>
      <c r="B167" s="417">
        <v>2021</v>
      </c>
      <c r="C167" s="264" t="s">
        <v>27</v>
      </c>
      <c r="D167" s="215" t="s">
        <v>608</v>
      </c>
      <c r="E167" s="215" t="s">
        <v>609</v>
      </c>
      <c r="F167" s="418"/>
      <c r="G167" s="283">
        <v>261200</v>
      </c>
      <c r="H167" s="9"/>
      <c r="I167" s="287">
        <f>DigitalGames[[#This Row],[Total Revenue (Millions KRW₩)]]/('Total Revenue (Millions)'!D$147)*100</f>
        <v>1.3667571384542772</v>
      </c>
      <c r="J167" s="161"/>
      <c r="K167" s="16"/>
      <c r="L167" s="9"/>
      <c r="M167" s="9"/>
      <c r="N167" s="9"/>
      <c r="O167" s="9"/>
      <c r="P167" s="12"/>
      <c r="Q167" s="12"/>
      <c r="R167" s="24" t="s">
        <v>698</v>
      </c>
    </row>
    <row r="168" spans="1:18" ht="18" customHeight="1">
      <c r="A168" s="9" t="s">
        <v>95</v>
      </c>
      <c r="B168" s="417">
        <v>2021</v>
      </c>
      <c r="C168" s="264" t="s">
        <v>27</v>
      </c>
      <c r="D168" s="264"/>
      <c r="E168" s="264" t="s">
        <v>620</v>
      </c>
      <c r="F168" s="418"/>
      <c r="G168" s="419">
        <v>94671</v>
      </c>
      <c r="H168" s="9"/>
      <c r="I168" s="287">
        <f>DigitalGames[[#This Row],[Total Revenue (Millions KRW₩)]]/('Total Revenue (Millions)'!D$147)*100</f>
        <v>0.49537620618148881</v>
      </c>
      <c r="J168" s="161"/>
      <c r="K168" s="16"/>
      <c r="L168" s="9"/>
      <c r="M168" s="9"/>
      <c r="N168" s="9"/>
      <c r="O168" s="9"/>
      <c r="P168" s="12"/>
      <c r="Q168" s="12"/>
      <c r="R168" s="9" t="s">
        <v>701</v>
      </c>
    </row>
    <row r="169" spans="1:18" ht="18" customHeight="1">
      <c r="A169" s="9" t="s">
        <v>95</v>
      </c>
      <c r="B169" s="8">
        <v>2022</v>
      </c>
      <c r="C169" s="9" t="s">
        <v>27</v>
      </c>
      <c r="D169" s="9"/>
      <c r="E169" s="9" t="s">
        <v>702</v>
      </c>
      <c r="F169" s="179"/>
      <c r="G169" s="263">
        <v>3392117</v>
      </c>
      <c r="H169" s="9"/>
      <c r="I169" s="286"/>
      <c r="J169" s="161"/>
      <c r="K169" s="16"/>
      <c r="L169" s="9"/>
      <c r="M169" s="9"/>
      <c r="N169" s="9"/>
      <c r="O169" s="9"/>
      <c r="P169" s="12"/>
      <c r="Q169" s="12"/>
      <c r="R169" s="9" t="s">
        <v>709</v>
      </c>
    </row>
    <row r="170" spans="1:18" ht="18" customHeight="1">
      <c r="A170" s="9" t="s">
        <v>95</v>
      </c>
      <c r="B170" s="8">
        <v>2022</v>
      </c>
      <c r="C170" s="9" t="s">
        <v>27</v>
      </c>
      <c r="D170" s="9"/>
      <c r="E170" s="9" t="s">
        <v>633</v>
      </c>
      <c r="F170" s="179"/>
      <c r="G170" s="263">
        <v>2673408</v>
      </c>
      <c r="H170" s="9"/>
      <c r="I170" s="286"/>
      <c r="J170" s="161"/>
      <c r="K170" s="16"/>
      <c r="L170" s="9"/>
      <c r="M170" s="9"/>
      <c r="N170" s="9"/>
      <c r="O170" s="9"/>
      <c r="P170" s="12"/>
      <c r="Q170" s="12"/>
      <c r="R170" s="9" t="s">
        <v>710</v>
      </c>
    </row>
    <row r="171" spans="1:18" ht="18" customHeight="1">
      <c r="A171" s="9" t="s">
        <v>95</v>
      </c>
      <c r="B171" s="8">
        <v>2022</v>
      </c>
      <c r="C171" s="9" t="s">
        <v>27</v>
      </c>
      <c r="D171" s="9"/>
      <c r="E171" s="9" t="s">
        <v>603</v>
      </c>
      <c r="F171" s="179"/>
      <c r="G171" s="263">
        <v>2571792</v>
      </c>
      <c r="H171" s="9"/>
      <c r="I171" s="286"/>
      <c r="J171" s="161"/>
      <c r="K171" s="16"/>
      <c r="L171" s="9"/>
      <c r="M171" s="9"/>
      <c r="N171" s="9"/>
      <c r="O171" s="9"/>
      <c r="P171" s="12"/>
      <c r="Q171" s="12"/>
      <c r="R171" s="9" t="s">
        <v>711</v>
      </c>
    </row>
    <row r="172" spans="1:18" ht="18" customHeight="1">
      <c r="A172" s="9" t="s">
        <v>95</v>
      </c>
      <c r="B172" s="8">
        <v>2022</v>
      </c>
      <c r="C172" s="9" t="s">
        <v>27</v>
      </c>
      <c r="D172" s="9"/>
      <c r="E172" s="9" t="s">
        <v>642</v>
      </c>
      <c r="F172" s="179"/>
      <c r="G172" s="263">
        <v>2114870</v>
      </c>
      <c r="H172" s="9"/>
      <c r="I172" s="286"/>
      <c r="J172" s="161"/>
      <c r="K172" s="16"/>
      <c r="L172" s="9"/>
      <c r="M172" s="9"/>
      <c r="N172" s="9"/>
      <c r="O172" s="9"/>
      <c r="P172" s="12"/>
      <c r="Q172" s="12"/>
      <c r="R172" s="9" t="s">
        <v>712</v>
      </c>
    </row>
    <row r="173" spans="1:18" ht="18" customHeight="1">
      <c r="A173" s="9" t="s">
        <v>95</v>
      </c>
      <c r="B173" s="8">
        <v>2022</v>
      </c>
      <c r="C173" s="9" t="s">
        <v>27</v>
      </c>
      <c r="D173" s="9"/>
      <c r="E173" s="9" t="s">
        <v>704</v>
      </c>
      <c r="F173" s="179"/>
      <c r="G173" s="263">
        <v>1854016</v>
      </c>
      <c r="H173" s="9"/>
      <c r="I173" s="286"/>
      <c r="J173" s="161"/>
      <c r="K173" s="16"/>
      <c r="L173" s="9"/>
      <c r="M173" s="9"/>
      <c r="N173" s="9"/>
      <c r="O173" s="9"/>
      <c r="P173" s="12"/>
      <c r="Q173" s="12"/>
      <c r="R173" s="9" t="s">
        <v>713</v>
      </c>
    </row>
    <row r="174" spans="1:18" ht="18" customHeight="1">
      <c r="A174" s="9" t="s">
        <v>95</v>
      </c>
      <c r="B174" s="8">
        <v>2022</v>
      </c>
      <c r="C174" s="9" t="s">
        <v>27</v>
      </c>
      <c r="D174" s="24" t="s">
        <v>672</v>
      </c>
      <c r="E174" s="9" t="s">
        <v>673</v>
      </c>
      <c r="F174" s="179"/>
      <c r="G174" s="263">
        <v>1147693</v>
      </c>
      <c r="H174" s="9"/>
      <c r="I174" s="286"/>
      <c r="J174" s="161"/>
      <c r="K174" s="16"/>
      <c r="L174" s="9"/>
      <c r="M174" s="9"/>
      <c r="N174" s="9"/>
      <c r="O174" s="9"/>
      <c r="P174" s="12"/>
      <c r="Q174" s="12"/>
      <c r="R174" s="9" t="s">
        <v>714</v>
      </c>
    </row>
    <row r="175" spans="1:18" ht="18" customHeight="1">
      <c r="A175" s="9" t="s">
        <v>95</v>
      </c>
      <c r="B175" s="8">
        <v>2022</v>
      </c>
      <c r="C175" s="9" t="s">
        <v>27</v>
      </c>
      <c r="D175" s="9"/>
      <c r="E175" s="9" t="s">
        <v>621</v>
      </c>
      <c r="F175" s="179"/>
      <c r="G175" s="263">
        <v>717137</v>
      </c>
      <c r="H175" s="9"/>
      <c r="I175" s="286"/>
      <c r="J175" s="161"/>
      <c r="K175" s="16"/>
      <c r="L175" s="9"/>
      <c r="M175" s="9"/>
      <c r="N175" s="9"/>
      <c r="O175" s="9"/>
      <c r="P175" s="12"/>
      <c r="Q175" s="12"/>
      <c r="R175" s="9" t="s">
        <v>715</v>
      </c>
    </row>
    <row r="176" spans="1:18" ht="18" customHeight="1">
      <c r="A176" s="9" t="s">
        <v>95</v>
      </c>
      <c r="B176" s="8">
        <v>2022</v>
      </c>
      <c r="C176" s="9" t="s">
        <v>27</v>
      </c>
      <c r="D176" s="9"/>
      <c r="E176" s="9" t="s">
        <v>613</v>
      </c>
      <c r="F176" s="179"/>
      <c r="G176" s="263">
        <v>645819</v>
      </c>
      <c r="H176" s="9"/>
      <c r="I176" s="286"/>
      <c r="J176" s="161"/>
      <c r="K176" s="16"/>
      <c r="L176" s="9"/>
      <c r="M176" s="9"/>
      <c r="N176" s="9"/>
      <c r="O176" s="9"/>
      <c r="P176" s="12"/>
      <c r="Q176" s="12"/>
      <c r="R176" s="9" t="s">
        <v>716</v>
      </c>
    </row>
    <row r="177" spans="1:18" ht="18" customHeight="1">
      <c r="A177" s="9" t="s">
        <v>95</v>
      </c>
      <c r="B177" s="8">
        <v>2022</v>
      </c>
      <c r="C177" s="9" t="s">
        <v>27</v>
      </c>
      <c r="D177" s="9"/>
      <c r="E177" s="9" t="s">
        <v>705</v>
      </c>
      <c r="F177" s="179"/>
      <c r="G177" s="263">
        <v>617262</v>
      </c>
      <c r="H177" s="9"/>
      <c r="I177" s="286"/>
      <c r="J177" s="161"/>
      <c r="K177" s="16"/>
      <c r="L177" s="9"/>
      <c r="M177" s="9"/>
      <c r="N177" s="9"/>
      <c r="O177" s="9"/>
      <c r="P177" s="12"/>
      <c r="Q177" s="12"/>
      <c r="R177" s="9" t="s">
        <v>717</v>
      </c>
    </row>
    <row r="178" spans="1:18" ht="18" customHeight="1">
      <c r="A178" s="9" t="s">
        <v>95</v>
      </c>
      <c r="B178" s="8">
        <v>2022</v>
      </c>
      <c r="C178" s="9" t="s">
        <v>27</v>
      </c>
      <c r="D178" s="24" t="s">
        <v>615</v>
      </c>
      <c r="E178" s="9" t="s">
        <v>616</v>
      </c>
      <c r="F178" s="179"/>
      <c r="G178" s="263">
        <v>464000</v>
      </c>
      <c r="H178" s="9"/>
      <c r="I178" s="286"/>
      <c r="J178" s="161"/>
      <c r="K178" s="16"/>
      <c r="L178" s="9"/>
      <c r="M178" s="9"/>
      <c r="N178" s="9"/>
      <c r="O178" s="9"/>
      <c r="P178" s="12"/>
      <c r="Q178" s="12"/>
      <c r="R178" s="9" t="s">
        <v>696</v>
      </c>
    </row>
    <row r="179" spans="1:18" ht="18" customHeight="1">
      <c r="A179" s="9" t="s">
        <v>95</v>
      </c>
      <c r="B179" s="8">
        <v>2022</v>
      </c>
      <c r="C179" s="9" t="s">
        <v>27</v>
      </c>
      <c r="D179" s="9"/>
      <c r="E179" s="9" t="s">
        <v>706</v>
      </c>
      <c r="F179" s="179"/>
      <c r="G179" s="263">
        <v>463492</v>
      </c>
      <c r="H179" s="9"/>
      <c r="I179" s="286"/>
      <c r="J179" s="161"/>
      <c r="K179" s="16"/>
      <c r="L179" s="9"/>
      <c r="M179" s="9"/>
      <c r="N179" s="9"/>
      <c r="O179" s="9"/>
      <c r="P179" s="12"/>
      <c r="Q179" s="12"/>
      <c r="R179" s="9" t="s">
        <v>718</v>
      </c>
    </row>
    <row r="180" spans="1:18" ht="18" customHeight="1">
      <c r="A180" s="9" t="s">
        <v>95</v>
      </c>
      <c r="B180" s="8">
        <v>2022</v>
      </c>
      <c r="C180" s="9" t="s">
        <v>27</v>
      </c>
      <c r="D180" s="9"/>
      <c r="E180" s="9" t="s">
        <v>675</v>
      </c>
      <c r="F180" s="179"/>
      <c r="G180" s="263">
        <v>366177</v>
      </c>
      <c r="H180" s="9"/>
      <c r="I180" s="286"/>
      <c r="J180" s="161"/>
      <c r="K180" s="16"/>
      <c r="L180" s="9"/>
      <c r="M180" s="9"/>
      <c r="N180" s="9"/>
      <c r="O180" s="9"/>
      <c r="P180" s="12"/>
      <c r="Q180" s="12"/>
      <c r="R180" s="9" t="s">
        <v>719</v>
      </c>
    </row>
    <row r="181" spans="1:18" ht="18" customHeight="1">
      <c r="A181" s="9" t="s">
        <v>95</v>
      </c>
      <c r="B181" s="8">
        <v>2022</v>
      </c>
      <c r="C181" s="9" t="s">
        <v>27</v>
      </c>
      <c r="D181" s="24" t="s">
        <v>608</v>
      </c>
      <c r="E181" s="9" t="s">
        <v>609</v>
      </c>
      <c r="F181" s="179"/>
      <c r="G181" s="263">
        <v>294567</v>
      </c>
      <c r="H181" s="9"/>
      <c r="I181" s="286"/>
      <c r="J181" s="161"/>
      <c r="K181" s="16"/>
      <c r="L181" s="9"/>
      <c r="M181" s="9"/>
      <c r="N181" s="9"/>
      <c r="O181" s="9"/>
      <c r="P181" s="12"/>
      <c r="Q181" s="12"/>
      <c r="R181" s="9" t="s">
        <v>720</v>
      </c>
    </row>
    <row r="182" spans="1:18" ht="18" customHeight="1">
      <c r="A182" s="9" t="s">
        <v>95</v>
      </c>
      <c r="B182" s="8">
        <v>2022</v>
      </c>
      <c r="C182" s="9" t="s">
        <v>27</v>
      </c>
      <c r="D182" s="9"/>
      <c r="E182" s="9" t="s">
        <v>618</v>
      </c>
      <c r="F182" s="179"/>
      <c r="G182" s="263">
        <v>241979</v>
      </c>
      <c r="H182" s="9"/>
      <c r="I182" s="286"/>
      <c r="J182" s="161"/>
      <c r="K182" s="16"/>
      <c r="L182" s="9"/>
      <c r="M182" s="9"/>
      <c r="N182" s="9"/>
      <c r="O182" s="9"/>
      <c r="P182" s="12"/>
      <c r="Q182" s="12"/>
      <c r="R182" s="9" t="s">
        <v>721</v>
      </c>
    </row>
    <row r="183" spans="1:18" ht="18" customHeight="1">
      <c r="A183" s="9" t="s">
        <v>95</v>
      </c>
      <c r="B183" s="8">
        <v>2022</v>
      </c>
      <c r="C183" s="9" t="s">
        <v>27</v>
      </c>
      <c r="D183" s="9"/>
      <c r="E183" s="9" t="s">
        <v>620</v>
      </c>
      <c r="F183" s="179"/>
      <c r="G183" s="263">
        <v>104127</v>
      </c>
      <c r="H183" s="9"/>
      <c r="I183" s="286"/>
      <c r="J183" s="161"/>
      <c r="K183" s="16"/>
      <c r="L183" s="9"/>
      <c r="M183" s="9"/>
      <c r="N183" s="9"/>
      <c r="O183" s="9"/>
      <c r="P183" s="12"/>
      <c r="Q183" s="12"/>
      <c r="R183" s="9" t="s">
        <v>722</v>
      </c>
    </row>
    <row r="184" spans="1:18" ht="18" customHeight="1">
      <c r="E184" s="47"/>
      <c r="F184" s="51"/>
      <c r="G184" s="261"/>
      <c r="H184" s="47"/>
    </row>
    <row r="185" spans="1:18" ht="18" customHeight="1">
      <c r="E185" s="47"/>
      <c r="F185" s="51"/>
      <c r="G185" s="261"/>
      <c r="H185" s="47"/>
    </row>
    <row r="186" spans="1:18" ht="18" customHeight="1">
      <c r="E186" s="47"/>
      <c r="F186" s="51"/>
      <c r="G186" s="261"/>
      <c r="H186" s="47"/>
    </row>
    <row r="187" spans="1:18" ht="18" customHeight="1">
      <c r="E187" s="47"/>
      <c r="F187" s="51"/>
      <c r="G187" s="261"/>
      <c r="H187" s="47"/>
    </row>
    <row r="188" spans="1:18" ht="18" customHeight="1">
      <c r="E188" s="47"/>
      <c r="F188" s="51"/>
      <c r="G188" s="261"/>
      <c r="H188" s="47"/>
    </row>
    <row r="189" spans="1:18" ht="18" customHeight="1">
      <c r="E189" s="47"/>
      <c r="F189" s="51"/>
      <c r="G189" s="261"/>
      <c r="H189" s="47"/>
    </row>
    <row r="190" spans="1:18" ht="18" customHeight="1">
      <c r="E190" s="47"/>
      <c r="F190" s="51"/>
      <c r="G190" s="261"/>
      <c r="H190" s="47"/>
    </row>
    <row r="191" spans="1:18" ht="18" customHeight="1">
      <c r="E191" s="47"/>
      <c r="F191" s="49"/>
      <c r="G191" s="261"/>
      <c r="H191" s="47"/>
    </row>
    <row r="192" spans="1:18" ht="18" customHeight="1">
      <c r="E192" s="47"/>
      <c r="F192" s="51"/>
      <c r="G192" s="261"/>
      <c r="H192" s="47"/>
    </row>
    <row r="193" spans="5:8" ht="18" customHeight="1">
      <c r="E193" s="47"/>
      <c r="F193" s="51"/>
      <c r="G193" s="261"/>
      <c r="H193" s="47"/>
    </row>
    <row r="194" spans="5:8" ht="18" customHeight="1">
      <c r="E194" s="47"/>
      <c r="F194" s="51"/>
      <c r="G194" s="261"/>
      <c r="H194" s="47"/>
    </row>
    <row r="195" spans="5:8" ht="18" customHeight="1">
      <c r="E195" s="47"/>
      <c r="F195" s="49"/>
      <c r="G195" s="261"/>
      <c r="H195" s="47"/>
    </row>
    <row r="196" spans="5:8" ht="18" customHeight="1">
      <c r="E196" s="47"/>
      <c r="F196" s="49"/>
      <c r="G196" s="261"/>
      <c r="H196" s="47"/>
    </row>
    <row r="197" spans="5:8" ht="18" customHeight="1">
      <c r="E197" s="47"/>
      <c r="F197" s="49"/>
      <c r="G197" s="261"/>
      <c r="H197" s="47"/>
    </row>
    <row r="198" spans="5:8" ht="18" customHeight="1">
      <c r="E198" s="47"/>
      <c r="F198" s="49"/>
      <c r="G198" s="261"/>
      <c r="H198" s="47"/>
    </row>
    <row r="199" spans="5:8" ht="18" customHeight="1">
      <c r="E199" s="47"/>
      <c r="F199" s="49"/>
      <c r="G199" s="261"/>
      <c r="H199" s="47"/>
    </row>
    <row r="200" spans="5:8" ht="18" customHeight="1">
      <c r="E200" s="47"/>
      <c r="F200" s="49"/>
      <c r="G200" s="261"/>
      <c r="H200" s="47"/>
    </row>
    <row r="201" spans="5:8" ht="18" customHeight="1">
      <c r="E201" s="47"/>
      <c r="F201" s="49"/>
      <c r="G201" s="261"/>
      <c r="H201" s="47"/>
    </row>
    <row r="202" spans="5:8" ht="18" customHeight="1">
      <c r="E202" s="47"/>
      <c r="F202" s="49"/>
      <c r="G202" s="261"/>
      <c r="H202" s="47"/>
    </row>
    <row r="203" spans="5:8" ht="18" customHeight="1">
      <c r="E203" s="47"/>
      <c r="F203" s="49"/>
      <c r="G203" s="261"/>
      <c r="H203" s="47"/>
    </row>
    <row r="204" spans="5:8" ht="18" customHeight="1">
      <c r="E204" s="47"/>
      <c r="F204" s="49"/>
      <c r="G204" s="261"/>
      <c r="H204" s="47"/>
    </row>
    <row r="205" spans="5:8" ht="18" customHeight="1">
      <c r="E205" s="47"/>
      <c r="F205" s="49"/>
      <c r="G205" s="261"/>
      <c r="H205" s="47"/>
    </row>
    <row r="206" spans="5:8" ht="18" customHeight="1">
      <c r="E206" s="47"/>
      <c r="F206" s="49"/>
      <c r="G206" s="261"/>
      <c r="H206" s="47"/>
    </row>
    <row r="207" spans="5:8" ht="18" customHeight="1">
      <c r="E207" s="47"/>
      <c r="F207" s="49"/>
      <c r="G207" s="261"/>
      <c r="H207" s="47"/>
    </row>
    <row r="208" spans="5:8" ht="18" customHeight="1">
      <c r="E208" s="47"/>
      <c r="F208" s="49"/>
      <c r="G208" s="261"/>
      <c r="H208" s="47"/>
    </row>
    <row r="209" spans="5:8" ht="18" customHeight="1">
      <c r="E209" s="47"/>
      <c r="F209" s="49"/>
      <c r="G209" s="261"/>
      <c r="H209" s="47"/>
    </row>
    <row r="210" spans="5:8" ht="18" customHeight="1">
      <c r="E210" s="47"/>
      <c r="F210" s="49"/>
      <c r="G210" s="261"/>
      <c r="H210" s="47"/>
    </row>
    <row r="211" spans="5:8" ht="18" customHeight="1">
      <c r="E211" s="47"/>
      <c r="F211" s="49"/>
      <c r="G211" s="261"/>
      <c r="H211" s="47"/>
    </row>
    <row r="212" spans="5:8" ht="18" customHeight="1">
      <c r="E212" s="47"/>
      <c r="F212" s="51"/>
      <c r="G212" s="261"/>
      <c r="H212" s="47"/>
    </row>
    <row r="213" spans="5:8" ht="18" customHeight="1">
      <c r="E213" s="47"/>
      <c r="F213" s="51"/>
      <c r="G213" s="261"/>
      <c r="H213" s="47"/>
    </row>
    <row r="214" spans="5:8" ht="18" customHeight="1">
      <c r="E214" s="47"/>
      <c r="F214" s="51"/>
      <c r="G214" s="261"/>
      <c r="H214" s="47"/>
    </row>
    <row r="215" spans="5:8" ht="18" customHeight="1">
      <c r="E215" s="47"/>
      <c r="F215" s="51"/>
      <c r="G215" s="261"/>
      <c r="H215" s="47"/>
    </row>
    <row r="216" spans="5:8" ht="18" customHeight="1">
      <c r="E216" s="47"/>
      <c r="F216" s="51"/>
      <c r="G216" s="261"/>
      <c r="H216" s="47"/>
    </row>
    <row r="217" spans="5:8" ht="18" customHeight="1">
      <c r="E217" s="47"/>
      <c r="F217" s="51"/>
      <c r="G217" s="261"/>
      <c r="H217" s="47"/>
    </row>
    <row r="218" spans="5:8" ht="18" customHeight="1">
      <c r="E218" s="47"/>
      <c r="F218" s="51"/>
      <c r="G218" s="261"/>
      <c r="H218" s="47"/>
    </row>
    <row r="219" spans="5:8" ht="18" customHeight="1">
      <c r="E219" s="47"/>
      <c r="F219" s="51"/>
      <c r="G219" s="261"/>
      <c r="H219" s="47"/>
    </row>
    <row r="220" spans="5:8" ht="18" customHeight="1">
      <c r="E220" s="47"/>
      <c r="F220" s="51"/>
      <c r="G220" s="261"/>
      <c r="H220" s="47"/>
    </row>
    <row r="221" spans="5:8" ht="18" customHeight="1">
      <c r="E221" s="47"/>
      <c r="F221" s="51"/>
      <c r="G221" s="261"/>
      <c r="H221" s="47"/>
    </row>
    <row r="222" spans="5:8" ht="18" customHeight="1">
      <c r="E222" s="47"/>
      <c r="F222" s="49"/>
      <c r="G222" s="261"/>
      <c r="H222" s="47"/>
    </row>
    <row r="223" spans="5:8" ht="18" customHeight="1">
      <c r="E223" s="47"/>
      <c r="F223" s="51"/>
      <c r="G223" s="261"/>
      <c r="H223" s="47"/>
    </row>
    <row r="224" spans="5:8" ht="18" customHeight="1">
      <c r="E224" s="47"/>
      <c r="F224" s="51"/>
      <c r="G224" s="261"/>
      <c r="H224" s="47"/>
    </row>
    <row r="225" spans="5:8" ht="18" customHeight="1">
      <c r="E225" s="47"/>
      <c r="F225" s="51"/>
      <c r="G225" s="261"/>
      <c r="H225" s="47"/>
    </row>
    <row r="226" spans="5:8" ht="18" customHeight="1">
      <c r="E226" s="47"/>
      <c r="F226" s="49"/>
      <c r="G226" s="261"/>
      <c r="H226" s="47"/>
    </row>
    <row r="227" spans="5:8" ht="18" customHeight="1">
      <c r="E227" s="47"/>
      <c r="F227" s="49"/>
      <c r="G227" s="261"/>
      <c r="H227" s="47"/>
    </row>
    <row r="228" spans="5:8" ht="18" customHeight="1">
      <c r="E228" s="47"/>
      <c r="F228" s="49"/>
      <c r="G228" s="261"/>
      <c r="H228" s="47"/>
    </row>
    <row r="229" spans="5:8" ht="18" customHeight="1">
      <c r="E229" s="47"/>
      <c r="F229" s="49"/>
      <c r="G229" s="261"/>
      <c r="H229" s="47"/>
    </row>
    <row r="230" spans="5:8" ht="18" customHeight="1">
      <c r="E230" s="47"/>
      <c r="F230" s="49"/>
      <c r="G230" s="261"/>
      <c r="H230" s="47"/>
    </row>
    <row r="231" spans="5:8" ht="18" customHeight="1">
      <c r="E231" s="47"/>
      <c r="F231" s="49"/>
      <c r="G231" s="261"/>
      <c r="H231" s="47"/>
    </row>
    <row r="232" spans="5:8" ht="18" customHeight="1">
      <c r="E232" s="47"/>
      <c r="F232" s="49"/>
      <c r="G232" s="261"/>
      <c r="H232" s="47"/>
    </row>
    <row r="233" spans="5:8" ht="18" customHeight="1">
      <c r="E233" s="47"/>
      <c r="F233" s="49"/>
      <c r="G233" s="261"/>
      <c r="H233" s="47"/>
    </row>
    <row r="234" spans="5:8" ht="18" customHeight="1">
      <c r="E234" s="47"/>
      <c r="F234" s="49"/>
      <c r="G234" s="261"/>
      <c r="H234" s="47"/>
    </row>
    <row r="235" spans="5:8" ht="18" customHeight="1">
      <c r="E235" s="47"/>
      <c r="F235" s="49"/>
      <c r="G235" s="261"/>
      <c r="H235" s="47"/>
    </row>
    <row r="236" spans="5:8" ht="18" customHeight="1">
      <c r="E236" s="47"/>
      <c r="F236" s="49"/>
      <c r="G236" s="261"/>
      <c r="H236" s="47"/>
    </row>
    <row r="237" spans="5:8" ht="18" customHeight="1">
      <c r="E237" s="47"/>
      <c r="F237" s="49"/>
      <c r="G237" s="261"/>
      <c r="H237" s="47"/>
    </row>
    <row r="238" spans="5:8" ht="18" customHeight="1">
      <c r="E238" s="47"/>
      <c r="F238" s="49"/>
      <c r="G238" s="261"/>
      <c r="H238" s="47"/>
    </row>
    <row r="239" spans="5:8" ht="18" customHeight="1">
      <c r="E239" s="47"/>
      <c r="F239" s="49"/>
      <c r="G239" s="261"/>
      <c r="H239" s="47"/>
    </row>
    <row r="240" spans="5:8" ht="18" customHeight="1">
      <c r="E240" s="47"/>
      <c r="F240" s="49"/>
      <c r="G240" s="261"/>
      <c r="H240" s="47"/>
    </row>
    <row r="241" spans="5:8" ht="18" customHeight="1">
      <c r="E241" s="47"/>
      <c r="F241" s="49"/>
      <c r="G241" s="261"/>
      <c r="H241" s="47"/>
    </row>
    <row r="242" spans="5:8" ht="18" customHeight="1">
      <c r="E242" s="47"/>
      <c r="F242" s="49"/>
      <c r="G242" s="261"/>
      <c r="H242" s="47"/>
    </row>
    <row r="243" spans="5:8" ht="18" customHeight="1">
      <c r="E243" s="47"/>
      <c r="F243" s="51"/>
      <c r="G243" s="261"/>
      <c r="H243" s="47"/>
    </row>
    <row r="244" spans="5:8" ht="18" customHeight="1">
      <c r="E244" s="47"/>
      <c r="F244" s="51"/>
      <c r="G244" s="261"/>
      <c r="H244" s="47"/>
    </row>
    <row r="245" spans="5:8" ht="18" customHeight="1">
      <c r="E245" s="47"/>
      <c r="F245" s="51"/>
      <c r="G245" s="261"/>
      <c r="H245" s="47"/>
    </row>
    <row r="246" spans="5:8" ht="18" customHeight="1">
      <c r="E246" s="47"/>
      <c r="F246" s="51"/>
      <c r="G246" s="261"/>
      <c r="H246" s="47"/>
    </row>
    <row r="247" spans="5:8" ht="18" customHeight="1">
      <c r="E247" s="47"/>
      <c r="F247" s="51"/>
      <c r="G247" s="261"/>
      <c r="H247" s="47"/>
    </row>
    <row r="248" spans="5:8" ht="18" customHeight="1">
      <c r="E248" s="47"/>
      <c r="F248" s="51"/>
      <c r="G248" s="261"/>
      <c r="H248" s="47"/>
    </row>
    <row r="249" spans="5:8" ht="18" customHeight="1">
      <c r="E249" s="47"/>
      <c r="F249" s="51"/>
      <c r="G249" s="261"/>
      <c r="H249" s="47"/>
    </row>
    <row r="250" spans="5:8" ht="18" customHeight="1">
      <c r="E250" s="47"/>
      <c r="F250" s="51"/>
      <c r="G250" s="261"/>
      <c r="H250" s="47"/>
    </row>
    <row r="251" spans="5:8" ht="18" customHeight="1">
      <c r="E251" s="47"/>
      <c r="F251" s="51"/>
      <c r="G251" s="261"/>
      <c r="H251" s="47"/>
    </row>
    <row r="252" spans="5:8" ht="18" customHeight="1">
      <c r="E252" s="47"/>
      <c r="F252" s="51"/>
      <c r="G252" s="261"/>
      <c r="H252" s="47"/>
    </row>
    <row r="253" spans="5:8" ht="18" customHeight="1">
      <c r="E253" s="47"/>
      <c r="F253" s="49"/>
      <c r="G253" s="261"/>
      <c r="H253" s="47"/>
    </row>
    <row r="254" spans="5:8" ht="18" customHeight="1">
      <c r="E254" s="47"/>
      <c r="F254" s="51"/>
      <c r="G254" s="261"/>
      <c r="H254" s="47"/>
    </row>
    <row r="255" spans="5:8" ht="18" customHeight="1">
      <c r="E255" s="47"/>
      <c r="F255" s="51"/>
      <c r="G255" s="261"/>
      <c r="H255" s="47"/>
    </row>
    <row r="256" spans="5:8" ht="18" customHeight="1">
      <c r="E256" s="47"/>
      <c r="F256" s="51"/>
      <c r="G256" s="261"/>
      <c r="H256" s="47"/>
    </row>
    <row r="257" spans="5:8" ht="18" customHeight="1">
      <c r="E257" s="47"/>
      <c r="F257" s="49"/>
      <c r="G257" s="261"/>
      <c r="H257" s="47"/>
    </row>
    <row r="258" spans="5:8" ht="18" customHeight="1">
      <c r="E258" s="47"/>
      <c r="F258" s="49"/>
      <c r="G258" s="261"/>
      <c r="H258" s="47"/>
    </row>
    <row r="259" spans="5:8" ht="18" customHeight="1">
      <c r="E259" s="47"/>
      <c r="F259" s="49"/>
      <c r="G259" s="261"/>
      <c r="H259" s="47"/>
    </row>
    <row r="260" spans="5:8" ht="18" customHeight="1">
      <c r="E260" s="47"/>
      <c r="F260" s="49"/>
      <c r="G260" s="261"/>
      <c r="H260" s="47"/>
    </row>
    <row r="261" spans="5:8" ht="18" customHeight="1">
      <c r="E261" s="47"/>
      <c r="F261" s="49"/>
      <c r="G261" s="261"/>
      <c r="H261" s="47"/>
    </row>
    <row r="262" spans="5:8" ht="18" customHeight="1">
      <c r="E262" s="47"/>
      <c r="F262" s="49"/>
      <c r="G262" s="261"/>
      <c r="H262" s="47"/>
    </row>
    <row r="263" spans="5:8" ht="18" customHeight="1">
      <c r="E263" s="47"/>
      <c r="F263" s="49"/>
      <c r="G263" s="261"/>
      <c r="H263" s="47"/>
    </row>
    <row r="264" spans="5:8" ht="18" customHeight="1">
      <c r="E264" s="47"/>
      <c r="F264" s="49"/>
      <c r="G264" s="261"/>
      <c r="H264" s="47"/>
    </row>
    <row r="265" spans="5:8" ht="18" customHeight="1">
      <c r="E265" s="47"/>
      <c r="F265" s="49"/>
      <c r="G265" s="261"/>
      <c r="H265" s="47"/>
    </row>
    <row r="266" spans="5:8" ht="18" customHeight="1">
      <c r="E266" s="47"/>
      <c r="F266" s="49"/>
      <c r="G266" s="261"/>
      <c r="H266" s="47"/>
    </row>
    <row r="267" spans="5:8" ht="18" customHeight="1">
      <c r="E267" s="47"/>
      <c r="F267" s="49"/>
      <c r="G267" s="261"/>
      <c r="H267" s="47"/>
    </row>
    <row r="268" spans="5:8" ht="18" customHeight="1">
      <c r="E268" s="47"/>
      <c r="F268" s="49"/>
      <c r="G268" s="261"/>
      <c r="H268" s="47"/>
    </row>
    <row r="269" spans="5:8" ht="18" customHeight="1">
      <c r="E269" s="47"/>
      <c r="F269" s="49"/>
      <c r="G269" s="261"/>
      <c r="H269" s="47"/>
    </row>
    <row r="270" spans="5:8" ht="18" customHeight="1">
      <c r="E270" s="47"/>
      <c r="F270" s="49"/>
      <c r="G270" s="261"/>
      <c r="H270" s="47"/>
    </row>
    <row r="271" spans="5:8" ht="18" customHeight="1">
      <c r="E271" s="47"/>
      <c r="F271" s="49"/>
      <c r="G271" s="261"/>
      <c r="H271" s="47"/>
    </row>
    <row r="272" spans="5:8" ht="18" customHeight="1">
      <c r="E272" s="47"/>
      <c r="F272" s="49"/>
      <c r="G272" s="261"/>
      <c r="H272" s="47"/>
    </row>
    <row r="273" spans="5:8" ht="18" customHeight="1">
      <c r="E273" s="47"/>
      <c r="F273" s="49"/>
      <c r="G273" s="261"/>
      <c r="H273" s="47"/>
    </row>
    <row r="274" spans="5:8" ht="18" customHeight="1">
      <c r="E274" s="47"/>
      <c r="F274" s="51"/>
      <c r="G274" s="261"/>
      <c r="H274" s="47"/>
    </row>
    <row r="275" spans="5:8" ht="18" customHeight="1">
      <c r="E275" s="47"/>
      <c r="F275" s="51"/>
      <c r="G275" s="261"/>
      <c r="H275" s="47"/>
    </row>
    <row r="276" spans="5:8" ht="18" customHeight="1">
      <c r="E276" s="47"/>
      <c r="F276" s="51"/>
      <c r="G276" s="261"/>
      <c r="H276" s="47"/>
    </row>
    <row r="277" spans="5:8" ht="18" customHeight="1">
      <c r="E277" s="47"/>
      <c r="F277" s="51"/>
      <c r="G277" s="261"/>
      <c r="H277" s="47"/>
    </row>
    <row r="278" spans="5:8" ht="18" customHeight="1">
      <c r="E278" s="47"/>
      <c r="F278" s="51"/>
      <c r="G278" s="261"/>
      <c r="H278" s="47"/>
    </row>
    <row r="279" spans="5:8" ht="18" customHeight="1">
      <c r="E279" s="47"/>
      <c r="F279" s="51"/>
      <c r="G279" s="261"/>
      <c r="H279" s="47"/>
    </row>
    <row r="280" spans="5:8" ht="18" customHeight="1">
      <c r="E280" s="47"/>
      <c r="F280" s="51"/>
      <c r="G280" s="261"/>
      <c r="H280" s="47"/>
    </row>
    <row r="281" spans="5:8" ht="18" customHeight="1">
      <c r="E281" s="47"/>
      <c r="F281" s="51"/>
      <c r="G281" s="261"/>
      <c r="H281" s="47"/>
    </row>
    <row r="282" spans="5:8" ht="18" customHeight="1">
      <c r="E282" s="47"/>
      <c r="F282" s="51"/>
      <c r="G282" s="261"/>
      <c r="H282" s="47"/>
    </row>
    <row r="283" spans="5:8" ht="18" customHeight="1">
      <c r="E283" s="47"/>
      <c r="F283" s="51"/>
      <c r="G283" s="261"/>
      <c r="H283" s="47"/>
    </row>
    <row r="284" spans="5:8" ht="18" customHeight="1">
      <c r="E284" s="47"/>
      <c r="F284" s="49"/>
      <c r="G284" s="261"/>
      <c r="H284" s="47"/>
    </row>
    <row r="285" spans="5:8" ht="18" customHeight="1">
      <c r="E285" s="47"/>
      <c r="F285" s="51"/>
      <c r="G285" s="261"/>
      <c r="H285" s="47"/>
    </row>
    <row r="286" spans="5:8" ht="18" customHeight="1">
      <c r="E286" s="47"/>
      <c r="F286" s="51"/>
      <c r="G286" s="261"/>
      <c r="H286" s="47"/>
    </row>
    <row r="287" spans="5:8" ht="18" customHeight="1">
      <c r="E287" s="47"/>
      <c r="F287" s="51"/>
      <c r="G287" s="261"/>
      <c r="H287" s="47"/>
    </row>
    <row r="288" spans="5:8" ht="18" customHeight="1">
      <c r="E288" s="47"/>
      <c r="F288" s="49"/>
      <c r="G288" s="261"/>
      <c r="H288" s="47"/>
    </row>
    <row r="289" spans="5:8" ht="18" customHeight="1">
      <c r="E289" s="47"/>
      <c r="F289" s="49"/>
      <c r="G289" s="261"/>
      <c r="H289" s="47"/>
    </row>
    <row r="290" spans="5:8" ht="18" customHeight="1">
      <c r="E290" s="47"/>
      <c r="F290" s="49"/>
      <c r="G290" s="261"/>
      <c r="H290" s="47"/>
    </row>
    <row r="291" spans="5:8" ht="18" customHeight="1">
      <c r="E291" s="47"/>
      <c r="F291" s="49"/>
      <c r="G291" s="261"/>
      <c r="H291" s="47"/>
    </row>
    <row r="292" spans="5:8" ht="18" customHeight="1">
      <c r="E292" s="47"/>
      <c r="F292" s="49"/>
      <c r="G292" s="261"/>
      <c r="H292" s="47"/>
    </row>
    <row r="293" spans="5:8" ht="18" customHeight="1">
      <c r="E293" s="47"/>
      <c r="F293" s="49"/>
      <c r="G293" s="261"/>
      <c r="H293" s="47"/>
    </row>
    <row r="294" spans="5:8" ht="18" customHeight="1">
      <c r="E294" s="47"/>
      <c r="F294" s="49"/>
      <c r="G294" s="261"/>
      <c r="H294" s="47"/>
    </row>
    <row r="295" spans="5:8" ht="18" customHeight="1">
      <c r="E295" s="47"/>
      <c r="F295" s="49"/>
      <c r="G295" s="261"/>
      <c r="H295" s="47"/>
    </row>
    <row r="296" spans="5:8" ht="18" customHeight="1">
      <c r="E296" s="47"/>
      <c r="F296" s="49"/>
      <c r="G296" s="261"/>
      <c r="H296" s="47"/>
    </row>
    <row r="297" spans="5:8" ht="18" customHeight="1">
      <c r="E297" s="47"/>
      <c r="F297" s="49"/>
      <c r="G297" s="261"/>
      <c r="H297" s="47"/>
    </row>
    <row r="298" spans="5:8" ht="18" customHeight="1">
      <c r="E298" s="47"/>
      <c r="F298" s="49"/>
      <c r="G298" s="261"/>
      <c r="H298" s="47"/>
    </row>
    <row r="299" spans="5:8" ht="18" customHeight="1">
      <c r="E299" s="47"/>
      <c r="F299" s="49"/>
      <c r="G299" s="261"/>
      <c r="H299" s="47"/>
    </row>
    <row r="300" spans="5:8" ht="18" customHeight="1">
      <c r="E300" s="47"/>
      <c r="F300" s="49"/>
      <c r="G300" s="261"/>
      <c r="H300" s="47"/>
    </row>
    <row r="301" spans="5:8" ht="18" customHeight="1">
      <c r="E301" s="47"/>
      <c r="F301" s="49"/>
      <c r="G301" s="261"/>
      <c r="H301" s="47"/>
    </row>
    <row r="302" spans="5:8" ht="18" customHeight="1">
      <c r="E302" s="47"/>
      <c r="F302" s="49"/>
      <c r="G302" s="261"/>
      <c r="H302" s="47"/>
    </row>
    <row r="303" spans="5:8" ht="18" customHeight="1">
      <c r="E303" s="47"/>
      <c r="F303" s="49"/>
      <c r="G303" s="261"/>
      <c r="H303" s="47"/>
    </row>
    <row r="304" spans="5:8" ht="18" customHeight="1">
      <c r="E304" s="47"/>
      <c r="F304" s="49"/>
      <c r="G304" s="261"/>
      <c r="H304" s="47"/>
    </row>
    <row r="305" spans="5:8" ht="18" customHeight="1">
      <c r="E305" s="47"/>
      <c r="F305" s="51"/>
      <c r="G305" s="261"/>
      <c r="H305" s="47"/>
    </row>
    <row r="306" spans="5:8" ht="18" customHeight="1">
      <c r="E306" s="47"/>
      <c r="F306" s="51"/>
      <c r="G306" s="261"/>
      <c r="H306" s="47"/>
    </row>
    <row r="307" spans="5:8" ht="18" customHeight="1">
      <c r="E307" s="47"/>
      <c r="F307" s="51"/>
      <c r="G307" s="261"/>
      <c r="H307" s="47"/>
    </row>
    <row r="308" spans="5:8" ht="18" customHeight="1">
      <c r="E308" s="47"/>
      <c r="F308" s="51"/>
      <c r="G308" s="261"/>
      <c r="H308" s="47"/>
    </row>
    <row r="309" spans="5:8" ht="18" customHeight="1">
      <c r="E309" s="47"/>
      <c r="F309" s="51"/>
      <c r="G309" s="261"/>
      <c r="H309" s="47"/>
    </row>
    <row r="310" spans="5:8" ht="18" customHeight="1">
      <c r="E310" s="47"/>
      <c r="F310" s="51"/>
      <c r="G310" s="261"/>
      <c r="H310" s="47"/>
    </row>
    <row r="311" spans="5:8" ht="18" customHeight="1">
      <c r="E311" s="47"/>
      <c r="F311" s="51"/>
      <c r="G311" s="261"/>
      <c r="H311" s="47"/>
    </row>
    <row r="312" spans="5:8" ht="18" customHeight="1">
      <c r="E312" s="47"/>
      <c r="F312" s="51"/>
      <c r="G312" s="261"/>
      <c r="H312" s="47"/>
    </row>
    <row r="313" spans="5:8" ht="18" customHeight="1">
      <c r="E313" s="47"/>
      <c r="F313" s="51"/>
      <c r="G313" s="261"/>
      <c r="H313" s="47"/>
    </row>
    <row r="314" spans="5:8" ht="18" customHeight="1">
      <c r="E314" s="47"/>
      <c r="F314" s="51"/>
      <c r="G314" s="261"/>
      <c r="H314" s="47"/>
    </row>
    <row r="315" spans="5:8" ht="18" customHeight="1">
      <c r="E315" s="47"/>
      <c r="F315" s="49"/>
      <c r="G315" s="261"/>
      <c r="H315" s="47"/>
    </row>
    <row r="316" spans="5:8" ht="18" customHeight="1">
      <c r="E316" s="47"/>
      <c r="F316" s="51"/>
      <c r="G316" s="261"/>
      <c r="H316" s="47"/>
    </row>
    <row r="317" spans="5:8" ht="18" customHeight="1">
      <c r="E317" s="47"/>
      <c r="F317" s="51"/>
      <c r="G317" s="261"/>
      <c r="H317" s="47"/>
    </row>
    <row r="318" spans="5:8" ht="18" customHeight="1">
      <c r="E318" s="47"/>
      <c r="F318" s="51"/>
      <c r="G318" s="261"/>
      <c r="H318" s="47"/>
    </row>
    <row r="319" spans="5:8" ht="18" customHeight="1">
      <c r="E319" s="47"/>
      <c r="F319" s="49"/>
      <c r="G319" s="261"/>
      <c r="H319" s="47"/>
    </row>
    <row r="320" spans="5:8" ht="18" customHeight="1">
      <c r="E320" s="47"/>
      <c r="F320" s="49"/>
      <c r="G320" s="261"/>
      <c r="H320" s="47"/>
    </row>
    <row r="321" spans="5:8" ht="18" customHeight="1">
      <c r="E321" s="47"/>
      <c r="F321" s="49"/>
      <c r="G321" s="261"/>
      <c r="H321" s="47"/>
    </row>
    <row r="322" spans="5:8" ht="18" customHeight="1">
      <c r="E322" s="47"/>
      <c r="F322" s="49"/>
      <c r="G322" s="261"/>
      <c r="H322" s="47"/>
    </row>
    <row r="323" spans="5:8" ht="18" customHeight="1">
      <c r="E323" s="47"/>
      <c r="F323" s="49"/>
      <c r="G323" s="261"/>
      <c r="H323" s="47"/>
    </row>
    <row r="324" spans="5:8" ht="18" customHeight="1">
      <c r="E324" s="47"/>
      <c r="F324" s="49"/>
      <c r="G324" s="261"/>
      <c r="H324" s="47"/>
    </row>
    <row r="325" spans="5:8" ht="18" customHeight="1">
      <c r="E325" s="47"/>
      <c r="F325" s="49"/>
      <c r="G325" s="261"/>
      <c r="H325" s="47"/>
    </row>
    <row r="326" spans="5:8" ht="18" customHeight="1">
      <c r="E326" s="47"/>
      <c r="F326" s="49"/>
      <c r="G326" s="261"/>
      <c r="H326" s="47"/>
    </row>
    <row r="327" spans="5:8" ht="18" customHeight="1">
      <c r="E327" s="47"/>
      <c r="F327" s="49"/>
      <c r="G327" s="261"/>
      <c r="H327" s="47"/>
    </row>
    <row r="328" spans="5:8" ht="18" customHeight="1">
      <c r="E328" s="47"/>
      <c r="F328" s="49"/>
      <c r="G328" s="261"/>
      <c r="H328" s="47"/>
    </row>
    <row r="329" spans="5:8" ht="18" customHeight="1">
      <c r="E329" s="47"/>
      <c r="F329" s="49"/>
      <c r="G329" s="261"/>
      <c r="H329" s="47"/>
    </row>
    <row r="330" spans="5:8" ht="18" customHeight="1">
      <c r="E330" s="47"/>
      <c r="F330" s="49"/>
      <c r="G330" s="261"/>
      <c r="H330" s="47"/>
    </row>
    <row r="331" spans="5:8" ht="18" customHeight="1">
      <c r="E331" s="47"/>
      <c r="F331" s="49"/>
      <c r="G331" s="261"/>
      <c r="H331" s="47"/>
    </row>
    <row r="332" spans="5:8" ht="18" customHeight="1">
      <c r="E332" s="47"/>
      <c r="F332" s="49"/>
      <c r="G332" s="261"/>
      <c r="H332" s="47"/>
    </row>
    <row r="333" spans="5:8" ht="18" customHeight="1">
      <c r="E333" s="47"/>
      <c r="F333" s="49"/>
      <c r="G333" s="261"/>
      <c r="H333" s="47"/>
    </row>
    <row r="334" spans="5:8" ht="18" customHeight="1">
      <c r="E334" s="47"/>
      <c r="F334" s="49"/>
      <c r="G334" s="261"/>
      <c r="H334" s="47"/>
    </row>
    <row r="335" spans="5:8" ht="18" customHeight="1">
      <c r="E335" s="47"/>
      <c r="F335" s="49"/>
      <c r="G335" s="261"/>
      <c r="H335" s="47"/>
    </row>
    <row r="336" spans="5:8" ht="18" customHeight="1">
      <c r="E336" s="47"/>
      <c r="F336" s="51"/>
      <c r="G336" s="261"/>
      <c r="H336" s="47"/>
    </row>
    <row r="337" spans="5:8" ht="18" customHeight="1">
      <c r="E337" s="47"/>
      <c r="F337" s="51"/>
      <c r="G337" s="261"/>
      <c r="H337" s="47"/>
    </row>
    <row r="338" spans="5:8" ht="18" customHeight="1">
      <c r="E338" s="47"/>
      <c r="F338" s="51"/>
      <c r="G338" s="261"/>
      <c r="H338" s="47"/>
    </row>
    <row r="339" spans="5:8" ht="18" customHeight="1">
      <c r="E339" s="47"/>
      <c r="F339" s="51"/>
      <c r="G339" s="261"/>
      <c r="H339" s="47"/>
    </row>
    <row r="340" spans="5:8" ht="18" customHeight="1">
      <c r="E340" s="47"/>
      <c r="F340" s="51"/>
      <c r="G340" s="261"/>
      <c r="H340" s="47"/>
    </row>
    <row r="341" spans="5:8" ht="18" customHeight="1">
      <c r="E341" s="47"/>
      <c r="F341" s="51"/>
      <c r="G341" s="261"/>
      <c r="H341" s="47"/>
    </row>
    <row r="342" spans="5:8" ht="18" customHeight="1">
      <c r="E342" s="47"/>
      <c r="F342" s="51"/>
      <c r="G342" s="261"/>
      <c r="H342" s="47"/>
    </row>
    <row r="343" spans="5:8" ht="18" customHeight="1">
      <c r="E343" s="47"/>
      <c r="F343" s="51"/>
      <c r="G343" s="261"/>
      <c r="H343" s="47"/>
    </row>
    <row r="344" spans="5:8" ht="18" customHeight="1">
      <c r="E344" s="47"/>
      <c r="F344" s="51"/>
      <c r="G344" s="261"/>
      <c r="H344" s="47"/>
    </row>
    <row r="345" spans="5:8" ht="18" customHeight="1">
      <c r="E345" s="47"/>
      <c r="F345" s="51"/>
      <c r="G345" s="261"/>
      <c r="H345" s="47"/>
    </row>
    <row r="346" spans="5:8" ht="18" customHeight="1">
      <c r="E346" s="47"/>
      <c r="F346" s="49"/>
      <c r="G346" s="261"/>
      <c r="H346" s="47"/>
    </row>
    <row r="347" spans="5:8" ht="18" customHeight="1">
      <c r="E347" s="47"/>
      <c r="F347" s="51"/>
      <c r="G347" s="261"/>
      <c r="H347" s="47"/>
    </row>
    <row r="348" spans="5:8" ht="18" customHeight="1">
      <c r="E348" s="47"/>
      <c r="F348" s="51"/>
      <c r="G348" s="261"/>
      <c r="H348" s="47"/>
    </row>
    <row r="349" spans="5:8" ht="18" customHeight="1">
      <c r="E349" s="47"/>
      <c r="F349" s="51"/>
      <c r="G349" s="261"/>
      <c r="H349" s="47"/>
    </row>
    <row r="350" spans="5:8" ht="18" customHeight="1">
      <c r="E350" s="47"/>
      <c r="F350" s="49"/>
      <c r="G350" s="261"/>
      <c r="H350" s="47"/>
    </row>
    <row r="351" spans="5:8" ht="18" customHeight="1">
      <c r="E351" s="47"/>
      <c r="F351" s="49"/>
      <c r="G351" s="261"/>
      <c r="H351" s="47"/>
    </row>
    <row r="352" spans="5:8" ht="18" customHeight="1">
      <c r="E352" s="47"/>
      <c r="F352" s="49"/>
      <c r="G352" s="261"/>
      <c r="H352" s="47"/>
    </row>
    <row r="353" spans="5:8" ht="18" customHeight="1">
      <c r="E353" s="47"/>
      <c r="F353" s="49"/>
      <c r="G353" s="261"/>
      <c r="H353" s="47"/>
    </row>
    <row r="354" spans="5:8" ht="18" customHeight="1">
      <c r="E354" s="47"/>
      <c r="F354" s="49"/>
      <c r="G354" s="261"/>
      <c r="H354" s="47"/>
    </row>
    <row r="355" spans="5:8" ht="18" customHeight="1">
      <c r="E355" s="47"/>
      <c r="F355" s="49"/>
      <c r="G355" s="261"/>
      <c r="H355" s="47"/>
    </row>
    <row r="356" spans="5:8" ht="18" customHeight="1">
      <c r="E356" s="47"/>
      <c r="F356" s="49"/>
      <c r="G356" s="261"/>
      <c r="H356" s="47"/>
    </row>
    <row r="357" spans="5:8" ht="18" customHeight="1">
      <c r="E357" s="47"/>
      <c r="F357" s="49"/>
      <c r="G357" s="261"/>
      <c r="H357" s="47"/>
    </row>
    <row r="358" spans="5:8" ht="18" customHeight="1">
      <c r="E358" s="47"/>
      <c r="F358" s="49"/>
      <c r="G358" s="261"/>
      <c r="H358" s="47"/>
    </row>
    <row r="359" spans="5:8" ht="18" customHeight="1">
      <c r="E359" s="47"/>
      <c r="F359" s="49"/>
      <c r="G359" s="261"/>
      <c r="H359" s="47"/>
    </row>
    <row r="360" spans="5:8" ht="18" customHeight="1">
      <c r="E360" s="47"/>
      <c r="F360" s="49"/>
      <c r="G360" s="261"/>
      <c r="H360" s="47"/>
    </row>
    <row r="361" spans="5:8" ht="18" customHeight="1">
      <c r="E361" s="47"/>
      <c r="F361" s="49"/>
      <c r="G361" s="261"/>
      <c r="H361" s="47"/>
    </row>
    <row r="362" spans="5:8" ht="18" customHeight="1">
      <c r="E362" s="47"/>
      <c r="F362" s="49"/>
      <c r="G362" s="261"/>
      <c r="H362" s="47"/>
    </row>
    <row r="363" spans="5:8" ht="18" customHeight="1">
      <c r="E363" s="47"/>
      <c r="F363" s="49"/>
      <c r="G363" s="261"/>
      <c r="H363" s="47"/>
    </row>
    <row r="364" spans="5:8" ht="18" customHeight="1">
      <c r="E364" s="47"/>
      <c r="F364" s="49"/>
      <c r="G364" s="261"/>
      <c r="H364" s="47"/>
    </row>
    <row r="365" spans="5:8" ht="18" customHeight="1">
      <c r="E365" s="47"/>
      <c r="F365" s="49"/>
      <c r="G365" s="261"/>
      <c r="H365" s="47"/>
    </row>
    <row r="366" spans="5:8" ht="18" customHeight="1">
      <c r="E366" s="47"/>
      <c r="F366" s="49"/>
      <c r="G366" s="261"/>
      <c r="H366" s="47"/>
    </row>
    <row r="367" spans="5:8" ht="18" customHeight="1">
      <c r="E367" s="47"/>
      <c r="F367" s="51"/>
      <c r="G367" s="261"/>
      <c r="H367" s="47"/>
    </row>
    <row r="368" spans="5:8" ht="18" customHeight="1">
      <c r="E368" s="47"/>
      <c r="F368" s="51"/>
      <c r="G368" s="261"/>
      <c r="H368" s="47"/>
    </row>
    <row r="369" spans="5:8" ht="18" customHeight="1">
      <c r="E369" s="47"/>
      <c r="F369" s="51"/>
      <c r="G369" s="261"/>
      <c r="H369" s="47"/>
    </row>
    <row r="370" spans="5:8" ht="18" customHeight="1">
      <c r="E370" s="47"/>
      <c r="F370" s="51"/>
      <c r="G370" s="261"/>
      <c r="H370" s="47"/>
    </row>
    <row r="371" spans="5:8" ht="18" customHeight="1">
      <c r="E371" s="47"/>
      <c r="F371" s="51"/>
      <c r="G371" s="261"/>
      <c r="H371" s="47"/>
    </row>
    <row r="372" spans="5:8" ht="18" customHeight="1">
      <c r="E372" s="47"/>
      <c r="F372" s="51"/>
      <c r="G372" s="261"/>
      <c r="H372" s="47"/>
    </row>
    <row r="373" spans="5:8" ht="18" customHeight="1">
      <c r="E373" s="47"/>
      <c r="F373" s="51"/>
      <c r="G373" s="261"/>
      <c r="H373" s="47"/>
    </row>
    <row r="374" spans="5:8" ht="18" customHeight="1">
      <c r="E374" s="47"/>
      <c r="F374" s="51"/>
      <c r="G374" s="261"/>
      <c r="H374" s="47"/>
    </row>
    <row r="375" spans="5:8" ht="18" customHeight="1">
      <c r="E375" s="47"/>
      <c r="F375" s="51"/>
      <c r="G375" s="261"/>
      <c r="H375" s="47"/>
    </row>
    <row r="376" spans="5:8" ht="18" customHeight="1">
      <c r="E376" s="47"/>
      <c r="F376" s="51"/>
      <c r="G376" s="261"/>
      <c r="H376" s="47"/>
    </row>
    <row r="377" spans="5:8" ht="18" customHeight="1">
      <c r="E377" s="47"/>
      <c r="F377" s="49"/>
      <c r="G377" s="261"/>
      <c r="H377" s="47"/>
    </row>
    <row r="378" spans="5:8" ht="18" customHeight="1">
      <c r="E378" s="47"/>
      <c r="F378" s="51"/>
      <c r="G378" s="261"/>
      <c r="H378" s="47"/>
    </row>
    <row r="379" spans="5:8" ht="18" customHeight="1">
      <c r="E379" s="47"/>
      <c r="F379" s="51"/>
      <c r="G379" s="261"/>
      <c r="H379" s="47"/>
    </row>
    <row r="380" spans="5:8" ht="18" customHeight="1">
      <c r="E380" s="47"/>
      <c r="F380" s="51"/>
      <c r="G380" s="261"/>
      <c r="H380" s="47"/>
    </row>
    <row r="381" spans="5:8" ht="18" customHeight="1">
      <c r="E381" s="47"/>
      <c r="F381" s="49"/>
      <c r="G381" s="261"/>
      <c r="H381" s="47"/>
    </row>
    <row r="382" spans="5:8" ht="18" customHeight="1">
      <c r="E382" s="47"/>
      <c r="F382" s="49"/>
      <c r="G382" s="261"/>
      <c r="H382" s="47"/>
    </row>
    <row r="383" spans="5:8" ht="18" customHeight="1">
      <c r="E383" s="47"/>
      <c r="F383" s="49"/>
      <c r="G383" s="261"/>
      <c r="H383" s="47"/>
    </row>
    <row r="384" spans="5:8" ht="18" customHeight="1">
      <c r="E384" s="47"/>
      <c r="F384" s="49"/>
      <c r="G384" s="261"/>
      <c r="H384" s="47"/>
    </row>
    <row r="385" spans="5:8" ht="18" customHeight="1">
      <c r="E385" s="47"/>
      <c r="F385" s="49"/>
      <c r="G385" s="261"/>
      <c r="H385" s="47"/>
    </row>
    <row r="386" spans="5:8" ht="18" customHeight="1">
      <c r="E386" s="47"/>
      <c r="F386" s="49"/>
      <c r="G386" s="261"/>
      <c r="H386" s="47"/>
    </row>
    <row r="387" spans="5:8" ht="18" customHeight="1">
      <c r="E387" s="47"/>
      <c r="F387" s="49"/>
      <c r="G387" s="261"/>
      <c r="H387" s="47"/>
    </row>
    <row r="388" spans="5:8" ht="18" customHeight="1">
      <c r="E388" s="47"/>
      <c r="F388" s="49"/>
      <c r="G388" s="261"/>
      <c r="H388" s="47"/>
    </row>
    <row r="389" spans="5:8" ht="18" customHeight="1">
      <c r="E389" s="47"/>
      <c r="F389" s="49"/>
      <c r="G389" s="261"/>
      <c r="H389" s="47"/>
    </row>
    <row r="390" spans="5:8" ht="18" customHeight="1">
      <c r="E390" s="47"/>
      <c r="F390" s="49"/>
      <c r="G390" s="261"/>
      <c r="H390" s="47"/>
    </row>
    <row r="391" spans="5:8" ht="18" customHeight="1">
      <c r="E391" s="47"/>
      <c r="F391" s="49"/>
      <c r="G391" s="261"/>
      <c r="H391" s="47"/>
    </row>
    <row r="392" spans="5:8" ht="18" customHeight="1">
      <c r="E392" s="47"/>
      <c r="F392" s="49"/>
      <c r="G392" s="261"/>
      <c r="H392" s="47"/>
    </row>
    <row r="393" spans="5:8" ht="18" customHeight="1">
      <c r="E393" s="47"/>
      <c r="F393" s="49"/>
      <c r="G393" s="261"/>
      <c r="H393" s="47"/>
    </row>
    <row r="394" spans="5:8" ht="18" customHeight="1">
      <c r="E394" s="47"/>
      <c r="F394" s="49"/>
      <c r="G394" s="261"/>
      <c r="H394" s="47"/>
    </row>
    <row r="395" spans="5:8" ht="18" customHeight="1">
      <c r="E395" s="47"/>
      <c r="F395" s="49"/>
      <c r="G395" s="261"/>
      <c r="H395" s="47"/>
    </row>
    <row r="396" spans="5:8" ht="18" customHeight="1">
      <c r="E396" s="47"/>
      <c r="F396" s="49"/>
      <c r="G396" s="261"/>
      <c r="H396" s="47"/>
    </row>
    <row r="397" spans="5:8" ht="18" customHeight="1">
      <c r="E397" s="47"/>
      <c r="F397" s="49"/>
      <c r="G397" s="261"/>
      <c r="H397" s="47"/>
    </row>
    <row r="398" spans="5:8" ht="18" customHeight="1">
      <c r="E398" s="47"/>
      <c r="F398" s="51"/>
      <c r="G398" s="261"/>
      <c r="H398" s="47"/>
    </row>
    <row r="399" spans="5:8" ht="18" customHeight="1">
      <c r="E399" s="47"/>
      <c r="F399" s="51"/>
      <c r="G399" s="261"/>
      <c r="H399" s="47"/>
    </row>
    <row r="400" spans="5:8" ht="18" customHeight="1">
      <c r="E400" s="47"/>
      <c r="F400" s="51"/>
      <c r="G400" s="261"/>
      <c r="H400" s="47"/>
    </row>
    <row r="401" spans="5:8" ht="18" customHeight="1">
      <c r="E401" s="47"/>
      <c r="F401" s="51"/>
      <c r="G401" s="261"/>
      <c r="H401" s="47"/>
    </row>
    <row r="402" spans="5:8" ht="18" customHeight="1">
      <c r="E402" s="47"/>
      <c r="F402" s="51"/>
      <c r="G402" s="261"/>
      <c r="H402" s="47"/>
    </row>
    <row r="403" spans="5:8" ht="18" customHeight="1">
      <c r="E403" s="47"/>
      <c r="F403" s="51"/>
      <c r="G403" s="261"/>
      <c r="H403" s="47"/>
    </row>
    <row r="404" spans="5:8" ht="18" customHeight="1">
      <c r="E404" s="47"/>
      <c r="F404" s="51"/>
      <c r="G404" s="261"/>
      <c r="H404" s="47"/>
    </row>
    <row r="405" spans="5:8" ht="18" customHeight="1">
      <c r="E405" s="47"/>
      <c r="F405" s="51"/>
      <c r="G405" s="261"/>
      <c r="H405" s="47"/>
    </row>
    <row r="406" spans="5:8" ht="18" customHeight="1">
      <c r="E406" s="47"/>
      <c r="F406" s="51"/>
      <c r="G406" s="261"/>
      <c r="H406" s="47"/>
    </row>
    <row r="407" spans="5:8" ht="18" customHeight="1">
      <c r="E407" s="47"/>
      <c r="F407" s="51"/>
      <c r="G407" s="261"/>
      <c r="H407" s="47"/>
    </row>
    <row r="408" spans="5:8" ht="18" customHeight="1">
      <c r="E408" s="47"/>
      <c r="F408" s="49"/>
      <c r="G408" s="261"/>
      <c r="H408" s="47"/>
    </row>
    <row r="409" spans="5:8" ht="18" customHeight="1">
      <c r="E409" s="47"/>
      <c r="F409" s="51"/>
      <c r="G409" s="261"/>
      <c r="H409" s="47"/>
    </row>
    <row r="410" spans="5:8" ht="18" customHeight="1">
      <c r="E410" s="47"/>
      <c r="F410" s="51"/>
      <c r="G410" s="261"/>
      <c r="H410" s="47"/>
    </row>
    <row r="411" spans="5:8" ht="18" customHeight="1">
      <c r="E411" s="47"/>
      <c r="F411" s="51"/>
      <c r="G411" s="261"/>
      <c r="H411" s="47"/>
    </row>
    <row r="412" spans="5:8" ht="18" customHeight="1">
      <c r="E412" s="47"/>
      <c r="F412" s="49"/>
      <c r="G412" s="261"/>
      <c r="H412" s="47"/>
    </row>
    <row r="413" spans="5:8" ht="18" customHeight="1">
      <c r="E413" s="47"/>
      <c r="F413" s="49"/>
      <c r="G413" s="261"/>
      <c r="H413" s="47"/>
    </row>
    <row r="414" spans="5:8" ht="18" customHeight="1">
      <c r="E414" s="47"/>
      <c r="F414" s="49"/>
      <c r="G414" s="261"/>
      <c r="H414" s="47"/>
    </row>
    <row r="415" spans="5:8" ht="18" customHeight="1">
      <c r="E415" s="47"/>
      <c r="F415" s="49"/>
      <c r="G415" s="261"/>
      <c r="H415" s="47"/>
    </row>
    <row r="416" spans="5:8" ht="18" customHeight="1">
      <c r="E416" s="47"/>
      <c r="F416" s="49"/>
      <c r="G416" s="261"/>
      <c r="H416" s="47"/>
    </row>
    <row r="417" spans="5:8" ht="18" customHeight="1">
      <c r="E417" s="47"/>
      <c r="F417" s="49"/>
      <c r="G417" s="261"/>
      <c r="H417" s="47"/>
    </row>
    <row r="418" spans="5:8" ht="18" customHeight="1">
      <c r="E418" s="47"/>
      <c r="F418" s="49"/>
      <c r="G418" s="261"/>
      <c r="H418" s="47"/>
    </row>
    <row r="419" spans="5:8" ht="18" customHeight="1">
      <c r="E419" s="47"/>
      <c r="F419" s="49"/>
      <c r="G419" s="261"/>
      <c r="H419" s="47"/>
    </row>
    <row r="420" spans="5:8" ht="18" customHeight="1">
      <c r="E420" s="47"/>
      <c r="F420" s="49"/>
      <c r="G420" s="261"/>
      <c r="H420" s="47"/>
    </row>
    <row r="421" spans="5:8" ht="18" customHeight="1">
      <c r="E421" s="47"/>
      <c r="F421" s="49"/>
      <c r="G421" s="261"/>
      <c r="H421" s="47"/>
    </row>
    <row r="422" spans="5:8" ht="18" customHeight="1">
      <c r="E422" s="47"/>
      <c r="F422" s="49"/>
      <c r="G422" s="261"/>
      <c r="H422" s="47"/>
    </row>
    <row r="423" spans="5:8" ht="18" customHeight="1">
      <c r="E423" s="47"/>
      <c r="F423" s="49"/>
      <c r="G423" s="261"/>
      <c r="H423" s="47"/>
    </row>
    <row r="424" spans="5:8" ht="18" customHeight="1">
      <c r="E424" s="47"/>
      <c r="F424" s="49"/>
      <c r="G424" s="261"/>
      <c r="H424" s="47"/>
    </row>
    <row r="425" spans="5:8" ht="18" customHeight="1">
      <c r="E425" s="47"/>
      <c r="F425" s="49"/>
      <c r="G425" s="261"/>
      <c r="H425" s="47"/>
    </row>
    <row r="426" spans="5:8" ht="18" customHeight="1">
      <c r="E426" s="47"/>
      <c r="F426" s="49"/>
      <c r="G426" s="261"/>
      <c r="H426" s="47"/>
    </row>
    <row r="427" spans="5:8" ht="18" customHeight="1">
      <c r="E427" s="47"/>
      <c r="F427" s="49"/>
      <c r="G427" s="261"/>
      <c r="H427" s="47"/>
    </row>
    <row r="428" spans="5:8" ht="18" customHeight="1">
      <c r="E428" s="47"/>
      <c r="F428" s="49"/>
      <c r="G428" s="261"/>
      <c r="H428" s="47"/>
    </row>
    <row r="429" spans="5:8" ht="18" customHeight="1">
      <c r="E429" s="47"/>
      <c r="F429" s="51"/>
      <c r="G429" s="261"/>
      <c r="H429" s="47"/>
    </row>
    <row r="430" spans="5:8" ht="18" customHeight="1">
      <c r="E430" s="47"/>
      <c r="F430" s="51"/>
      <c r="G430" s="261"/>
      <c r="H430" s="47"/>
    </row>
    <row r="431" spans="5:8" ht="18" customHeight="1">
      <c r="E431" s="47"/>
      <c r="F431" s="51"/>
      <c r="G431" s="261"/>
      <c r="H431" s="47"/>
    </row>
    <row r="432" spans="5:8" ht="18" customHeight="1">
      <c r="E432" s="47"/>
      <c r="F432" s="51"/>
      <c r="G432" s="261"/>
      <c r="H432" s="47"/>
    </row>
    <row r="433" spans="5:8" ht="18" customHeight="1">
      <c r="E433" s="47"/>
      <c r="F433" s="51"/>
      <c r="G433" s="261"/>
      <c r="H433" s="47"/>
    </row>
    <row r="434" spans="5:8" ht="18" customHeight="1">
      <c r="E434" s="47"/>
      <c r="F434" s="51"/>
      <c r="G434" s="261"/>
      <c r="H434" s="47"/>
    </row>
    <row r="435" spans="5:8" ht="18" customHeight="1">
      <c r="E435" s="47"/>
      <c r="F435" s="51"/>
      <c r="G435" s="261"/>
      <c r="H435" s="47"/>
    </row>
    <row r="436" spans="5:8" ht="18" customHeight="1">
      <c r="E436" s="47"/>
      <c r="F436" s="51"/>
      <c r="G436" s="261"/>
      <c r="H436" s="47"/>
    </row>
    <row r="437" spans="5:8" ht="18" customHeight="1">
      <c r="E437" s="47"/>
      <c r="F437" s="51"/>
      <c r="G437" s="261"/>
      <c r="H437" s="47"/>
    </row>
    <row r="438" spans="5:8" ht="18" customHeight="1">
      <c r="E438" s="47"/>
      <c r="F438" s="51"/>
      <c r="G438" s="261"/>
      <c r="H438" s="47"/>
    </row>
    <row r="439" spans="5:8" ht="18" customHeight="1">
      <c r="E439" s="47"/>
      <c r="F439" s="49"/>
      <c r="G439" s="261"/>
      <c r="H439" s="47"/>
    </row>
    <row r="440" spans="5:8" ht="18" customHeight="1">
      <c r="E440" s="47"/>
      <c r="F440" s="51"/>
      <c r="G440" s="261"/>
      <c r="H440" s="47"/>
    </row>
    <row r="441" spans="5:8" ht="18" customHeight="1">
      <c r="E441" s="47"/>
      <c r="F441" s="51"/>
      <c r="G441" s="261"/>
      <c r="H441" s="47"/>
    </row>
    <row r="442" spans="5:8" ht="18" customHeight="1">
      <c r="E442" s="47"/>
      <c r="F442" s="51"/>
      <c r="G442" s="261"/>
      <c r="H442" s="47"/>
    </row>
    <row r="443" spans="5:8" ht="18" customHeight="1">
      <c r="E443" s="47"/>
      <c r="F443" s="49"/>
      <c r="G443" s="261"/>
      <c r="H443" s="47"/>
    </row>
    <row r="444" spans="5:8" ht="18" customHeight="1">
      <c r="E444" s="47"/>
      <c r="F444" s="49"/>
      <c r="G444" s="261"/>
      <c r="H444" s="47"/>
    </row>
    <row r="445" spans="5:8" ht="18" customHeight="1">
      <c r="E445" s="47"/>
      <c r="F445" s="49"/>
      <c r="G445" s="261"/>
      <c r="H445" s="47"/>
    </row>
    <row r="446" spans="5:8" ht="18" customHeight="1">
      <c r="E446" s="47"/>
      <c r="F446" s="49"/>
      <c r="G446" s="261"/>
      <c r="H446" s="47"/>
    </row>
    <row r="447" spans="5:8" ht="18" customHeight="1">
      <c r="E447" s="47"/>
      <c r="F447" s="49"/>
      <c r="G447" s="261"/>
      <c r="H447" s="47"/>
    </row>
    <row r="448" spans="5:8" ht="18" customHeight="1">
      <c r="E448" s="47"/>
      <c r="F448" s="49"/>
      <c r="G448" s="261"/>
      <c r="H448" s="47"/>
    </row>
    <row r="449" spans="5:8" ht="18" customHeight="1">
      <c r="E449" s="47"/>
      <c r="F449" s="49"/>
      <c r="G449" s="261"/>
      <c r="H449" s="47"/>
    </row>
    <row r="450" spans="5:8" ht="18" customHeight="1">
      <c r="E450" s="47"/>
      <c r="F450" s="49"/>
      <c r="G450" s="261"/>
      <c r="H450" s="47"/>
    </row>
    <row r="451" spans="5:8" ht="18" customHeight="1">
      <c r="E451" s="47"/>
      <c r="F451" s="49"/>
      <c r="G451" s="261"/>
      <c r="H451" s="47"/>
    </row>
    <row r="452" spans="5:8" ht="18" customHeight="1">
      <c r="E452" s="47"/>
      <c r="F452" s="49"/>
      <c r="G452" s="261"/>
      <c r="H452" s="47"/>
    </row>
    <row r="453" spans="5:8" ht="18" customHeight="1">
      <c r="E453" s="47"/>
      <c r="F453" s="49"/>
      <c r="G453" s="261"/>
      <c r="H453" s="47"/>
    </row>
    <row r="454" spans="5:8" ht="18" customHeight="1">
      <c r="E454" s="47"/>
      <c r="F454" s="49"/>
      <c r="G454" s="261"/>
      <c r="H454" s="47"/>
    </row>
    <row r="455" spans="5:8" ht="18" customHeight="1">
      <c r="E455" s="47"/>
      <c r="F455" s="49"/>
      <c r="G455" s="261"/>
      <c r="H455" s="47"/>
    </row>
    <row r="456" spans="5:8" ht="18" customHeight="1">
      <c r="E456" s="47"/>
      <c r="F456" s="49"/>
      <c r="G456" s="261"/>
      <c r="H456" s="47"/>
    </row>
    <row r="457" spans="5:8" ht="18" customHeight="1">
      <c r="E457" s="47"/>
      <c r="F457" s="49"/>
      <c r="G457" s="261"/>
      <c r="H457" s="47"/>
    </row>
    <row r="458" spans="5:8" ht="18" customHeight="1">
      <c r="E458" s="47"/>
      <c r="F458" s="49"/>
      <c r="G458" s="261"/>
      <c r="H458" s="47"/>
    </row>
    <row r="459" spans="5:8" ht="18" customHeight="1">
      <c r="E459" s="47"/>
      <c r="F459" s="49"/>
      <c r="G459" s="261"/>
      <c r="H459" s="47"/>
    </row>
    <row r="460" spans="5:8" ht="18" customHeight="1">
      <c r="E460" s="47"/>
      <c r="F460" s="51"/>
      <c r="G460" s="261"/>
      <c r="H460" s="47"/>
    </row>
    <row r="461" spans="5:8" ht="18" customHeight="1">
      <c r="E461" s="47"/>
      <c r="F461" s="51"/>
      <c r="G461" s="261"/>
      <c r="H461" s="47"/>
    </row>
    <row r="462" spans="5:8" ht="18" customHeight="1">
      <c r="E462" s="47"/>
      <c r="F462" s="51"/>
      <c r="G462" s="261"/>
      <c r="H462" s="47"/>
    </row>
    <row r="463" spans="5:8" ht="18" customHeight="1">
      <c r="E463" s="47"/>
      <c r="F463" s="51"/>
      <c r="G463" s="261"/>
      <c r="H463" s="47"/>
    </row>
    <row r="464" spans="5:8" ht="18" customHeight="1">
      <c r="E464" s="47"/>
      <c r="F464" s="51"/>
      <c r="G464" s="261"/>
      <c r="H464" s="47"/>
    </row>
    <row r="465" spans="5:8" ht="18" customHeight="1">
      <c r="E465" s="47"/>
      <c r="F465" s="51"/>
      <c r="G465" s="261"/>
      <c r="H465" s="47"/>
    </row>
    <row r="466" spans="5:8" ht="18" customHeight="1">
      <c r="E466" s="47"/>
      <c r="F466" s="51"/>
      <c r="G466" s="261"/>
      <c r="H466" s="47"/>
    </row>
    <row r="467" spans="5:8" ht="18" customHeight="1">
      <c r="E467" s="47"/>
      <c r="F467" s="51"/>
      <c r="G467" s="261"/>
      <c r="H467" s="47"/>
    </row>
    <row r="468" spans="5:8" ht="18" customHeight="1">
      <c r="E468" s="47"/>
      <c r="F468" s="51"/>
      <c r="G468" s="261"/>
      <c r="H468" s="47"/>
    </row>
    <row r="469" spans="5:8" ht="18" customHeight="1">
      <c r="E469" s="47"/>
      <c r="F469" s="51"/>
      <c r="G469" s="261"/>
      <c r="H469" s="47"/>
    </row>
    <row r="470" spans="5:8" ht="18" customHeight="1">
      <c r="E470" s="47"/>
      <c r="F470" s="49"/>
      <c r="G470" s="261"/>
      <c r="H470" s="47"/>
    </row>
    <row r="471" spans="5:8" ht="18" customHeight="1">
      <c r="E471" s="47"/>
      <c r="F471" s="51"/>
      <c r="G471" s="261"/>
      <c r="H471" s="47"/>
    </row>
    <row r="472" spans="5:8" ht="18" customHeight="1">
      <c r="E472" s="47"/>
      <c r="F472" s="51"/>
      <c r="G472" s="261"/>
      <c r="H472" s="47"/>
    </row>
    <row r="473" spans="5:8" ht="18" customHeight="1">
      <c r="E473" s="47"/>
      <c r="F473" s="51"/>
      <c r="G473" s="261"/>
      <c r="H473" s="47"/>
    </row>
    <row r="474" spans="5:8" ht="18" customHeight="1">
      <c r="E474" s="47"/>
      <c r="F474" s="49"/>
      <c r="G474" s="261"/>
      <c r="H474" s="47"/>
    </row>
    <row r="475" spans="5:8" ht="18" customHeight="1">
      <c r="E475" s="47"/>
      <c r="F475" s="49"/>
      <c r="G475" s="261"/>
      <c r="H475" s="47"/>
    </row>
    <row r="476" spans="5:8" ht="18" customHeight="1">
      <c r="E476" s="47"/>
      <c r="F476" s="49"/>
      <c r="G476" s="261"/>
      <c r="H476" s="47"/>
    </row>
    <row r="477" spans="5:8" ht="18" customHeight="1">
      <c r="E477" s="47"/>
      <c r="F477" s="49"/>
      <c r="G477" s="261"/>
      <c r="H477" s="47"/>
    </row>
    <row r="478" spans="5:8" ht="18" customHeight="1">
      <c r="E478" s="47"/>
      <c r="F478" s="49"/>
      <c r="G478" s="261"/>
      <c r="H478" s="47"/>
    </row>
    <row r="479" spans="5:8" ht="18" customHeight="1">
      <c r="E479" s="47"/>
      <c r="F479" s="49"/>
      <c r="G479" s="261"/>
      <c r="H479" s="47"/>
    </row>
    <row r="480" spans="5:8" ht="18" customHeight="1">
      <c r="E480" s="47"/>
      <c r="F480" s="49"/>
      <c r="G480" s="261"/>
      <c r="H480" s="47"/>
    </row>
    <row r="481" spans="5:8" ht="18" customHeight="1">
      <c r="E481" s="47"/>
      <c r="F481" s="49"/>
      <c r="G481" s="261"/>
      <c r="H481" s="47"/>
    </row>
    <row r="482" spans="5:8" ht="18" customHeight="1">
      <c r="E482" s="47"/>
      <c r="F482" s="49"/>
      <c r="G482" s="261"/>
      <c r="H482" s="47"/>
    </row>
    <row r="483" spans="5:8" ht="18" customHeight="1">
      <c r="E483" s="47"/>
      <c r="F483" s="49"/>
      <c r="G483" s="261"/>
      <c r="H483" s="47"/>
    </row>
    <row r="484" spans="5:8" ht="18" customHeight="1">
      <c r="E484" s="47"/>
      <c r="F484" s="49"/>
      <c r="G484" s="261"/>
      <c r="H484" s="47"/>
    </row>
    <row r="485" spans="5:8" ht="18" customHeight="1">
      <c r="E485" s="47"/>
      <c r="F485" s="49"/>
      <c r="G485" s="261"/>
      <c r="H485" s="47"/>
    </row>
    <row r="486" spans="5:8" ht="18" customHeight="1">
      <c r="E486" s="47"/>
      <c r="F486" s="49"/>
      <c r="G486" s="261"/>
      <c r="H486" s="47"/>
    </row>
    <row r="487" spans="5:8" ht="18" customHeight="1">
      <c r="E487" s="47"/>
      <c r="F487" s="49"/>
      <c r="G487" s="261"/>
      <c r="H487" s="47"/>
    </row>
    <row r="488" spans="5:8" ht="18" customHeight="1">
      <c r="E488" s="47"/>
      <c r="F488" s="49"/>
      <c r="G488" s="261"/>
      <c r="H488" s="47"/>
    </row>
    <row r="489" spans="5:8" ht="18" customHeight="1">
      <c r="E489" s="47"/>
      <c r="F489" s="49"/>
      <c r="G489" s="261"/>
      <c r="H489" s="47"/>
    </row>
    <row r="490" spans="5:8" ht="18" customHeight="1">
      <c r="E490" s="47"/>
      <c r="F490" s="49"/>
      <c r="G490" s="261"/>
      <c r="H490" s="47"/>
    </row>
    <row r="491" spans="5:8" ht="18" customHeight="1">
      <c r="E491" s="47"/>
      <c r="F491" s="51"/>
      <c r="G491" s="261"/>
      <c r="H491" s="47"/>
    </row>
    <row r="492" spans="5:8" ht="18" customHeight="1">
      <c r="E492" s="47"/>
      <c r="F492" s="51"/>
      <c r="G492" s="261"/>
      <c r="H492" s="47"/>
    </row>
    <row r="493" spans="5:8" ht="18" customHeight="1">
      <c r="E493" s="47"/>
      <c r="F493" s="51"/>
      <c r="G493" s="261"/>
      <c r="H493" s="47"/>
    </row>
    <row r="494" spans="5:8" ht="18" customHeight="1">
      <c r="E494" s="47"/>
      <c r="F494" s="51"/>
      <c r="G494" s="261"/>
      <c r="H494" s="47"/>
    </row>
    <row r="495" spans="5:8" ht="18" customHeight="1">
      <c r="E495" s="47"/>
      <c r="F495" s="51"/>
      <c r="G495" s="261"/>
      <c r="H495" s="47"/>
    </row>
    <row r="496" spans="5:8" ht="18" customHeight="1">
      <c r="E496" s="47"/>
      <c r="F496" s="51"/>
      <c r="G496" s="261"/>
      <c r="H496" s="47"/>
    </row>
    <row r="497" spans="5:8" ht="18" customHeight="1">
      <c r="E497" s="47"/>
      <c r="F497" s="51"/>
      <c r="G497" s="261"/>
      <c r="H497" s="47"/>
    </row>
    <row r="498" spans="5:8" ht="18" customHeight="1">
      <c r="E498" s="47"/>
      <c r="F498" s="51"/>
      <c r="G498" s="261"/>
      <c r="H498" s="47"/>
    </row>
    <row r="499" spans="5:8" ht="18" customHeight="1">
      <c r="E499" s="47"/>
      <c r="F499" s="51"/>
      <c r="G499" s="261"/>
      <c r="H499" s="47"/>
    </row>
    <row r="500" spans="5:8" ht="18" customHeight="1">
      <c r="E500" s="47"/>
      <c r="F500" s="51"/>
      <c r="G500" s="261"/>
      <c r="H500" s="47"/>
    </row>
    <row r="501" spans="5:8" ht="18" customHeight="1">
      <c r="E501" s="47"/>
      <c r="F501" s="49"/>
      <c r="G501" s="261"/>
      <c r="H501" s="47"/>
    </row>
    <row r="502" spans="5:8" ht="18" customHeight="1">
      <c r="E502" s="47"/>
      <c r="F502" s="51"/>
      <c r="G502" s="261"/>
      <c r="H502" s="47"/>
    </row>
    <row r="503" spans="5:8" ht="18" customHeight="1">
      <c r="E503" s="47"/>
      <c r="F503" s="51"/>
      <c r="G503" s="261"/>
      <c r="H503" s="47"/>
    </row>
    <row r="504" spans="5:8" ht="18" customHeight="1">
      <c r="E504" s="47"/>
      <c r="F504" s="51"/>
      <c r="G504" s="261"/>
      <c r="H504" s="47"/>
    </row>
    <row r="505" spans="5:8" ht="18" customHeight="1">
      <c r="E505" s="47"/>
      <c r="F505" s="49"/>
      <c r="G505" s="261"/>
      <c r="H505" s="47"/>
    </row>
    <row r="506" spans="5:8" ht="18" customHeight="1">
      <c r="E506" s="47"/>
      <c r="F506" s="49"/>
      <c r="G506" s="261"/>
      <c r="H506" s="47"/>
    </row>
    <row r="507" spans="5:8" ht="18" customHeight="1">
      <c r="E507" s="47"/>
      <c r="F507" s="49"/>
      <c r="G507" s="261"/>
      <c r="H507" s="47"/>
    </row>
    <row r="508" spans="5:8" ht="18" customHeight="1">
      <c r="E508" s="47"/>
      <c r="F508" s="49"/>
      <c r="G508" s="261"/>
      <c r="H508" s="47"/>
    </row>
    <row r="509" spans="5:8" ht="18" customHeight="1">
      <c r="E509" s="47"/>
      <c r="F509" s="49"/>
      <c r="G509" s="261"/>
      <c r="H509" s="47"/>
    </row>
    <row r="510" spans="5:8" ht="18" customHeight="1">
      <c r="E510" s="47"/>
      <c r="F510" s="49"/>
      <c r="G510" s="261"/>
      <c r="H510" s="47"/>
    </row>
    <row r="511" spans="5:8" ht="18" customHeight="1">
      <c r="E511" s="47"/>
      <c r="F511" s="49"/>
      <c r="G511" s="261"/>
      <c r="H511" s="47"/>
    </row>
    <row r="512" spans="5:8" ht="18" customHeight="1">
      <c r="E512" s="47"/>
      <c r="F512" s="49"/>
      <c r="G512" s="261"/>
      <c r="H512" s="47"/>
    </row>
    <row r="513" spans="5:8" ht="18" customHeight="1">
      <c r="E513" s="47"/>
      <c r="F513" s="49"/>
      <c r="G513" s="261"/>
      <c r="H513" s="47"/>
    </row>
    <row r="514" spans="5:8" ht="18" customHeight="1">
      <c r="E514" s="47"/>
      <c r="F514" s="49"/>
      <c r="G514" s="261"/>
      <c r="H514" s="47"/>
    </row>
    <row r="515" spans="5:8" ht="18" customHeight="1">
      <c r="E515" s="47"/>
      <c r="F515" s="49"/>
      <c r="G515" s="261"/>
      <c r="H515" s="47"/>
    </row>
    <row r="516" spans="5:8" ht="18" customHeight="1">
      <c r="E516" s="47"/>
      <c r="F516" s="49"/>
      <c r="G516" s="261"/>
      <c r="H516" s="47"/>
    </row>
    <row r="517" spans="5:8" ht="18" customHeight="1">
      <c r="E517" s="47"/>
      <c r="F517" s="49"/>
      <c r="G517" s="261"/>
      <c r="H517" s="47"/>
    </row>
    <row r="518" spans="5:8" ht="18" customHeight="1">
      <c r="E518" s="47"/>
      <c r="F518" s="49"/>
      <c r="G518" s="261"/>
      <c r="H518" s="47"/>
    </row>
    <row r="519" spans="5:8" ht="18" customHeight="1">
      <c r="E519" s="47"/>
      <c r="F519" s="49"/>
      <c r="G519" s="261"/>
      <c r="H519" s="47"/>
    </row>
    <row r="520" spans="5:8" ht="18" customHeight="1">
      <c r="E520" s="47"/>
      <c r="F520" s="49"/>
      <c r="G520" s="261"/>
      <c r="H520" s="47"/>
    </row>
    <row r="521" spans="5:8" ht="18" customHeight="1">
      <c r="E521" s="47"/>
      <c r="F521" s="49"/>
      <c r="G521" s="261"/>
      <c r="H521" s="47"/>
    </row>
    <row r="522" spans="5:8" ht="18" customHeight="1">
      <c r="E522" s="47"/>
      <c r="F522" s="51"/>
      <c r="G522" s="261"/>
      <c r="H522" s="47"/>
    </row>
    <row r="523" spans="5:8" ht="18" customHeight="1">
      <c r="E523" s="47"/>
      <c r="F523" s="51"/>
      <c r="G523" s="261"/>
      <c r="H523" s="47"/>
    </row>
    <row r="524" spans="5:8" ht="18" customHeight="1">
      <c r="E524" s="47"/>
      <c r="F524" s="51"/>
      <c r="G524" s="261"/>
      <c r="H524" s="47"/>
    </row>
    <row r="525" spans="5:8" ht="18" customHeight="1">
      <c r="E525" s="47"/>
      <c r="F525" s="51"/>
      <c r="G525" s="261"/>
      <c r="H525" s="47"/>
    </row>
    <row r="526" spans="5:8" ht="18" customHeight="1">
      <c r="E526" s="47"/>
      <c r="F526" s="51"/>
      <c r="G526" s="261"/>
      <c r="H526" s="47"/>
    </row>
    <row r="527" spans="5:8" ht="18" customHeight="1">
      <c r="E527" s="47"/>
      <c r="F527" s="51"/>
      <c r="G527" s="261"/>
      <c r="H527" s="47"/>
    </row>
    <row r="528" spans="5:8" ht="18" customHeight="1">
      <c r="E528" s="47"/>
      <c r="F528" s="51"/>
      <c r="G528" s="261"/>
      <c r="H528" s="47"/>
    </row>
    <row r="529" spans="5:8" ht="18" customHeight="1">
      <c r="E529" s="47"/>
      <c r="F529" s="51"/>
      <c r="G529" s="261"/>
      <c r="H529" s="47"/>
    </row>
    <row r="530" spans="5:8" ht="18" customHeight="1">
      <c r="E530" s="47"/>
      <c r="F530" s="51"/>
      <c r="G530" s="261"/>
      <c r="H530" s="47"/>
    </row>
    <row r="531" spans="5:8" ht="18" customHeight="1">
      <c r="E531" s="47"/>
      <c r="F531" s="51"/>
      <c r="G531" s="261"/>
      <c r="H531" s="47"/>
    </row>
    <row r="532" spans="5:8" ht="18" customHeight="1">
      <c r="E532" s="47"/>
      <c r="F532" s="49"/>
      <c r="G532" s="261"/>
      <c r="H532" s="47"/>
    </row>
    <row r="533" spans="5:8" ht="18" customHeight="1">
      <c r="E533" s="47"/>
      <c r="F533" s="51"/>
      <c r="G533" s="261"/>
      <c r="H533" s="47"/>
    </row>
    <row r="534" spans="5:8" ht="18" customHeight="1">
      <c r="E534" s="47"/>
      <c r="F534" s="51"/>
      <c r="G534" s="261"/>
      <c r="H534" s="47"/>
    </row>
    <row r="535" spans="5:8" ht="18" customHeight="1">
      <c r="E535" s="47"/>
      <c r="F535" s="51"/>
      <c r="G535" s="261"/>
      <c r="H535" s="47"/>
    </row>
    <row r="536" spans="5:8" ht="18" customHeight="1">
      <c r="E536" s="47"/>
      <c r="F536" s="49"/>
      <c r="G536" s="261"/>
      <c r="H536" s="47"/>
    </row>
    <row r="537" spans="5:8" ht="18" customHeight="1">
      <c r="E537" s="47"/>
      <c r="F537" s="49"/>
      <c r="G537" s="261"/>
      <c r="H537" s="47"/>
    </row>
    <row r="538" spans="5:8" ht="18" customHeight="1">
      <c r="E538" s="47"/>
      <c r="F538" s="49"/>
      <c r="G538" s="261"/>
      <c r="H538" s="47"/>
    </row>
    <row r="539" spans="5:8" ht="18" customHeight="1">
      <c r="E539" s="47"/>
      <c r="F539" s="49"/>
      <c r="G539" s="261"/>
      <c r="H539" s="47"/>
    </row>
    <row r="540" spans="5:8" ht="18" customHeight="1">
      <c r="E540" s="47"/>
      <c r="F540" s="49"/>
      <c r="G540" s="261"/>
      <c r="H540" s="47"/>
    </row>
    <row r="541" spans="5:8" ht="18" customHeight="1">
      <c r="E541" s="47"/>
      <c r="F541" s="49"/>
      <c r="G541" s="261"/>
      <c r="H541" s="47"/>
    </row>
    <row r="542" spans="5:8" ht="18" customHeight="1">
      <c r="E542" s="47"/>
      <c r="F542" s="49"/>
      <c r="G542" s="261"/>
      <c r="H542" s="47"/>
    </row>
    <row r="543" spans="5:8" ht="18" customHeight="1">
      <c r="E543" s="47"/>
      <c r="F543" s="49"/>
      <c r="G543" s="261"/>
      <c r="H543" s="47"/>
    </row>
    <row r="544" spans="5:8" ht="18" customHeight="1">
      <c r="E544" s="47"/>
      <c r="F544" s="49"/>
      <c r="G544" s="261"/>
      <c r="H544" s="47"/>
    </row>
    <row r="545" spans="5:8" ht="18" customHeight="1">
      <c r="E545" s="47"/>
      <c r="F545" s="49"/>
      <c r="G545" s="261"/>
      <c r="H545" s="47"/>
    </row>
    <row r="546" spans="5:8" ht="18" customHeight="1">
      <c r="E546" s="47"/>
      <c r="F546" s="49"/>
      <c r="G546" s="261"/>
      <c r="H546" s="47"/>
    </row>
    <row r="547" spans="5:8" ht="18" customHeight="1">
      <c r="E547" s="47"/>
      <c r="F547" s="49"/>
      <c r="G547" s="261"/>
      <c r="H547" s="47"/>
    </row>
    <row r="548" spans="5:8" ht="18" customHeight="1">
      <c r="E548" s="47"/>
      <c r="F548" s="49"/>
      <c r="G548" s="261"/>
      <c r="H548" s="47"/>
    </row>
    <row r="549" spans="5:8" ht="18" customHeight="1">
      <c r="E549" s="47"/>
      <c r="F549" s="49"/>
      <c r="G549" s="261"/>
      <c r="H549" s="47"/>
    </row>
    <row r="550" spans="5:8" ht="18" customHeight="1">
      <c r="E550" s="47"/>
      <c r="F550" s="49"/>
      <c r="G550" s="261"/>
      <c r="H550" s="47"/>
    </row>
    <row r="551" spans="5:8" ht="18" customHeight="1">
      <c r="E551" s="47"/>
      <c r="F551" s="49"/>
      <c r="G551" s="261"/>
      <c r="H551" s="47"/>
    </row>
    <row r="552" spans="5:8" ht="18" customHeight="1">
      <c r="E552" s="47"/>
      <c r="F552" s="49"/>
      <c r="G552" s="261"/>
      <c r="H552" s="47"/>
    </row>
    <row r="553" spans="5:8" ht="18" customHeight="1">
      <c r="E553" s="47"/>
      <c r="F553" s="51"/>
      <c r="G553" s="261"/>
      <c r="H553" s="47"/>
    </row>
    <row r="554" spans="5:8" ht="18" customHeight="1">
      <c r="E554" s="47"/>
      <c r="F554" s="51"/>
      <c r="G554" s="261"/>
      <c r="H554" s="47"/>
    </row>
    <row r="555" spans="5:8" ht="18" customHeight="1">
      <c r="E555" s="47"/>
      <c r="F555" s="51"/>
      <c r="G555" s="261"/>
      <c r="H555" s="47"/>
    </row>
    <row r="556" spans="5:8" ht="18" customHeight="1">
      <c r="E556" s="47"/>
      <c r="F556" s="51"/>
      <c r="G556" s="261"/>
      <c r="H556" s="47"/>
    </row>
    <row r="557" spans="5:8" ht="18" customHeight="1">
      <c r="E557" s="47"/>
      <c r="F557" s="51"/>
      <c r="G557" s="261"/>
      <c r="H557" s="47"/>
    </row>
    <row r="558" spans="5:8" ht="18" customHeight="1">
      <c r="E558" s="47"/>
      <c r="F558" s="51"/>
      <c r="G558" s="261"/>
      <c r="H558" s="47"/>
    </row>
    <row r="559" spans="5:8" ht="18" customHeight="1">
      <c r="E559" s="47"/>
      <c r="F559" s="51"/>
      <c r="G559" s="261"/>
      <c r="H559" s="47"/>
    </row>
    <row r="560" spans="5:8" ht="18" customHeight="1">
      <c r="E560" s="47"/>
      <c r="F560" s="51"/>
      <c r="G560" s="261"/>
      <c r="H560" s="47"/>
    </row>
    <row r="561" spans="5:8" ht="18" customHeight="1">
      <c r="E561" s="47"/>
      <c r="F561" s="51"/>
      <c r="G561" s="261"/>
      <c r="H561" s="47"/>
    </row>
    <row r="562" spans="5:8" ht="18" customHeight="1">
      <c r="E562" s="47"/>
      <c r="F562" s="51"/>
      <c r="G562" s="261"/>
      <c r="H562" s="47"/>
    </row>
    <row r="563" spans="5:8" ht="18" customHeight="1">
      <c r="E563" s="47"/>
      <c r="F563" s="49"/>
      <c r="G563" s="261"/>
      <c r="H563" s="47"/>
    </row>
    <row r="564" spans="5:8" ht="18" customHeight="1">
      <c r="E564" s="47"/>
      <c r="F564" s="51"/>
      <c r="G564" s="261"/>
      <c r="H564" s="47"/>
    </row>
    <row r="565" spans="5:8" ht="18" customHeight="1">
      <c r="E565" s="47"/>
      <c r="F565" s="51"/>
      <c r="G565" s="261"/>
      <c r="H565" s="47"/>
    </row>
    <row r="566" spans="5:8" ht="18" customHeight="1">
      <c r="E566" s="47"/>
      <c r="F566" s="51"/>
      <c r="G566" s="261"/>
      <c r="H566" s="47"/>
    </row>
    <row r="567" spans="5:8" ht="18" customHeight="1">
      <c r="E567" s="47"/>
      <c r="F567" s="49"/>
      <c r="G567" s="261"/>
      <c r="H567" s="47"/>
    </row>
    <row r="568" spans="5:8" ht="18" customHeight="1">
      <c r="E568" s="47"/>
      <c r="F568" s="49"/>
      <c r="G568" s="261"/>
      <c r="H568" s="47"/>
    </row>
    <row r="569" spans="5:8" ht="18" customHeight="1">
      <c r="E569" s="47"/>
      <c r="F569" s="49"/>
      <c r="G569" s="261"/>
      <c r="H569" s="47"/>
    </row>
    <row r="570" spans="5:8" ht="18" customHeight="1">
      <c r="E570" s="47"/>
      <c r="F570" s="49"/>
      <c r="G570" s="261"/>
      <c r="H570" s="47"/>
    </row>
    <row r="571" spans="5:8" ht="18" customHeight="1">
      <c r="E571" s="47"/>
      <c r="F571" s="49"/>
      <c r="G571" s="261"/>
      <c r="H571" s="47"/>
    </row>
    <row r="572" spans="5:8" ht="18" customHeight="1">
      <c r="E572" s="47"/>
      <c r="F572" s="49"/>
      <c r="G572" s="261"/>
      <c r="H572" s="47"/>
    </row>
    <row r="573" spans="5:8" ht="18" customHeight="1">
      <c r="E573" s="47"/>
      <c r="F573" s="49"/>
      <c r="G573" s="261"/>
      <c r="H573" s="47"/>
    </row>
    <row r="574" spans="5:8" ht="18" customHeight="1">
      <c r="E574" s="47"/>
      <c r="F574" s="49"/>
      <c r="G574" s="261"/>
      <c r="H574" s="47"/>
    </row>
    <row r="575" spans="5:8" ht="18" customHeight="1">
      <c r="E575" s="47"/>
      <c r="F575" s="49"/>
      <c r="G575" s="261"/>
      <c r="H575" s="47"/>
    </row>
    <row r="576" spans="5:8" ht="18" customHeight="1">
      <c r="E576" s="47"/>
      <c r="F576" s="49"/>
      <c r="G576" s="261"/>
      <c r="H576" s="47"/>
    </row>
    <row r="577" spans="5:8" ht="18" customHeight="1">
      <c r="E577" s="47"/>
      <c r="F577" s="49"/>
      <c r="G577" s="261"/>
      <c r="H577" s="47"/>
    </row>
    <row r="578" spans="5:8" ht="18" customHeight="1">
      <c r="E578" s="47"/>
      <c r="F578" s="49"/>
      <c r="G578" s="261"/>
      <c r="H578" s="47"/>
    </row>
    <row r="579" spans="5:8" ht="18" customHeight="1">
      <c r="E579" s="47"/>
      <c r="F579" s="49"/>
      <c r="G579" s="261"/>
      <c r="H579" s="47"/>
    </row>
    <row r="580" spans="5:8" ht="18" customHeight="1">
      <c r="E580" s="47"/>
      <c r="F580" s="49"/>
      <c r="G580" s="261"/>
      <c r="H580" s="47"/>
    </row>
    <row r="581" spans="5:8" ht="18" customHeight="1">
      <c r="E581" s="47"/>
      <c r="F581" s="49"/>
      <c r="G581" s="261"/>
      <c r="H581" s="47"/>
    </row>
    <row r="582" spans="5:8" ht="18" customHeight="1">
      <c r="E582" s="47"/>
      <c r="F582" s="49"/>
      <c r="G582" s="261"/>
      <c r="H582" s="47"/>
    </row>
    <row r="583" spans="5:8" ht="18" customHeight="1">
      <c r="E583" s="47"/>
      <c r="F583" s="49"/>
      <c r="G583" s="261"/>
      <c r="H583" s="47"/>
    </row>
    <row r="584" spans="5:8" ht="18" customHeight="1">
      <c r="E584" s="47"/>
      <c r="F584" s="51"/>
      <c r="G584" s="261"/>
      <c r="H584" s="47"/>
    </row>
    <row r="585" spans="5:8" ht="18" customHeight="1">
      <c r="E585" s="47"/>
      <c r="F585" s="51"/>
      <c r="G585" s="261"/>
      <c r="H585" s="47"/>
    </row>
    <row r="586" spans="5:8" ht="18" customHeight="1">
      <c r="E586" s="47"/>
      <c r="F586" s="51"/>
      <c r="G586" s="261"/>
      <c r="H586" s="47"/>
    </row>
    <row r="587" spans="5:8" ht="18" customHeight="1">
      <c r="E587" s="47"/>
      <c r="F587" s="51"/>
      <c r="G587" s="261"/>
      <c r="H587" s="47"/>
    </row>
    <row r="588" spans="5:8" ht="18" customHeight="1">
      <c r="E588" s="47"/>
      <c r="F588" s="51"/>
      <c r="G588" s="261"/>
      <c r="H588" s="47"/>
    </row>
    <row r="589" spans="5:8" ht="18" customHeight="1">
      <c r="E589" s="47"/>
      <c r="F589" s="51"/>
      <c r="G589" s="261"/>
      <c r="H589" s="47"/>
    </row>
    <row r="590" spans="5:8" ht="18" customHeight="1">
      <c r="E590" s="47"/>
      <c r="F590" s="51"/>
      <c r="G590" s="261"/>
      <c r="H590" s="47"/>
    </row>
    <row r="591" spans="5:8" ht="18" customHeight="1">
      <c r="E591" s="47"/>
      <c r="F591" s="51"/>
      <c r="G591" s="261"/>
      <c r="H591" s="47"/>
    </row>
    <row r="592" spans="5:8" ht="18" customHeight="1">
      <c r="E592" s="47"/>
      <c r="F592" s="51"/>
      <c r="G592" s="261"/>
      <c r="H592" s="47"/>
    </row>
    <row r="593" spans="5:8" ht="18" customHeight="1">
      <c r="E593" s="47"/>
      <c r="F593" s="51"/>
      <c r="G593" s="261"/>
      <c r="H593" s="47"/>
    </row>
    <row r="594" spans="5:8" ht="18" customHeight="1">
      <c r="E594" s="47"/>
      <c r="F594" s="49"/>
      <c r="G594" s="261"/>
      <c r="H594" s="47"/>
    </row>
    <row r="595" spans="5:8" ht="18" customHeight="1">
      <c r="E595" s="47"/>
      <c r="F595" s="51"/>
      <c r="G595" s="261"/>
      <c r="H595" s="47"/>
    </row>
    <row r="596" spans="5:8" ht="18" customHeight="1">
      <c r="E596" s="47"/>
      <c r="F596" s="51"/>
      <c r="G596" s="261"/>
      <c r="H596" s="47"/>
    </row>
    <row r="597" spans="5:8" ht="18" customHeight="1">
      <c r="E597" s="47"/>
      <c r="F597" s="51"/>
      <c r="G597" s="261"/>
      <c r="H597" s="47"/>
    </row>
    <row r="598" spans="5:8" ht="18" customHeight="1">
      <c r="E598" s="47"/>
      <c r="F598" s="49"/>
      <c r="G598" s="261"/>
      <c r="H598" s="47"/>
    </row>
    <row r="599" spans="5:8" ht="18" customHeight="1">
      <c r="E599" s="47"/>
      <c r="F599" s="49"/>
      <c r="G599" s="261"/>
      <c r="H599" s="47"/>
    </row>
    <row r="600" spans="5:8" ht="18" customHeight="1">
      <c r="E600" s="47"/>
      <c r="F600" s="49"/>
      <c r="G600" s="261"/>
      <c r="H600" s="47"/>
    </row>
    <row r="601" spans="5:8" ht="18" customHeight="1">
      <c r="E601" s="47"/>
      <c r="F601" s="49"/>
      <c r="G601" s="261"/>
      <c r="H601" s="47"/>
    </row>
    <row r="602" spans="5:8" ht="18" customHeight="1">
      <c r="E602" s="47"/>
      <c r="F602" s="49"/>
      <c r="G602" s="261"/>
      <c r="H602" s="47"/>
    </row>
    <row r="603" spans="5:8" ht="18" customHeight="1">
      <c r="E603" s="47"/>
      <c r="F603" s="49"/>
      <c r="G603" s="261"/>
      <c r="H603" s="47"/>
    </row>
    <row r="604" spans="5:8" ht="18" customHeight="1">
      <c r="E604" s="47"/>
      <c r="F604" s="49"/>
      <c r="G604" s="261"/>
      <c r="H604" s="47"/>
    </row>
    <row r="605" spans="5:8" ht="18" customHeight="1">
      <c r="E605" s="47"/>
      <c r="F605" s="49"/>
      <c r="G605" s="261"/>
      <c r="H605" s="47"/>
    </row>
    <row r="606" spans="5:8" ht="18" customHeight="1">
      <c r="E606" s="47"/>
      <c r="F606" s="49"/>
      <c r="G606" s="261"/>
      <c r="H606" s="47"/>
    </row>
    <row r="607" spans="5:8" ht="18" customHeight="1">
      <c r="E607" s="47"/>
      <c r="F607" s="49"/>
      <c r="G607" s="261"/>
      <c r="H607" s="47"/>
    </row>
    <row r="608" spans="5:8" ht="18" customHeight="1">
      <c r="E608" s="47"/>
      <c r="F608" s="49"/>
      <c r="G608" s="261"/>
      <c r="H608" s="47"/>
    </row>
    <row r="609" spans="5:8" ht="18" customHeight="1">
      <c r="E609" s="47"/>
      <c r="F609" s="49"/>
      <c r="G609" s="261"/>
      <c r="H609" s="47"/>
    </row>
    <row r="610" spans="5:8" ht="18" customHeight="1">
      <c r="E610" s="47"/>
      <c r="F610" s="49"/>
      <c r="G610" s="261"/>
      <c r="H610" s="47"/>
    </row>
    <row r="611" spans="5:8" ht="18" customHeight="1">
      <c r="E611" s="47"/>
      <c r="F611" s="49"/>
      <c r="G611" s="261"/>
      <c r="H611" s="47"/>
    </row>
    <row r="612" spans="5:8" ht="18" customHeight="1">
      <c r="E612" s="47"/>
      <c r="F612" s="49"/>
      <c r="G612" s="261"/>
      <c r="H612" s="47"/>
    </row>
    <row r="613" spans="5:8" ht="18" customHeight="1">
      <c r="E613" s="47"/>
      <c r="F613" s="49"/>
      <c r="G613" s="261"/>
      <c r="H613" s="47"/>
    </row>
    <row r="614" spans="5:8" ht="18" customHeight="1">
      <c r="E614" s="47"/>
      <c r="F614" s="47"/>
      <c r="G614" s="261"/>
      <c r="H614" s="47"/>
    </row>
    <row r="615" spans="5:8" ht="18" customHeight="1">
      <c r="E615" s="47"/>
      <c r="F615" s="47"/>
      <c r="G615" s="261"/>
      <c r="H615" s="47"/>
    </row>
    <row r="616" spans="5:8" ht="18" customHeight="1">
      <c r="E616" s="47"/>
      <c r="F616" s="47"/>
      <c r="G616" s="261"/>
      <c r="H616" s="47"/>
    </row>
    <row r="617" spans="5:8" ht="18" customHeight="1">
      <c r="E617" s="47"/>
      <c r="F617" s="47"/>
      <c r="G617" s="261"/>
      <c r="H617" s="47"/>
    </row>
    <row r="618" spans="5:8" ht="18" customHeight="1">
      <c r="E618" s="47"/>
      <c r="F618" s="47"/>
      <c r="G618" s="261"/>
      <c r="H618" s="47"/>
    </row>
    <row r="619" spans="5:8" ht="18" customHeight="1">
      <c r="E619" s="47"/>
      <c r="F619" s="47"/>
      <c r="G619" s="261"/>
      <c r="H619" s="47"/>
    </row>
    <row r="620" spans="5:8" ht="18" customHeight="1">
      <c r="E620" s="47"/>
      <c r="F620" s="47"/>
      <c r="G620" s="261"/>
      <c r="H620" s="47"/>
    </row>
    <row r="621" spans="5:8" ht="18" customHeight="1">
      <c r="E621" s="47"/>
      <c r="F621" s="47"/>
      <c r="G621" s="261"/>
      <c r="H621" s="47"/>
    </row>
    <row r="622" spans="5:8" ht="18" customHeight="1">
      <c r="E622" s="47"/>
      <c r="F622" s="47"/>
      <c r="G622" s="261"/>
      <c r="H622" s="47"/>
    </row>
    <row r="623" spans="5:8" ht="18" customHeight="1">
      <c r="E623" s="47"/>
      <c r="F623" s="47"/>
      <c r="G623" s="261"/>
      <c r="H623" s="47"/>
    </row>
    <row r="624" spans="5:8" ht="18" customHeight="1">
      <c r="E624" s="47"/>
      <c r="F624" s="47"/>
      <c r="G624" s="261"/>
      <c r="H624" s="47"/>
    </row>
    <row r="625" spans="5:8" ht="18" customHeight="1">
      <c r="E625" s="47"/>
      <c r="F625" s="47"/>
      <c r="G625" s="261"/>
      <c r="H625" s="47"/>
    </row>
    <row r="626" spans="5:8" ht="18" customHeight="1">
      <c r="E626" s="47"/>
      <c r="F626" s="47"/>
      <c r="G626" s="261"/>
      <c r="H626" s="47"/>
    </row>
    <row r="627" spans="5:8" ht="18" customHeight="1">
      <c r="E627" s="47"/>
      <c r="F627" s="47"/>
      <c r="G627" s="261"/>
      <c r="H627" s="47"/>
    </row>
    <row r="628" spans="5:8" ht="18" customHeight="1">
      <c r="E628" s="47"/>
      <c r="F628" s="47"/>
      <c r="G628" s="261"/>
      <c r="H628" s="47"/>
    </row>
    <row r="629" spans="5:8" ht="18" customHeight="1">
      <c r="E629" s="47"/>
      <c r="F629" s="47"/>
      <c r="G629" s="261"/>
      <c r="H629" s="47"/>
    </row>
    <row r="630" spans="5:8" ht="18" customHeight="1">
      <c r="E630" s="47"/>
      <c r="F630" s="47"/>
      <c r="G630" s="261"/>
      <c r="H630" s="47"/>
    </row>
    <row r="631" spans="5:8" ht="18" customHeight="1">
      <c r="E631" s="47"/>
      <c r="F631" s="47"/>
      <c r="G631" s="261"/>
      <c r="H631" s="47"/>
    </row>
    <row r="632" spans="5:8" ht="18" customHeight="1">
      <c r="E632" s="47"/>
      <c r="F632" s="47"/>
      <c r="G632" s="261"/>
      <c r="H632" s="47"/>
    </row>
    <row r="633" spans="5:8" ht="18" customHeight="1">
      <c r="E633" s="47"/>
      <c r="F633" s="47"/>
      <c r="G633" s="261"/>
      <c r="H633" s="47"/>
    </row>
    <row r="634" spans="5:8" ht="18" customHeight="1">
      <c r="E634" s="47"/>
      <c r="F634" s="47"/>
      <c r="G634" s="261"/>
      <c r="H634" s="47"/>
    </row>
    <row r="635" spans="5:8" ht="18" customHeight="1">
      <c r="E635" s="47"/>
      <c r="F635" s="47"/>
      <c r="G635" s="261"/>
      <c r="H635" s="47"/>
    </row>
    <row r="636" spans="5:8" ht="18" customHeight="1">
      <c r="E636" s="47"/>
      <c r="F636" s="47"/>
      <c r="G636" s="261"/>
      <c r="H636" s="47"/>
    </row>
    <row r="637" spans="5:8" ht="18" customHeight="1">
      <c r="E637" s="47"/>
      <c r="F637" s="47"/>
      <c r="G637" s="261"/>
      <c r="H637" s="47"/>
    </row>
    <row r="638" spans="5:8" ht="18" customHeight="1">
      <c r="E638" s="47"/>
      <c r="F638" s="47"/>
      <c r="G638" s="261"/>
      <c r="H638" s="47"/>
    </row>
    <row r="639" spans="5:8" ht="18" customHeight="1">
      <c r="E639" s="47"/>
      <c r="F639" s="47"/>
      <c r="G639" s="261"/>
      <c r="H639" s="47"/>
    </row>
    <row r="640" spans="5:8" ht="18" customHeight="1">
      <c r="E640" s="47"/>
      <c r="F640" s="47"/>
      <c r="G640" s="261"/>
      <c r="H640" s="47"/>
    </row>
    <row r="641" spans="5:8" ht="18" customHeight="1">
      <c r="E641" s="47"/>
      <c r="F641" s="47"/>
      <c r="G641" s="261"/>
      <c r="H641" s="47"/>
    </row>
    <row r="642" spans="5:8" ht="18" customHeight="1">
      <c r="E642" s="47"/>
      <c r="F642" s="47"/>
      <c r="G642" s="261"/>
      <c r="H642" s="47"/>
    </row>
    <row r="643" spans="5:8" ht="18" customHeight="1">
      <c r="E643" s="47"/>
      <c r="F643" s="47"/>
      <c r="G643" s="261"/>
      <c r="H643" s="47"/>
    </row>
    <row r="644" spans="5:8" ht="18" customHeight="1">
      <c r="E644" s="47"/>
      <c r="F644" s="47"/>
      <c r="G644" s="261"/>
      <c r="H644" s="47"/>
    </row>
    <row r="645" spans="5:8" ht="18" customHeight="1">
      <c r="E645" s="47"/>
      <c r="F645" s="47"/>
      <c r="G645" s="261"/>
      <c r="H645" s="47"/>
    </row>
    <row r="646" spans="5:8" ht="18" customHeight="1">
      <c r="E646" s="47"/>
      <c r="F646" s="47"/>
      <c r="G646" s="261"/>
      <c r="H646" s="47"/>
    </row>
    <row r="647" spans="5:8" ht="18" customHeight="1">
      <c r="E647" s="47"/>
      <c r="F647" s="47"/>
      <c r="G647" s="261"/>
      <c r="H647" s="47"/>
    </row>
    <row r="648" spans="5:8" ht="18" customHeight="1">
      <c r="E648" s="47"/>
      <c r="F648" s="47"/>
      <c r="G648" s="261"/>
      <c r="H648" s="47"/>
    </row>
    <row r="649" spans="5:8" ht="18" customHeight="1">
      <c r="E649" s="47"/>
      <c r="F649" s="47"/>
      <c r="G649" s="261"/>
      <c r="H649" s="47"/>
    </row>
    <row r="650" spans="5:8" ht="18" customHeight="1">
      <c r="E650" s="47"/>
      <c r="F650" s="47"/>
      <c r="G650" s="261"/>
      <c r="H650" s="47"/>
    </row>
    <row r="651" spans="5:8" ht="18" customHeight="1">
      <c r="E651" s="47"/>
      <c r="F651" s="47"/>
      <c r="G651" s="261"/>
      <c r="H651" s="47"/>
    </row>
    <row r="652" spans="5:8" ht="18" customHeight="1">
      <c r="E652" s="47"/>
      <c r="F652" s="47"/>
      <c r="G652" s="261"/>
      <c r="H652" s="47"/>
    </row>
    <row r="653" spans="5:8" ht="18" customHeight="1">
      <c r="E653" s="47"/>
      <c r="F653" s="47"/>
      <c r="G653" s="261"/>
      <c r="H653" s="47"/>
    </row>
    <row r="654" spans="5:8" ht="18" customHeight="1">
      <c r="E654" s="47"/>
      <c r="F654" s="47"/>
      <c r="G654" s="261"/>
      <c r="H654" s="47"/>
    </row>
    <row r="655" spans="5:8" ht="18" customHeight="1">
      <c r="E655" s="47"/>
      <c r="F655" s="47"/>
      <c r="G655" s="261"/>
      <c r="H655" s="47"/>
    </row>
    <row r="656" spans="5:8" ht="18" customHeight="1">
      <c r="E656" s="47"/>
      <c r="F656" s="47"/>
      <c r="G656" s="261"/>
      <c r="H656" s="47"/>
    </row>
    <row r="657" spans="5:8" ht="18" customHeight="1">
      <c r="E657" s="47"/>
      <c r="F657" s="47"/>
      <c r="G657" s="261"/>
      <c r="H657" s="47"/>
    </row>
    <row r="658" spans="5:8" ht="18" customHeight="1">
      <c r="E658" s="47"/>
      <c r="F658" s="47"/>
      <c r="G658" s="261"/>
      <c r="H658" s="47"/>
    </row>
    <row r="659" spans="5:8" ht="18" customHeight="1">
      <c r="E659" s="47"/>
      <c r="F659" s="47"/>
      <c r="G659" s="261"/>
      <c r="H659" s="47"/>
    </row>
    <row r="660" spans="5:8" ht="18" customHeight="1">
      <c r="E660" s="47"/>
      <c r="F660" s="47"/>
      <c r="G660" s="261"/>
      <c r="H660" s="47"/>
    </row>
    <row r="661" spans="5:8" ht="18" customHeight="1">
      <c r="E661" s="47"/>
      <c r="F661" s="47"/>
      <c r="G661" s="261"/>
      <c r="H661" s="47"/>
    </row>
    <row r="662" spans="5:8" ht="18" customHeight="1">
      <c r="E662" s="47"/>
      <c r="F662" s="47"/>
      <c r="G662" s="261"/>
      <c r="H662" s="47"/>
    </row>
    <row r="663" spans="5:8" ht="18" customHeight="1">
      <c r="E663" s="47"/>
      <c r="F663" s="47"/>
      <c r="G663" s="261"/>
      <c r="H663" s="47"/>
    </row>
    <row r="664" spans="5:8" ht="18" customHeight="1">
      <c r="E664" s="47"/>
      <c r="F664" s="47"/>
      <c r="G664" s="261"/>
      <c r="H664" s="47"/>
    </row>
    <row r="665" spans="5:8" ht="18" customHeight="1">
      <c r="E665" s="47"/>
      <c r="F665" s="47"/>
      <c r="G665" s="261"/>
      <c r="H665" s="47"/>
    </row>
    <row r="666" spans="5:8" ht="18" customHeight="1">
      <c r="E666" s="47"/>
      <c r="F666" s="47"/>
      <c r="G666" s="261"/>
      <c r="H666" s="47"/>
    </row>
    <row r="667" spans="5:8" ht="18" customHeight="1">
      <c r="E667" s="47"/>
      <c r="F667" s="47"/>
      <c r="G667" s="261"/>
      <c r="H667" s="47"/>
    </row>
    <row r="668" spans="5:8" ht="18" customHeight="1">
      <c r="E668" s="47"/>
      <c r="F668" s="47"/>
      <c r="G668" s="261"/>
      <c r="H668" s="47"/>
    </row>
    <row r="669" spans="5:8" ht="18" customHeight="1">
      <c r="E669" s="47"/>
      <c r="F669" s="47"/>
      <c r="G669" s="261"/>
      <c r="H669" s="47"/>
    </row>
    <row r="670" spans="5:8" ht="18" customHeight="1">
      <c r="E670" s="47"/>
      <c r="F670" s="47"/>
      <c r="G670" s="261"/>
      <c r="H670" s="47"/>
    </row>
    <row r="671" spans="5:8" ht="18" customHeight="1">
      <c r="E671" s="47"/>
      <c r="F671" s="47"/>
      <c r="G671" s="261"/>
      <c r="H671" s="47"/>
    </row>
    <row r="672" spans="5:8" ht="18" customHeight="1">
      <c r="E672" s="47"/>
      <c r="F672" s="47"/>
      <c r="G672" s="261"/>
      <c r="H672" s="47"/>
    </row>
    <row r="673" spans="5:8" ht="18" customHeight="1">
      <c r="E673" s="47"/>
      <c r="F673" s="47"/>
      <c r="G673" s="261"/>
      <c r="H673" s="47"/>
    </row>
    <row r="674" spans="5:8" ht="18" customHeight="1">
      <c r="E674" s="47"/>
      <c r="F674" s="47"/>
      <c r="G674" s="261"/>
      <c r="H674" s="47"/>
    </row>
    <row r="675" spans="5:8" ht="18" customHeight="1">
      <c r="E675" s="47"/>
      <c r="F675" s="47"/>
      <c r="G675" s="261"/>
      <c r="H675" s="47"/>
    </row>
    <row r="676" spans="5:8" ht="18" customHeight="1">
      <c r="E676" s="47"/>
      <c r="F676" s="47"/>
      <c r="G676" s="261"/>
      <c r="H676" s="47"/>
    </row>
    <row r="677" spans="5:8" ht="18" customHeight="1">
      <c r="E677" s="47"/>
      <c r="F677" s="47"/>
      <c r="G677" s="261"/>
      <c r="H677" s="47"/>
    </row>
    <row r="678" spans="5:8" ht="18" customHeight="1">
      <c r="E678" s="47"/>
      <c r="F678" s="47"/>
      <c r="G678" s="261"/>
      <c r="H678" s="47"/>
    </row>
    <row r="679" spans="5:8" ht="18" customHeight="1">
      <c r="E679" s="47"/>
      <c r="F679" s="47"/>
      <c r="G679" s="261"/>
      <c r="H679" s="47"/>
    </row>
    <row r="680" spans="5:8" ht="18" customHeight="1">
      <c r="E680" s="47"/>
      <c r="F680" s="47"/>
      <c r="G680" s="261"/>
      <c r="H680" s="47"/>
    </row>
    <row r="681" spans="5:8" ht="18" customHeight="1">
      <c r="E681" s="47"/>
      <c r="F681" s="47"/>
      <c r="G681" s="261"/>
      <c r="H681" s="47"/>
    </row>
    <row r="682" spans="5:8" ht="18" customHeight="1">
      <c r="E682" s="47"/>
      <c r="F682" s="47"/>
      <c r="G682" s="261"/>
      <c r="H682" s="47"/>
    </row>
    <row r="683" spans="5:8" ht="18" customHeight="1">
      <c r="E683" s="47"/>
      <c r="F683" s="47"/>
      <c r="G683" s="261"/>
      <c r="H683" s="47"/>
    </row>
    <row r="684" spans="5:8" ht="18" customHeight="1">
      <c r="E684" s="47"/>
      <c r="F684" s="47"/>
      <c r="G684" s="261"/>
      <c r="H684" s="47"/>
    </row>
    <row r="685" spans="5:8" ht="18" customHeight="1">
      <c r="E685" s="47"/>
      <c r="F685" s="47"/>
      <c r="G685" s="261"/>
      <c r="H685" s="47"/>
    </row>
    <row r="686" spans="5:8" ht="18" customHeight="1">
      <c r="E686" s="47"/>
      <c r="F686" s="47"/>
      <c r="G686" s="261"/>
      <c r="H686" s="47"/>
    </row>
    <row r="687" spans="5:8" ht="18" customHeight="1">
      <c r="E687" s="47"/>
      <c r="F687" s="47"/>
      <c r="G687" s="261"/>
      <c r="H687" s="47"/>
    </row>
    <row r="688" spans="5:8" ht="18" customHeight="1">
      <c r="E688" s="47"/>
      <c r="F688" s="47"/>
      <c r="G688" s="261"/>
      <c r="H688" s="47"/>
    </row>
    <row r="689" spans="5:8" ht="18" customHeight="1">
      <c r="E689" s="47"/>
      <c r="F689" s="47"/>
      <c r="G689" s="261"/>
      <c r="H689" s="47"/>
    </row>
    <row r="690" spans="5:8" ht="18" customHeight="1">
      <c r="E690" s="47"/>
      <c r="F690" s="47"/>
      <c r="G690" s="261"/>
      <c r="H690" s="47"/>
    </row>
    <row r="691" spans="5:8" ht="18" customHeight="1">
      <c r="E691" s="47"/>
      <c r="F691" s="47"/>
      <c r="G691" s="261"/>
      <c r="H691" s="47"/>
    </row>
    <row r="692" spans="5:8" ht="18" customHeight="1">
      <c r="E692" s="47"/>
      <c r="F692" s="47"/>
      <c r="G692" s="261"/>
      <c r="H692" s="47"/>
    </row>
    <row r="693" spans="5:8" ht="18" customHeight="1">
      <c r="E693" s="47"/>
      <c r="F693" s="47"/>
      <c r="G693" s="261"/>
      <c r="H693" s="47"/>
    </row>
    <row r="694" spans="5:8" ht="18" customHeight="1">
      <c r="E694" s="47"/>
      <c r="F694" s="47"/>
      <c r="G694" s="261"/>
      <c r="H694" s="47"/>
    </row>
    <row r="695" spans="5:8" ht="18" customHeight="1">
      <c r="E695" s="47"/>
      <c r="F695" s="47"/>
      <c r="G695" s="261"/>
      <c r="H695" s="47"/>
    </row>
    <row r="696" spans="5:8" ht="18" customHeight="1">
      <c r="E696" s="47"/>
      <c r="F696" s="47"/>
      <c r="G696" s="261"/>
      <c r="H696" s="47"/>
    </row>
    <row r="697" spans="5:8" ht="18" customHeight="1">
      <c r="E697" s="47"/>
      <c r="F697" s="47"/>
      <c r="G697" s="261"/>
      <c r="H697" s="47"/>
    </row>
    <row r="698" spans="5:8" ht="18" customHeight="1">
      <c r="E698" s="47"/>
      <c r="F698" s="47"/>
      <c r="G698" s="261"/>
      <c r="H698" s="47"/>
    </row>
    <row r="699" spans="5:8" ht="18" customHeight="1">
      <c r="E699" s="47"/>
      <c r="F699" s="47"/>
      <c r="G699" s="261"/>
      <c r="H699" s="47"/>
    </row>
    <row r="700" spans="5:8" ht="18" customHeight="1">
      <c r="E700" s="47"/>
      <c r="F700" s="47"/>
      <c r="G700" s="261"/>
      <c r="H700" s="47"/>
    </row>
    <row r="701" spans="5:8" ht="18" customHeight="1">
      <c r="E701" s="47"/>
      <c r="F701" s="47"/>
      <c r="G701" s="261"/>
      <c r="H701" s="47"/>
    </row>
    <row r="702" spans="5:8" ht="18" customHeight="1">
      <c r="E702" s="47"/>
      <c r="F702" s="47"/>
      <c r="G702" s="261"/>
      <c r="H702" s="47"/>
    </row>
    <row r="703" spans="5:8" ht="18" customHeight="1">
      <c r="E703" s="47"/>
      <c r="F703" s="47"/>
      <c r="G703" s="261"/>
      <c r="H703" s="47"/>
    </row>
    <row r="704" spans="5:8" ht="18" customHeight="1">
      <c r="E704" s="47"/>
      <c r="F704" s="47"/>
      <c r="G704" s="261"/>
      <c r="H704" s="47"/>
    </row>
    <row r="705" spans="5:8" ht="18" customHeight="1">
      <c r="E705" s="47"/>
      <c r="F705" s="47"/>
      <c r="G705" s="261"/>
      <c r="H705" s="47"/>
    </row>
    <row r="706" spans="5:8" ht="18" customHeight="1">
      <c r="E706" s="47"/>
      <c r="F706" s="47"/>
      <c r="G706" s="261"/>
      <c r="H706" s="47"/>
    </row>
    <row r="707" spans="5:8" ht="18" customHeight="1">
      <c r="E707" s="47"/>
      <c r="F707" s="47"/>
      <c r="G707" s="261"/>
      <c r="H707" s="47"/>
    </row>
    <row r="708" spans="5:8" ht="18" customHeight="1">
      <c r="E708" s="47"/>
      <c r="F708" s="47"/>
      <c r="G708" s="261"/>
      <c r="H708" s="47"/>
    </row>
    <row r="709" spans="5:8" ht="18" customHeight="1">
      <c r="E709" s="47"/>
      <c r="F709" s="47"/>
      <c r="G709" s="261"/>
      <c r="H709" s="47"/>
    </row>
    <row r="710" spans="5:8" ht="18" customHeight="1">
      <c r="E710" s="47"/>
      <c r="F710" s="47"/>
      <c r="G710" s="261"/>
      <c r="H710" s="47"/>
    </row>
    <row r="711" spans="5:8" ht="18" customHeight="1">
      <c r="E711" s="47"/>
      <c r="F711" s="47"/>
      <c r="G711" s="261"/>
      <c r="H711" s="47"/>
    </row>
    <row r="712" spans="5:8" ht="18" customHeight="1">
      <c r="E712" s="47"/>
      <c r="F712" s="47"/>
      <c r="G712" s="261"/>
      <c r="H712" s="47"/>
    </row>
    <row r="713" spans="5:8" ht="18" customHeight="1">
      <c r="E713" s="47"/>
      <c r="F713" s="47"/>
      <c r="G713" s="261"/>
      <c r="H713" s="47"/>
    </row>
    <row r="714" spans="5:8" ht="18" customHeight="1">
      <c r="E714" s="47"/>
      <c r="F714" s="47"/>
      <c r="G714" s="261"/>
      <c r="H714" s="47"/>
    </row>
    <row r="715" spans="5:8" ht="18" customHeight="1">
      <c r="E715" s="47"/>
      <c r="F715" s="47"/>
      <c r="G715" s="261"/>
      <c r="H715" s="47"/>
    </row>
    <row r="716" spans="5:8" ht="18" customHeight="1">
      <c r="E716" s="47"/>
      <c r="F716" s="47"/>
      <c r="G716" s="261"/>
      <c r="H716" s="47"/>
    </row>
    <row r="717" spans="5:8" ht="18" customHeight="1">
      <c r="E717" s="47"/>
      <c r="F717" s="47"/>
      <c r="G717" s="261"/>
      <c r="H717" s="47"/>
    </row>
    <row r="718" spans="5:8" ht="18" customHeight="1">
      <c r="E718" s="47"/>
      <c r="F718" s="47"/>
      <c r="G718" s="261"/>
      <c r="H718" s="47"/>
    </row>
    <row r="719" spans="5:8" ht="18" customHeight="1">
      <c r="E719" s="47"/>
      <c r="F719" s="47"/>
      <c r="G719" s="261"/>
      <c r="H719" s="47"/>
    </row>
    <row r="720" spans="5:8" ht="18" customHeight="1">
      <c r="E720" s="47"/>
      <c r="F720" s="47"/>
      <c r="G720" s="261"/>
      <c r="H720" s="47"/>
    </row>
    <row r="721" spans="5:8" ht="18" customHeight="1">
      <c r="E721" s="47"/>
      <c r="F721" s="47"/>
      <c r="G721" s="261"/>
      <c r="H721" s="47"/>
    </row>
    <row r="722" spans="5:8" ht="18" customHeight="1">
      <c r="E722" s="47"/>
      <c r="F722" s="47"/>
      <c r="G722" s="261"/>
      <c r="H722" s="47"/>
    </row>
    <row r="723" spans="5:8" ht="18" customHeight="1">
      <c r="E723" s="47"/>
      <c r="F723" s="47"/>
      <c r="G723" s="261"/>
      <c r="H723" s="47"/>
    </row>
    <row r="724" spans="5:8" ht="18" customHeight="1">
      <c r="E724" s="47"/>
      <c r="F724" s="47"/>
      <c r="G724" s="261"/>
      <c r="H724" s="47"/>
    </row>
    <row r="725" spans="5:8" ht="18" customHeight="1">
      <c r="E725" s="47"/>
      <c r="F725" s="47"/>
      <c r="G725" s="261"/>
      <c r="H725" s="47"/>
    </row>
    <row r="726" spans="5:8" ht="18" customHeight="1">
      <c r="E726" s="47"/>
      <c r="F726" s="47"/>
      <c r="G726" s="261"/>
      <c r="H726" s="47"/>
    </row>
    <row r="727" spans="5:8" ht="18" customHeight="1">
      <c r="E727" s="47"/>
      <c r="F727" s="47"/>
      <c r="G727" s="261"/>
      <c r="H727" s="47"/>
    </row>
    <row r="728" spans="5:8" ht="18" customHeight="1">
      <c r="E728" s="47"/>
      <c r="F728" s="47"/>
      <c r="G728" s="261"/>
      <c r="H728" s="47"/>
    </row>
    <row r="729" spans="5:8" ht="18" customHeight="1">
      <c r="E729" s="47"/>
      <c r="F729" s="47"/>
      <c r="G729" s="261"/>
      <c r="H729" s="47"/>
    </row>
    <row r="730" spans="5:8" ht="18" customHeight="1">
      <c r="E730" s="47"/>
      <c r="F730" s="47"/>
      <c r="G730" s="261"/>
      <c r="H730" s="47"/>
    </row>
    <row r="731" spans="5:8" ht="18" customHeight="1">
      <c r="E731" s="47"/>
      <c r="F731" s="47"/>
      <c r="G731" s="261"/>
      <c r="H731" s="47"/>
    </row>
    <row r="732" spans="5:8" ht="18" customHeight="1">
      <c r="E732" s="47"/>
      <c r="F732" s="47"/>
      <c r="G732" s="261"/>
      <c r="H732" s="47"/>
    </row>
    <row r="733" spans="5:8" ht="18" customHeight="1">
      <c r="E733" s="47"/>
      <c r="F733" s="47"/>
      <c r="G733" s="261"/>
      <c r="H733" s="47"/>
    </row>
    <row r="734" spans="5:8" ht="18" customHeight="1">
      <c r="E734" s="47"/>
      <c r="F734" s="47"/>
      <c r="G734" s="261"/>
      <c r="H734" s="47"/>
    </row>
    <row r="735" spans="5:8" ht="18" customHeight="1">
      <c r="E735" s="47"/>
      <c r="F735" s="47"/>
      <c r="G735" s="261"/>
      <c r="H735" s="47"/>
    </row>
    <row r="736" spans="5:8" ht="18" customHeight="1">
      <c r="E736" s="47"/>
      <c r="F736" s="47"/>
      <c r="G736" s="261"/>
      <c r="H736" s="47"/>
    </row>
    <row r="737" spans="5:8" ht="18" customHeight="1">
      <c r="E737" s="47"/>
      <c r="F737" s="47"/>
      <c r="G737" s="261"/>
      <c r="H737" s="47"/>
    </row>
    <row r="738" spans="5:8" ht="18" customHeight="1">
      <c r="E738" s="47"/>
      <c r="F738" s="47"/>
      <c r="G738" s="261"/>
      <c r="H738" s="47"/>
    </row>
    <row r="739" spans="5:8" ht="18" customHeight="1">
      <c r="E739" s="47"/>
      <c r="F739" s="47"/>
      <c r="G739" s="261"/>
      <c r="H739" s="47"/>
    </row>
    <row r="740" spans="5:8" ht="18" customHeight="1">
      <c r="E740" s="47"/>
      <c r="F740" s="47"/>
      <c r="G740" s="261"/>
      <c r="H740" s="47"/>
    </row>
    <row r="741" spans="5:8" ht="18" customHeight="1">
      <c r="E741" s="47"/>
      <c r="F741" s="47"/>
      <c r="G741" s="261"/>
      <c r="H741" s="47"/>
    </row>
    <row r="742" spans="5:8" ht="18" customHeight="1">
      <c r="E742" s="47"/>
      <c r="F742" s="47"/>
      <c r="G742" s="261"/>
      <c r="H742" s="47"/>
    </row>
    <row r="743" spans="5:8" ht="18" customHeight="1">
      <c r="E743" s="47"/>
      <c r="F743" s="47"/>
      <c r="G743" s="261"/>
      <c r="H743" s="47"/>
    </row>
    <row r="744" spans="5:8" ht="18" customHeight="1">
      <c r="E744" s="47"/>
      <c r="F744" s="47"/>
      <c r="G744" s="261"/>
      <c r="H744" s="47"/>
    </row>
    <row r="745" spans="5:8" ht="18" customHeight="1">
      <c r="E745" s="47"/>
      <c r="F745" s="47"/>
      <c r="G745" s="261"/>
      <c r="H745" s="47"/>
    </row>
    <row r="746" spans="5:8" ht="18" customHeight="1">
      <c r="E746" s="47"/>
      <c r="F746" s="47"/>
      <c r="G746" s="261"/>
      <c r="H746" s="47"/>
    </row>
    <row r="747" spans="5:8" ht="18" customHeight="1">
      <c r="E747" s="47"/>
      <c r="F747" s="47"/>
      <c r="G747" s="261"/>
      <c r="H747" s="47"/>
    </row>
    <row r="748" spans="5:8" ht="18" customHeight="1">
      <c r="E748" s="47"/>
      <c r="F748" s="47"/>
      <c r="G748" s="261"/>
      <c r="H748" s="47"/>
    </row>
    <row r="749" spans="5:8" ht="18" customHeight="1">
      <c r="E749" s="47"/>
      <c r="F749" s="47"/>
      <c r="G749" s="261"/>
      <c r="H749" s="47"/>
    </row>
    <row r="750" spans="5:8" ht="18" customHeight="1">
      <c r="E750" s="47"/>
      <c r="F750" s="47"/>
      <c r="G750" s="261"/>
      <c r="H750" s="47"/>
    </row>
    <row r="751" spans="5:8" ht="18" customHeight="1">
      <c r="E751" s="47"/>
      <c r="F751" s="47"/>
      <c r="G751" s="261"/>
      <c r="H751" s="47"/>
    </row>
    <row r="752" spans="5:8" ht="18" customHeight="1">
      <c r="E752" s="47"/>
      <c r="F752" s="47"/>
      <c r="G752" s="261"/>
      <c r="H752" s="47"/>
    </row>
    <row r="753" spans="5:8" ht="18" customHeight="1">
      <c r="E753" s="47"/>
      <c r="F753" s="47"/>
      <c r="G753" s="261"/>
      <c r="H753" s="47"/>
    </row>
    <row r="754" spans="5:8" ht="18" customHeight="1">
      <c r="E754" s="47"/>
      <c r="F754" s="47"/>
      <c r="G754" s="261"/>
      <c r="H754" s="47"/>
    </row>
    <row r="755" spans="5:8" ht="18" customHeight="1">
      <c r="E755" s="47"/>
      <c r="F755" s="47"/>
      <c r="G755" s="261"/>
      <c r="H755" s="47"/>
    </row>
    <row r="756" spans="5:8" ht="18" customHeight="1">
      <c r="E756" s="47"/>
      <c r="F756" s="47"/>
      <c r="G756" s="261"/>
      <c r="H756" s="47"/>
    </row>
    <row r="757" spans="5:8" ht="18" customHeight="1">
      <c r="E757" s="47"/>
      <c r="F757" s="47"/>
      <c r="G757" s="261"/>
      <c r="H757" s="47"/>
    </row>
    <row r="758" spans="5:8" ht="18" customHeight="1">
      <c r="E758" s="47"/>
      <c r="F758" s="47"/>
      <c r="G758" s="261"/>
      <c r="H758" s="47"/>
    </row>
    <row r="759" spans="5:8" ht="18" customHeight="1">
      <c r="E759" s="47"/>
      <c r="F759" s="47"/>
      <c r="G759" s="261"/>
      <c r="H759" s="47"/>
    </row>
    <row r="760" spans="5:8" ht="18" customHeight="1">
      <c r="E760" s="47"/>
      <c r="F760" s="47"/>
      <c r="G760" s="261"/>
      <c r="H760" s="47"/>
    </row>
    <row r="761" spans="5:8" ht="18" customHeight="1">
      <c r="E761" s="47"/>
      <c r="F761" s="47"/>
      <c r="G761" s="261"/>
      <c r="H761" s="47"/>
    </row>
    <row r="762" spans="5:8" ht="18" customHeight="1">
      <c r="E762" s="47"/>
      <c r="F762" s="47"/>
      <c r="G762" s="261"/>
      <c r="H762" s="47"/>
    </row>
    <row r="763" spans="5:8" ht="18" customHeight="1">
      <c r="E763" s="47"/>
      <c r="F763" s="47"/>
      <c r="G763" s="261"/>
      <c r="H763" s="47"/>
    </row>
    <row r="764" spans="5:8" ht="18" customHeight="1">
      <c r="E764" s="47"/>
      <c r="F764" s="47"/>
      <c r="G764" s="261"/>
      <c r="H764" s="47"/>
    </row>
    <row r="765" spans="5:8" ht="18" customHeight="1">
      <c r="E765" s="47"/>
      <c r="F765" s="47"/>
      <c r="G765" s="261"/>
      <c r="H765" s="47"/>
    </row>
    <row r="766" spans="5:8" ht="18" customHeight="1">
      <c r="E766" s="47"/>
      <c r="F766" s="47"/>
      <c r="G766" s="261"/>
      <c r="H766" s="47"/>
    </row>
    <row r="767" spans="5:8" ht="18" customHeight="1">
      <c r="E767" s="47"/>
      <c r="F767" s="47"/>
      <c r="G767" s="261"/>
      <c r="H767" s="47"/>
    </row>
    <row r="768" spans="5:8" ht="18" customHeight="1">
      <c r="E768" s="47"/>
      <c r="F768" s="47"/>
      <c r="G768" s="261"/>
      <c r="H768" s="47"/>
    </row>
    <row r="769" spans="5:8" ht="18" customHeight="1">
      <c r="E769" s="47"/>
      <c r="F769" s="47"/>
      <c r="G769" s="261"/>
      <c r="H769" s="47"/>
    </row>
    <row r="770" spans="5:8" ht="18" customHeight="1">
      <c r="E770" s="47"/>
      <c r="F770" s="47"/>
      <c r="G770" s="261"/>
      <c r="H770" s="47"/>
    </row>
    <row r="771" spans="5:8" ht="18" customHeight="1">
      <c r="E771" s="47"/>
      <c r="F771" s="47"/>
      <c r="G771" s="261"/>
      <c r="H771" s="47"/>
    </row>
    <row r="772" spans="5:8" ht="18" customHeight="1">
      <c r="E772" s="47"/>
      <c r="F772" s="47"/>
      <c r="G772" s="261"/>
      <c r="H772" s="47"/>
    </row>
    <row r="773" spans="5:8" ht="18" customHeight="1">
      <c r="E773" s="47"/>
      <c r="F773" s="47"/>
      <c r="G773" s="261"/>
      <c r="H773" s="47"/>
    </row>
    <row r="774" spans="5:8" ht="18" customHeight="1">
      <c r="E774" s="47"/>
      <c r="F774" s="47"/>
      <c r="G774" s="261"/>
      <c r="H774" s="47"/>
    </row>
    <row r="775" spans="5:8" ht="18" customHeight="1">
      <c r="E775" s="47"/>
      <c r="F775" s="47"/>
      <c r="G775" s="261"/>
      <c r="H775" s="47"/>
    </row>
    <row r="776" spans="5:8" ht="18" customHeight="1">
      <c r="E776" s="47"/>
      <c r="F776" s="47"/>
      <c r="G776" s="261"/>
      <c r="H776" s="47"/>
    </row>
    <row r="777" spans="5:8" ht="18" customHeight="1">
      <c r="E777" s="47"/>
      <c r="F777" s="47"/>
      <c r="G777" s="261"/>
      <c r="H777" s="47"/>
    </row>
    <row r="778" spans="5:8" ht="18" customHeight="1">
      <c r="E778" s="47"/>
      <c r="F778" s="47"/>
      <c r="G778" s="261"/>
      <c r="H778" s="47"/>
    </row>
    <row r="779" spans="5:8" ht="18" customHeight="1">
      <c r="E779" s="47"/>
      <c r="F779" s="47"/>
      <c r="G779" s="261"/>
      <c r="H779" s="47"/>
    </row>
    <row r="780" spans="5:8" ht="18" customHeight="1">
      <c r="E780" s="47"/>
      <c r="F780" s="47"/>
      <c r="G780" s="261"/>
      <c r="H780" s="47"/>
    </row>
    <row r="781" spans="5:8" ht="18" customHeight="1">
      <c r="E781" s="47"/>
      <c r="F781" s="47"/>
      <c r="G781" s="261"/>
      <c r="H781" s="47"/>
    </row>
    <row r="782" spans="5:8" ht="18" customHeight="1">
      <c r="E782" s="47"/>
      <c r="F782" s="47"/>
      <c r="G782" s="261"/>
      <c r="H782" s="47"/>
    </row>
    <row r="783" spans="5:8" ht="18" customHeight="1">
      <c r="E783" s="47"/>
      <c r="F783" s="47"/>
      <c r="G783" s="261"/>
      <c r="H783" s="47"/>
    </row>
    <row r="784" spans="5:8" ht="18" customHeight="1">
      <c r="E784" s="47"/>
      <c r="F784" s="47"/>
      <c r="G784" s="261"/>
      <c r="H784" s="47"/>
    </row>
    <row r="785" spans="5:8" ht="18" customHeight="1">
      <c r="E785" s="47"/>
      <c r="F785" s="47"/>
      <c r="G785" s="261"/>
      <c r="H785" s="47"/>
    </row>
    <row r="786" spans="5:8" ht="18" customHeight="1">
      <c r="E786" s="47"/>
      <c r="F786" s="47"/>
      <c r="G786" s="261"/>
      <c r="H786" s="47"/>
    </row>
    <row r="787" spans="5:8" ht="18" customHeight="1">
      <c r="E787" s="47"/>
      <c r="F787" s="47"/>
      <c r="G787" s="261"/>
      <c r="H787" s="47"/>
    </row>
    <row r="788" spans="5:8" ht="18" customHeight="1">
      <c r="E788" s="47"/>
      <c r="F788" s="47"/>
      <c r="G788" s="261"/>
      <c r="H788" s="47"/>
    </row>
    <row r="789" spans="5:8" ht="18" customHeight="1">
      <c r="E789" s="47"/>
      <c r="F789" s="47"/>
      <c r="G789" s="261"/>
      <c r="H789" s="47"/>
    </row>
    <row r="790" spans="5:8" ht="18" customHeight="1">
      <c r="E790" s="47"/>
      <c r="F790" s="47"/>
      <c r="G790" s="261"/>
      <c r="H790" s="47"/>
    </row>
    <row r="791" spans="5:8" ht="18" customHeight="1">
      <c r="E791" s="47"/>
      <c r="F791" s="47"/>
      <c r="G791" s="261"/>
      <c r="H791" s="47"/>
    </row>
    <row r="792" spans="5:8" ht="18" customHeight="1">
      <c r="E792" s="47"/>
      <c r="F792" s="47"/>
      <c r="G792" s="261"/>
      <c r="H792" s="47"/>
    </row>
    <row r="793" spans="5:8" ht="18" customHeight="1">
      <c r="E793" s="47"/>
      <c r="F793" s="47"/>
      <c r="G793" s="261"/>
      <c r="H793" s="47"/>
    </row>
    <row r="794" spans="5:8" ht="18" customHeight="1">
      <c r="E794" s="47"/>
      <c r="F794" s="47"/>
      <c r="G794" s="261"/>
      <c r="H794" s="47"/>
    </row>
    <row r="795" spans="5:8" ht="18" customHeight="1">
      <c r="E795" s="47"/>
      <c r="F795" s="47"/>
      <c r="G795" s="261"/>
      <c r="H795" s="47"/>
    </row>
    <row r="796" spans="5:8" ht="18" customHeight="1">
      <c r="E796" s="47"/>
      <c r="F796" s="47"/>
      <c r="G796" s="261"/>
      <c r="H796" s="47"/>
    </row>
    <row r="797" spans="5:8" ht="18" customHeight="1">
      <c r="E797" s="47"/>
      <c r="F797" s="47"/>
      <c r="G797" s="261"/>
      <c r="H797" s="47"/>
    </row>
    <row r="798" spans="5:8" ht="18" customHeight="1">
      <c r="E798" s="47"/>
      <c r="F798" s="47"/>
      <c r="G798" s="261"/>
      <c r="H798" s="47"/>
    </row>
    <row r="799" spans="5:8" ht="18" customHeight="1">
      <c r="E799" s="47"/>
      <c r="F799" s="47"/>
      <c r="G799" s="261"/>
      <c r="H799" s="47"/>
    </row>
    <row r="800" spans="5:8" ht="18" customHeight="1">
      <c r="E800" s="47"/>
      <c r="F800" s="47"/>
      <c r="G800" s="261"/>
      <c r="H800" s="47"/>
    </row>
    <row r="801" spans="5:8" ht="18" customHeight="1">
      <c r="E801" s="47"/>
      <c r="F801" s="47"/>
      <c r="G801" s="261"/>
      <c r="H801" s="47"/>
    </row>
    <row r="802" spans="5:8" ht="18" customHeight="1">
      <c r="E802" s="47"/>
      <c r="F802" s="47"/>
      <c r="G802" s="261"/>
      <c r="H802" s="47"/>
    </row>
    <row r="803" spans="5:8" ht="18" customHeight="1">
      <c r="E803" s="47"/>
      <c r="F803" s="47"/>
      <c r="G803" s="261"/>
      <c r="H803" s="47"/>
    </row>
    <row r="804" spans="5:8" ht="18" customHeight="1">
      <c r="E804" s="47"/>
      <c r="F804" s="47"/>
      <c r="G804" s="261"/>
      <c r="H804" s="47"/>
    </row>
    <row r="805" spans="5:8" ht="18" customHeight="1">
      <c r="E805" s="47"/>
      <c r="F805" s="47"/>
      <c r="G805" s="261"/>
      <c r="H805" s="47"/>
    </row>
    <row r="806" spans="5:8" ht="18" customHeight="1">
      <c r="E806" s="47"/>
      <c r="F806" s="47"/>
      <c r="G806" s="261"/>
      <c r="H806" s="47"/>
    </row>
    <row r="807" spans="5:8" ht="18" customHeight="1">
      <c r="E807" s="47"/>
      <c r="F807" s="47"/>
      <c r="G807" s="261"/>
      <c r="H807" s="47"/>
    </row>
    <row r="808" spans="5:8" ht="18" customHeight="1">
      <c r="E808" s="47"/>
      <c r="F808" s="47"/>
      <c r="G808" s="261"/>
      <c r="H808" s="47"/>
    </row>
    <row r="809" spans="5:8" ht="18" customHeight="1">
      <c r="E809" s="47"/>
      <c r="F809" s="47"/>
      <c r="G809" s="261"/>
      <c r="H809" s="47"/>
    </row>
    <row r="810" spans="5:8" ht="18" customHeight="1">
      <c r="E810" s="47"/>
      <c r="F810" s="47"/>
      <c r="G810" s="261"/>
      <c r="H810" s="47"/>
    </row>
    <row r="811" spans="5:8" ht="18" customHeight="1">
      <c r="E811" s="47"/>
      <c r="F811" s="47"/>
      <c r="G811" s="261"/>
      <c r="H811" s="47"/>
    </row>
    <row r="812" spans="5:8" ht="18" customHeight="1">
      <c r="E812" s="47"/>
      <c r="F812" s="47"/>
      <c r="G812" s="261"/>
      <c r="H812" s="47"/>
    </row>
    <row r="813" spans="5:8" ht="18" customHeight="1">
      <c r="E813" s="47"/>
      <c r="F813" s="47"/>
      <c r="G813" s="261"/>
      <c r="H813" s="47"/>
    </row>
    <row r="814" spans="5:8" ht="18" customHeight="1">
      <c r="E814" s="47"/>
      <c r="F814" s="47"/>
      <c r="G814" s="261"/>
      <c r="H814" s="47"/>
    </row>
    <row r="815" spans="5:8" ht="18" customHeight="1">
      <c r="E815" s="47"/>
      <c r="F815" s="47"/>
      <c r="G815" s="261"/>
      <c r="H815" s="47"/>
    </row>
    <row r="816" spans="5:8" ht="18" customHeight="1">
      <c r="E816" s="47"/>
      <c r="F816" s="47"/>
      <c r="G816" s="261"/>
      <c r="H816" s="47"/>
    </row>
    <row r="817" spans="5:8" ht="18" customHeight="1">
      <c r="E817" s="47"/>
      <c r="F817" s="47"/>
      <c r="G817" s="261"/>
      <c r="H817" s="47"/>
    </row>
    <row r="818" spans="5:8" ht="18" customHeight="1">
      <c r="E818" s="47"/>
      <c r="F818" s="47"/>
      <c r="G818" s="261"/>
      <c r="H818" s="47"/>
    </row>
    <row r="819" spans="5:8" ht="18" customHeight="1">
      <c r="E819" s="47"/>
      <c r="F819" s="47"/>
      <c r="G819" s="261"/>
      <c r="H819" s="47"/>
    </row>
    <row r="820" spans="5:8" ht="18" customHeight="1">
      <c r="E820" s="47"/>
      <c r="F820" s="47"/>
      <c r="G820" s="261"/>
      <c r="H820" s="47"/>
    </row>
    <row r="821" spans="5:8" ht="18" customHeight="1">
      <c r="E821" s="47"/>
      <c r="F821" s="47"/>
      <c r="G821" s="261"/>
      <c r="H821" s="47"/>
    </row>
    <row r="822" spans="5:8" ht="18" customHeight="1">
      <c r="E822" s="47"/>
      <c r="F822" s="47"/>
      <c r="G822" s="261"/>
      <c r="H822" s="47"/>
    </row>
    <row r="823" spans="5:8" ht="18" customHeight="1">
      <c r="E823" s="47"/>
      <c r="F823" s="47"/>
      <c r="G823" s="261"/>
      <c r="H823" s="47"/>
    </row>
    <row r="824" spans="5:8" ht="18" customHeight="1">
      <c r="E824" s="47"/>
      <c r="F824" s="47"/>
      <c r="G824" s="261"/>
      <c r="H824" s="47"/>
    </row>
    <row r="825" spans="5:8" ht="18" customHeight="1">
      <c r="E825" s="47"/>
      <c r="F825" s="47"/>
      <c r="G825" s="261"/>
      <c r="H825" s="47"/>
    </row>
    <row r="826" spans="5:8" ht="18" customHeight="1">
      <c r="E826" s="47"/>
      <c r="F826" s="47"/>
      <c r="G826" s="261"/>
      <c r="H826" s="47"/>
    </row>
    <row r="827" spans="5:8" ht="18" customHeight="1">
      <c r="E827" s="47"/>
      <c r="F827" s="47"/>
      <c r="G827" s="261"/>
      <c r="H827" s="47"/>
    </row>
    <row r="828" spans="5:8" ht="18" customHeight="1">
      <c r="E828" s="47"/>
      <c r="F828" s="47"/>
      <c r="G828" s="261"/>
      <c r="H828" s="47"/>
    </row>
    <row r="829" spans="5:8" ht="18" customHeight="1">
      <c r="E829" s="47"/>
      <c r="F829" s="47"/>
      <c r="G829" s="261"/>
      <c r="H829" s="47"/>
    </row>
    <row r="830" spans="5:8" ht="18" customHeight="1">
      <c r="E830" s="47"/>
      <c r="F830" s="47"/>
      <c r="G830" s="261"/>
      <c r="H830" s="47"/>
    </row>
    <row r="831" spans="5:8" ht="18" customHeight="1">
      <c r="E831" s="47"/>
      <c r="F831" s="47"/>
      <c r="G831" s="261"/>
      <c r="H831" s="47"/>
    </row>
    <row r="832" spans="5:8" ht="18" customHeight="1">
      <c r="E832" s="47"/>
      <c r="F832" s="47"/>
      <c r="G832" s="261"/>
      <c r="H832" s="47"/>
    </row>
    <row r="833" spans="5:8" ht="18" customHeight="1">
      <c r="E833" s="47"/>
      <c r="F833" s="47"/>
      <c r="G833" s="261"/>
      <c r="H833" s="47"/>
    </row>
    <row r="834" spans="5:8" ht="18" customHeight="1">
      <c r="E834" s="47"/>
      <c r="F834" s="47"/>
      <c r="G834" s="261"/>
      <c r="H834" s="47"/>
    </row>
    <row r="835" spans="5:8" ht="18" customHeight="1">
      <c r="E835" s="47"/>
      <c r="F835" s="47"/>
      <c r="G835" s="261"/>
      <c r="H835" s="47"/>
    </row>
    <row r="836" spans="5:8" ht="18" customHeight="1">
      <c r="E836" s="47"/>
      <c r="F836" s="47"/>
      <c r="G836" s="261"/>
      <c r="H836" s="47"/>
    </row>
    <row r="837" spans="5:8" ht="18" customHeight="1">
      <c r="E837" s="47"/>
      <c r="F837" s="47"/>
      <c r="G837" s="261"/>
      <c r="H837" s="47"/>
    </row>
    <row r="838" spans="5:8" ht="18" customHeight="1">
      <c r="E838" s="47"/>
      <c r="F838" s="47"/>
      <c r="G838" s="261"/>
      <c r="H838" s="47"/>
    </row>
    <row r="839" spans="5:8" ht="18" customHeight="1">
      <c r="E839" s="47"/>
      <c r="F839" s="47"/>
      <c r="G839" s="261"/>
      <c r="H839" s="47"/>
    </row>
    <row r="840" spans="5:8" ht="18" customHeight="1">
      <c r="E840" s="47"/>
      <c r="F840" s="47"/>
      <c r="G840" s="261"/>
      <c r="H840" s="47"/>
    </row>
    <row r="841" spans="5:8" ht="18" customHeight="1">
      <c r="E841" s="47"/>
      <c r="F841" s="47"/>
      <c r="G841" s="261"/>
      <c r="H841" s="47"/>
    </row>
    <row r="842" spans="5:8" ht="18" customHeight="1">
      <c r="E842" s="47"/>
      <c r="F842" s="47"/>
      <c r="G842" s="261"/>
      <c r="H842" s="47"/>
    </row>
    <row r="843" spans="5:8" ht="18" customHeight="1">
      <c r="E843" s="47"/>
      <c r="F843" s="47"/>
      <c r="G843" s="261"/>
      <c r="H843" s="47"/>
    </row>
    <row r="844" spans="5:8" ht="18" customHeight="1">
      <c r="E844" s="47"/>
      <c r="F844" s="47"/>
      <c r="G844" s="261"/>
      <c r="H844" s="47"/>
    </row>
    <row r="845" spans="5:8" ht="18" customHeight="1">
      <c r="E845" s="47"/>
      <c r="F845" s="47"/>
      <c r="G845" s="261"/>
      <c r="H845" s="47"/>
    </row>
    <row r="846" spans="5:8" ht="18" customHeight="1">
      <c r="E846" s="47"/>
      <c r="F846" s="47"/>
      <c r="G846" s="261"/>
      <c r="H846" s="47"/>
    </row>
    <row r="847" spans="5:8" ht="18" customHeight="1">
      <c r="E847" s="47"/>
      <c r="F847" s="47"/>
      <c r="G847" s="261"/>
      <c r="H847" s="47"/>
    </row>
    <row r="848" spans="5:8" ht="18" customHeight="1">
      <c r="E848" s="47"/>
      <c r="F848" s="47"/>
      <c r="G848" s="261"/>
      <c r="H848" s="47"/>
    </row>
    <row r="849" spans="5:8" ht="18" customHeight="1">
      <c r="E849" s="47"/>
      <c r="F849" s="47"/>
      <c r="G849" s="261"/>
      <c r="H849" s="47"/>
    </row>
    <row r="850" spans="5:8" ht="18" customHeight="1">
      <c r="E850" s="47"/>
      <c r="F850" s="47"/>
      <c r="G850" s="261"/>
      <c r="H850" s="47"/>
    </row>
    <row r="851" spans="5:8" ht="18" customHeight="1">
      <c r="E851" s="47"/>
      <c r="F851" s="47"/>
      <c r="G851" s="261"/>
      <c r="H851" s="47"/>
    </row>
    <row r="852" spans="5:8" ht="18" customHeight="1">
      <c r="E852" s="47"/>
      <c r="F852" s="47"/>
      <c r="G852" s="261"/>
      <c r="H852" s="47"/>
    </row>
    <row r="853" spans="5:8" ht="18" customHeight="1">
      <c r="E853" s="47"/>
      <c r="F853" s="47"/>
      <c r="G853" s="261"/>
      <c r="H853" s="47"/>
    </row>
    <row r="854" spans="5:8" ht="18" customHeight="1">
      <c r="E854" s="47"/>
      <c r="F854" s="47"/>
      <c r="G854" s="261"/>
      <c r="H854" s="47"/>
    </row>
    <row r="855" spans="5:8" ht="18" customHeight="1">
      <c r="E855" s="47"/>
      <c r="F855" s="47"/>
      <c r="G855" s="261"/>
      <c r="H855" s="47"/>
    </row>
    <row r="856" spans="5:8" ht="18" customHeight="1">
      <c r="E856" s="47"/>
      <c r="F856" s="47"/>
      <c r="G856" s="261"/>
      <c r="H856" s="47"/>
    </row>
    <row r="857" spans="5:8" ht="18" customHeight="1">
      <c r="E857" s="47"/>
      <c r="F857" s="47"/>
      <c r="G857" s="261"/>
      <c r="H857" s="47"/>
    </row>
    <row r="858" spans="5:8" ht="18" customHeight="1">
      <c r="E858" s="47"/>
      <c r="F858" s="47"/>
      <c r="G858" s="261"/>
      <c r="H858" s="47"/>
    </row>
    <row r="859" spans="5:8" ht="18" customHeight="1">
      <c r="E859" s="47"/>
      <c r="F859" s="47"/>
      <c r="G859" s="261"/>
      <c r="H859" s="47"/>
    </row>
    <row r="860" spans="5:8" ht="18" customHeight="1">
      <c r="E860" s="47"/>
      <c r="F860" s="47"/>
      <c r="G860" s="261"/>
      <c r="H860" s="47"/>
    </row>
    <row r="861" spans="5:8" ht="18" customHeight="1">
      <c r="E861" s="47"/>
      <c r="F861" s="47"/>
      <c r="G861" s="261"/>
      <c r="H861" s="47"/>
    </row>
    <row r="862" spans="5:8" ht="18" customHeight="1">
      <c r="E862" s="47"/>
      <c r="F862" s="47"/>
      <c r="G862" s="261"/>
      <c r="H862" s="47"/>
    </row>
    <row r="863" spans="5:8" ht="18" customHeight="1">
      <c r="E863" s="47"/>
      <c r="F863" s="47"/>
      <c r="G863" s="261"/>
      <c r="H863" s="47"/>
    </row>
    <row r="864" spans="5:8" ht="18" customHeight="1">
      <c r="E864" s="47"/>
      <c r="F864" s="47"/>
      <c r="G864" s="261"/>
      <c r="H864" s="47"/>
    </row>
    <row r="865" spans="5:8" ht="18" customHeight="1">
      <c r="E865" s="47"/>
      <c r="F865" s="47"/>
      <c r="G865" s="261"/>
      <c r="H865" s="47"/>
    </row>
    <row r="866" spans="5:8" ht="18" customHeight="1">
      <c r="E866" s="47"/>
      <c r="F866" s="47"/>
      <c r="G866" s="261"/>
      <c r="H866" s="47"/>
    </row>
    <row r="867" spans="5:8" ht="18" customHeight="1">
      <c r="E867" s="47"/>
      <c r="F867" s="47"/>
      <c r="G867" s="261"/>
      <c r="H867" s="47"/>
    </row>
    <row r="868" spans="5:8" ht="18" customHeight="1">
      <c r="E868" s="47"/>
      <c r="F868" s="47"/>
      <c r="G868" s="261"/>
      <c r="H868" s="47"/>
    </row>
    <row r="869" spans="5:8" ht="18" customHeight="1">
      <c r="E869" s="47"/>
      <c r="F869" s="47"/>
      <c r="G869" s="261"/>
      <c r="H869" s="47"/>
    </row>
    <row r="870" spans="5:8" ht="18" customHeight="1">
      <c r="E870" s="47"/>
      <c r="F870" s="47"/>
      <c r="G870" s="261"/>
      <c r="H870" s="47"/>
    </row>
    <row r="871" spans="5:8" ht="18" customHeight="1">
      <c r="E871" s="47"/>
      <c r="F871" s="47"/>
      <c r="G871" s="261"/>
      <c r="H871" s="47"/>
    </row>
    <row r="872" spans="5:8" ht="18" customHeight="1">
      <c r="E872" s="47"/>
      <c r="F872" s="47"/>
      <c r="G872" s="261"/>
      <c r="H872" s="47"/>
    </row>
    <row r="873" spans="5:8" ht="18" customHeight="1">
      <c r="E873" s="47"/>
      <c r="F873" s="47"/>
      <c r="G873" s="261"/>
      <c r="H873" s="47"/>
    </row>
    <row r="874" spans="5:8" ht="18" customHeight="1">
      <c r="E874" s="47"/>
      <c r="F874" s="47"/>
      <c r="G874" s="261"/>
      <c r="H874" s="47"/>
    </row>
    <row r="875" spans="5:8" ht="18" customHeight="1">
      <c r="E875" s="47"/>
      <c r="F875" s="47"/>
      <c r="G875" s="261"/>
      <c r="H875" s="47"/>
    </row>
    <row r="876" spans="5:8" ht="18" customHeight="1">
      <c r="E876" s="47"/>
      <c r="F876" s="47"/>
      <c r="G876" s="261"/>
      <c r="H876" s="47"/>
    </row>
    <row r="877" spans="5:8" ht="18" customHeight="1">
      <c r="E877" s="47"/>
      <c r="F877" s="47"/>
      <c r="G877" s="261"/>
      <c r="H877" s="47"/>
    </row>
    <row r="878" spans="5:8" ht="18" customHeight="1">
      <c r="E878" s="47"/>
      <c r="F878" s="47"/>
      <c r="G878" s="261"/>
      <c r="H878" s="47"/>
    </row>
    <row r="879" spans="5:8" ht="18" customHeight="1">
      <c r="E879" s="47"/>
      <c r="F879" s="47"/>
      <c r="G879" s="261"/>
      <c r="H879" s="47"/>
    </row>
    <row r="880" spans="5:8" ht="18" customHeight="1">
      <c r="E880" s="47"/>
      <c r="F880" s="47"/>
      <c r="G880" s="261"/>
      <c r="H880" s="47"/>
    </row>
    <row r="881" spans="5:8" ht="18" customHeight="1">
      <c r="E881" s="47"/>
      <c r="F881" s="47"/>
      <c r="G881" s="261"/>
      <c r="H881" s="47"/>
    </row>
    <row r="882" spans="5:8" ht="18" customHeight="1">
      <c r="E882" s="47"/>
      <c r="F882" s="47"/>
      <c r="G882" s="261"/>
      <c r="H882" s="47"/>
    </row>
    <row r="883" spans="5:8" ht="18" customHeight="1">
      <c r="E883" s="47"/>
      <c r="F883" s="47"/>
      <c r="G883" s="261"/>
      <c r="H883" s="47"/>
    </row>
    <row r="884" spans="5:8" ht="18" customHeight="1">
      <c r="E884" s="47"/>
      <c r="F884" s="47"/>
      <c r="G884" s="261"/>
      <c r="H884" s="47"/>
    </row>
    <row r="885" spans="5:8" ht="18" customHeight="1">
      <c r="E885" s="47"/>
      <c r="F885" s="47"/>
      <c r="G885" s="261"/>
      <c r="H885" s="47"/>
    </row>
    <row r="886" spans="5:8" ht="18" customHeight="1">
      <c r="E886" s="47"/>
      <c r="F886" s="47"/>
      <c r="G886" s="261"/>
      <c r="H886" s="47"/>
    </row>
    <row r="887" spans="5:8" ht="18" customHeight="1">
      <c r="E887" s="47"/>
      <c r="F887" s="47"/>
      <c r="G887" s="261"/>
      <c r="H887" s="47"/>
    </row>
    <row r="888" spans="5:8" ht="18" customHeight="1">
      <c r="E888" s="47"/>
      <c r="F888" s="47"/>
      <c r="G888" s="261"/>
      <c r="H888" s="47"/>
    </row>
    <row r="889" spans="5:8" ht="18" customHeight="1">
      <c r="E889" s="47"/>
      <c r="F889" s="47"/>
      <c r="G889" s="261"/>
      <c r="H889" s="47"/>
    </row>
    <row r="890" spans="5:8" ht="18" customHeight="1">
      <c r="E890" s="47"/>
      <c r="F890" s="47"/>
      <c r="G890" s="261"/>
      <c r="H890" s="47"/>
    </row>
    <row r="891" spans="5:8" ht="18" customHeight="1">
      <c r="E891" s="47"/>
      <c r="F891" s="47"/>
      <c r="G891" s="261"/>
      <c r="H891" s="47"/>
    </row>
    <row r="892" spans="5:8" ht="18" customHeight="1">
      <c r="E892" s="47"/>
      <c r="F892" s="47"/>
      <c r="G892" s="261"/>
      <c r="H892" s="47"/>
    </row>
    <row r="893" spans="5:8" ht="18" customHeight="1">
      <c r="E893" s="47"/>
      <c r="F893" s="47"/>
      <c r="G893" s="261"/>
      <c r="H893" s="47"/>
    </row>
    <row r="894" spans="5:8" ht="18" customHeight="1">
      <c r="E894" s="47"/>
      <c r="F894" s="47"/>
      <c r="G894" s="261"/>
      <c r="H894" s="47"/>
    </row>
    <row r="895" spans="5:8" ht="18" customHeight="1">
      <c r="E895" s="47"/>
      <c r="F895" s="47"/>
      <c r="G895" s="261"/>
      <c r="H895" s="47"/>
    </row>
    <row r="896" spans="5:8" ht="18" customHeight="1">
      <c r="E896" s="47"/>
      <c r="F896" s="47"/>
      <c r="G896" s="261"/>
      <c r="H896" s="47"/>
    </row>
    <row r="897" spans="5:8" ht="18" customHeight="1">
      <c r="E897" s="47"/>
      <c r="F897" s="47"/>
      <c r="G897" s="261"/>
      <c r="H897" s="47"/>
    </row>
    <row r="898" spans="5:8" ht="18" customHeight="1">
      <c r="E898" s="47"/>
      <c r="F898" s="47"/>
      <c r="G898" s="261"/>
      <c r="H898" s="47"/>
    </row>
    <row r="899" spans="5:8" ht="18" customHeight="1">
      <c r="E899" s="47"/>
      <c r="F899" s="47"/>
      <c r="G899" s="261"/>
      <c r="H899" s="47"/>
    </row>
    <row r="900" spans="5:8" ht="18" customHeight="1">
      <c r="E900" s="47"/>
      <c r="F900" s="47"/>
      <c r="G900" s="261"/>
      <c r="H900" s="47"/>
    </row>
    <row r="901" spans="5:8" ht="18" customHeight="1">
      <c r="E901" s="47"/>
      <c r="F901" s="47"/>
      <c r="G901" s="261"/>
      <c r="H901" s="47"/>
    </row>
    <row r="902" spans="5:8" ht="18" customHeight="1">
      <c r="E902" s="47"/>
      <c r="F902" s="47"/>
      <c r="G902" s="261"/>
      <c r="H902" s="47"/>
    </row>
    <row r="903" spans="5:8" ht="18" customHeight="1">
      <c r="E903" s="47"/>
      <c r="F903" s="47"/>
      <c r="G903" s="261"/>
      <c r="H903" s="47"/>
    </row>
    <row r="904" spans="5:8" ht="18" customHeight="1">
      <c r="E904" s="47"/>
      <c r="F904" s="47"/>
      <c r="G904" s="261"/>
      <c r="H904" s="47"/>
    </row>
    <row r="905" spans="5:8" ht="18" customHeight="1">
      <c r="E905" s="47"/>
      <c r="F905" s="47"/>
      <c r="G905" s="261"/>
      <c r="H905" s="47"/>
    </row>
    <row r="906" spans="5:8" ht="18" customHeight="1">
      <c r="E906" s="47"/>
      <c r="F906" s="47"/>
      <c r="G906" s="261"/>
      <c r="H906" s="47"/>
    </row>
    <row r="907" spans="5:8" ht="18" customHeight="1">
      <c r="E907" s="47"/>
      <c r="F907" s="47"/>
      <c r="G907" s="261"/>
      <c r="H907" s="47"/>
    </row>
    <row r="908" spans="5:8" ht="18" customHeight="1">
      <c r="E908" s="47"/>
      <c r="F908" s="47"/>
      <c r="G908" s="261"/>
      <c r="H908" s="47"/>
    </row>
    <row r="909" spans="5:8" ht="18" customHeight="1">
      <c r="E909" s="47"/>
      <c r="F909" s="47"/>
      <c r="G909" s="261"/>
      <c r="H909" s="47"/>
    </row>
    <row r="910" spans="5:8" ht="18" customHeight="1">
      <c r="E910" s="47"/>
      <c r="F910" s="47"/>
      <c r="G910" s="261"/>
      <c r="H910" s="47"/>
    </row>
    <row r="911" spans="5:8" ht="18" customHeight="1">
      <c r="E911" s="47"/>
      <c r="F911" s="47"/>
      <c r="G911" s="261"/>
      <c r="H911" s="47"/>
    </row>
    <row r="912" spans="5:8" ht="18" customHeight="1">
      <c r="E912" s="47"/>
      <c r="F912" s="47"/>
      <c r="G912" s="261"/>
      <c r="H912" s="47"/>
    </row>
    <row r="913" spans="5:8" ht="18" customHeight="1">
      <c r="E913" s="47"/>
      <c r="F913" s="47"/>
      <c r="G913" s="261"/>
      <c r="H913" s="47"/>
    </row>
    <row r="914" spans="5:8" ht="18" customHeight="1">
      <c r="E914" s="47"/>
      <c r="F914" s="47"/>
      <c r="G914" s="261"/>
      <c r="H914" s="47"/>
    </row>
    <row r="915" spans="5:8" ht="18" customHeight="1">
      <c r="E915" s="47"/>
      <c r="F915" s="47"/>
      <c r="G915" s="261"/>
      <c r="H915" s="47"/>
    </row>
    <row r="916" spans="5:8" ht="18" customHeight="1">
      <c r="E916" s="47"/>
      <c r="F916" s="47"/>
      <c r="G916" s="261"/>
      <c r="H916" s="47"/>
    </row>
    <row r="917" spans="5:8" ht="18" customHeight="1">
      <c r="E917" s="47"/>
      <c r="F917" s="47"/>
      <c r="G917" s="261"/>
      <c r="H917" s="47"/>
    </row>
    <row r="918" spans="5:8" ht="18" customHeight="1">
      <c r="E918" s="47"/>
      <c r="F918" s="47"/>
      <c r="G918" s="261"/>
      <c r="H918" s="47"/>
    </row>
    <row r="919" spans="5:8" ht="18" customHeight="1">
      <c r="E919" s="47"/>
      <c r="F919" s="47"/>
      <c r="G919" s="261"/>
      <c r="H919" s="47"/>
    </row>
    <row r="920" spans="5:8" ht="18" customHeight="1">
      <c r="E920" s="47"/>
      <c r="F920" s="47"/>
      <c r="G920" s="261"/>
      <c r="H920" s="47"/>
    </row>
    <row r="921" spans="5:8" ht="18" customHeight="1">
      <c r="E921" s="47"/>
      <c r="F921" s="47"/>
      <c r="G921" s="261"/>
      <c r="H921" s="47"/>
    </row>
    <row r="922" spans="5:8" ht="18" customHeight="1">
      <c r="E922" s="47"/>
      <c r="F922" s="47"/>
      <c r="G922" s="261"/>
      <c r="H922" s="47"/>
    </row>
    <row r="923" spans="5:8" ht="18" customHeight="1">
      <c r="E923" s="47"/>
      <c r="F923" s="47"/>
      <c r="G923" s="261"/>
      <c r="H923" s="47"/>
    </row>
    <row r="924" spans="5:8" ht="18" customHeight="1">
      <c r="E924" s="47"/>
      <c r="F924" s="47"/>
      <c r="G924" s="261"/>
      <c r="H924" s="47"/>
    </row>
    <row r="925" spans="5:8" ht="18" customHeight="1">
      <c r="E925" s="47"/>
      <c r="F925" s="47"/>
      <c r="G925" s="261"/>
      <c r="H925" s="47"/>
    </row>
    <row r="926" spans="5:8" ht="18" customHeight="1">
      <c r="E926" s="47"/>
      <c r="F926" s="47"/>
      <c r="G926" s="261"/>
      <c r="H926" s="47"/>
    </row>
    <row r="927" spans="5:8" ht="18" customHeight="1">
      <c r="E927" s="47"/>
      <c r="F927" s="47"/>
      <c r="G927" s="261"/>
      <c r="H927" s="47"/>
    </row>
    <row r="928" spans="5:8" ht="18" customHeight="1">
      <c r="E928" s="47"/>
      <c r="F928" s="47"/>
      <c r="G928" s="261"/>
      <c r="H928" s="47"/>
    </row>
    <row r="929" spans="5:8" ht="18" customHeight="1">
      <c r="E929" s="47"/>
      <c r="F929" s="47"/>
      <c r="G929" s="261"/>
      <c r="H929" s="47"/>
    </row>
    <row r="930" spans="5:8" ht="18" customHeight="1">
      <c r="E930" s="47"/>
      <c r="F930" s="47"/>
      <c r="G930" s="261"/>
      <c r="H930" s="47"/>
    </row>
    <row r="931" spans="5:8" ht="18" customHeight="1">
      <c r="E931" s="47"/>
      <c r="F931" s="47"/>
      <c r="G931" s="261"/>
      <c r="H931" s="47"/>
    </row>
    <row r="932" spans="5:8" ht="18" customHeight="1">
      <c r="E932" s="47"/>
      <c r="F932" s="47"/>
      <c r="G932" s="261"/>
      <c r="H932" s="47"/>
    </row>
    <row r="933" spans="5:8" ht="18" customHeight="1">
      <c r="E933" s="47"/>
      <c r="F933" s="47"/>
      <c r="G933" s="261"/>
      <c r="H933" s="47"/>
    </row>
    <row r="934" spans="5:8" ht="18" customHeight="1">
      <c r="E934" s="47"/>
      <c r="F934" s="47"/>
      <c r="G934" s="261"/>
      <c r="H934" s="47"/>
    </row>
    <row r="935" spans="5:8" ht="18" customHeight="1">
      <c r="E935" s="47"/>
      <c r="F935" s="47"/>
      <c r="G935" s="261"/>
      <c r="H935" s="47"/>
    </row>
    <row r="936" spans="5:8" ht="18" customHeight="1">
      <c r="E936" s="47"/>
      <c r="F936" s="47"/>
      <c r="G936" s="261"/>
      <c r="H936" s="47"/>
    </row>
    <row r="937" spans="5:8" ht="18" customHeight="1">
      <c r="E937" s="47"/>
      <c r="F937" s="47"/>
      <c r="G937" s="261"/>
      <c r="H937" s="47"/>
    </row>
    <row r="938" spans="5:8" ht="18" customHeight="1">
      <c r="E938" s="47"/>
      <c r="F938" s="47"/>
      <c r="G938" s="261"/>
      <c r="H938" s="47"/>
    </row>
    <row r="939" spans="5:8" ht="18" customHeight="1">
      <c r="E939" s="47"/>
      <c r="F939" s="47"/>
      <c r="G939" s="261"/>
      <c r="H939" s="47"/>
    </row>
    <row r="940" spans="5:8" ht="18" customHeight="1">
      <c r="E940" s="47"/>
      <c r="F940" s="47"/>
      <c r="G940" s="261"/>
      <c r="H940" s="47"/>
    </row>
    <row r="941" spans="5:8" ht="18" customHeight="1">
      <c r="E941" s="47"/>
      <c r="F941" s="47"/>
      <c r="G941" s="261"/>
      <c r="H941" s="47"/>
    </row>
    <row r="942" spans="5:8" ht="18" customHeight="1">
      <c r="E942" s="47"/>
      <c r="F942" s="47"/>
      <c r="G942" s="261"/>
      <c r="H942" s="47"/>
    </row>
    <row r="943" spans="5:8" ht="18" customHeight="1">
      <c r="E943" s="47"/>
      <c r="F943" s="47"/>
      <c r="G943" s="261"/>
      <c r="H943" s="47"/>
    </row>
    <row r="944" spans="5:8" ht="18" customHeight="1">
      <c r="E944" s="47"/>
      <c r="F944" s="47"/>
      <c r="G944" s="261"/>
      <c r="H944" s="47"/>
    </row>
    <row r="945" spans="5:8" ht="18" customHeight="1">
      <c r="E945" s="47"/>
      <c r="F945" s="47"/>
      <c r="G945" s="261"/>
      <c r="H945" s="47"/>
    </row>
    <row r="946" spans="5:8" ht="18" customHeight="1">
      <c r="E946" s="47"/>
      <c r="F946" s="47"/>
      <c r="G946" s="261"/>
      <c r="H946" s="47"/>
    </row>
    <row r="947" spans="5:8" ht="18" customHeight="1">
      <c r="E947" s="47"/>
      <c r="F947" s="47"/>
      <c r="G947" s="261"/>
      <c r="H947" s="47"/>
    </row>
    <row r="948" spans="5:8" ht="18" customHeight="1">
      <c r="E948" s="47"/>
      <c r="F948" s="47"/>
      <c r="G948" s="261"/>
      <c r="H948" s="47"/>
    </row>
    <row r="949" spans="5:8" ht="18" customHeight="1">
      <c r="E949" s="47"/>
      <c r="F949" s="47"/>
      <c r="G949" s="261"/>
      <c r="H949" s="47"/>
    </row>
    <row r="950" spans="5:8" ht="18" customHeight="1">
      <c r="E950" s="47"/>
      <c r="F950" s="47"/>
      <c r="G950" s="261"/>
      <c r="H950" s="47"/>
    </row>
    <row r="951" spans="5:8" ht="18" customHeight="1">
      <c r="E951" s="47"/>
      <c r="F951" s="47"/>
      <c r="G951" s="261"/>
      <c r="H951" s="47"/>
    </row>
    <row r="952" spans="5:8" ht="18" customHeight="1">
      <c r="E952" s="47"/>
      <c r="F952" s="47"/>
      <c r="G952" s="261"/>
      <c r="H952" s="47"/>
    </row>
    <row r="953" spans="5:8" ht="18" customHeight="1">
      <c r="E953" s="47"/>
      <c r="F953" s="47"/>
      <c r="G953" s="261"/>
      <c r="H953" s="47"/>
    </row>
    <row r="954" spans="5:8" ht="18" customHeight="1">
      <c r="E954" s="47"/>
      <c r="F954" s="47"/>
      <c r="G954" s="261"/>
      <c r="H954" s="47"/>
    </row>
    <row r="955" spans="5:8" ht="18" customHeight="1">
      <c r="E955" s="47"/>
      <c r="F955" s="47"/>
      <c r="G955" s="261"/>
      <c r="H955" s="47"/>
    </row>
    <row r="956" spans="5:8" ht="18" customHeight="1">
      <c r="E956" s="47"/>
      <c r="F956" s="47"/>
      <c r="G956" s="261"/>
      <c r="H956" s="47"/>
    </row>
    <row r="957" spans="5:8" ht="18" customHeight="1">
      <c r="E957" s="47"/>
      <c r="F957" s="47"/>
      <c r="G957" s="261"/>
      <c r="H957" s="47"/>
    </row>
    <row r="958" spans="5:8" ht="18" customHeight="1">
      <c r="E958" s="47"/>
      <c r="F958" s="47"/>
      <c r="G958" s="261"/>
      <c r="H958" s="47"/>
    </row>
    <row r="959" spans="5:8" ht="18" customHeight="1">
      <c r="E959" s="47"/>
      <c r="F959" s="47"/>
      <c r="G959" s="261"/>
      <c r="H959" s="47"/>
    </row>
    <row r="960" spans="5:8" ht="18" customHeight="1">
      <c r="E960" s="47"/>
      <c r="F960" s="47"/>
      <c r="G960" s="261"/>
      <c r="H960" s="47"/>
    </row>
    <row r="961" spans="5:8" ht="18" customHeight="1">
      <c r="E961" s="47"/>
      <c r="F961" s="47"/>
      <c r="G961" s="261"/>
      <c r="H961" s="47"/>
    </row>
    <row r="962" spans="5:8" ht="18" customHeight="1">
      <c r="E962" s="47"/>
      <c r="F962" s="47"/>
      <c r="G962" s="261"/>
      <c r="H962" s="47"/>
    </row>
    <row r="963" spans="5:8" ht="18" customHeight="1">
      <c r="E963" s="47"/>
      <c r="F963" s="47"/>
      <c r="G963" s="261"/>
      <c r="H963" s="47"/>
    </row>
    <row r="964" spans="5:8" ht="18" customHeight="1">
      <c r="E964" s="47"/>
      <c r="F964" s="47"/>
      <c r="G964" s="261"/>
      <c r="H964" s="47"/>
    </row>
    <row r="965" spans="5:8" ht="18" customHeight="1">
      <c r="E965" s="47"/>
      <c r="F965" s="47"/>
      <c r="G965" s="261"/>
      <c r="H965" s="47"/>
    </row>
    <row r="966" spans="5:8" ht="18" customHeight="1">
      <c r="E966" s="47"/>
      <c r="F966" s="47"/>
      <c r="G966" s="261"/>
      <c r="H966" s="47"/>
    </row>
    <row r="967" spans="5:8" ht="18" customHeight="1">
      <c r="E967" s="47"/>
      <c r="F967" s="47"/>
      <c r="G967" s="261"/>
      <c r="H967" s="47"/>
    </row>
    <row r="968" spans="5:8" ht="18" customHeight="1">
      <c r="E968" s="47"/>
      <c r="F968" s="47"/>
      <c r="G968" s="261"/>
      <c r="H968" s="47"/>
    </row>
    <row r="969" spans="5:8" ht="18" customHeight="1">
      <c r="E969" s="47"/>
      <c r="F969" s="47"/>
      <c r="G969" s="261"/>
      <c r="H969" s="47"/>
    </row>
    <row r="970" spans="5:8" ht="18" customHeight="1">
      <c r="E970" s="47"/>
      <c r="F970" s="47"/>
      <c r="G970" s="261"/>
      <c r="H970" s="47"/>
    </row>
    <row r="971" spans="5:8" ht="18" customHeight="1">
      <c r="E971" s="47"/>
      <c r="F971" s="47"/>
      <c r="G971" s="261"/>
      <c r="H971" s="47"/>
    </row>
    <row r="972" spans="5:8" ht="18" customHeight="1">
      <c r="E972" s="47"/>
      <c r="F972" s="47"/>
      <c r="G972" s="261"/>
      <c r="H972" s="47"/>
    </row>
    <row r="973" spans="5:8" ht="18" customHeight="1">
      <c r="E973" s="47"/>
      <c r="F973" s="47"/>
      <c r="G973" s="261"/>
      <c r="H973" s="47"/>
    </row>
    <row r="974" spans="5:8" ht="18" customHeight="1">
      <c r="E974" s="47"/>
      <c r="F974" s="47"/>
      <c r="G974" s="261"/>
      <c r="H974" s="47"/>
    </row>
    <row r="975" spans="5:8" ht="18" customHeight="1">
      <c r="E975" s="47"/>
      <c r="F975" s="47"/>
      <c r="G975" s="261"/>
      <c r="H975" s="47"/>
    </row>
    <row r="976" spans="5:8" ht="18" customHeight="1">
      <c r="E976" s="47"/>
      <c r="F976" s="47"/>
      <c r="G976" s="261"/>
      <c r="H976" s="47"/>
    </row>
    <row r="977" spans="5:8" ht="18" customHeight="1">
      <c r="E977" s="47"/>
      <c r="F977" s="47"/>
      <c r="G977" s="261"/>
      <c r="H977" s="47"/>
    </row>
    <row r="978" spans="5:8" ht="18" customHeight="1">
      <c r="E978" s="47"/>
      <c r="F978" s="47"/>
      <c r="G978" s="261"/>
      <c r="H978" s="47"/>
    </row>
    <row r="979" spans="5:8" ht="18" customHeight="1">
      <c r="E979" s="47"/>
      <c r="F979" s="47"/>
      <c r="G979" s="261"/>
      <c r="H979" s="47"/>
    </row>
    <row r="980" spans="5:8" ht="18" customHeight="1">
      <c r="E980" s="47"/>
      <c r="F980" s="47"/>
      <c r="G980" s="261"/>
      <c r="H980" s="47"/>
    </row>
    <row r="981" spans="5:8" ht="18" customHeight="1">
      <c r="E981" s="47"/>
      <c r="F981" s="47"/>
      <c r="G981" s="261"/>
      <c r="H981" s="47"/>
    </row>
    <row r="982" spans="5:8" ht="18" customHeight="1">
      <c r="E982" s="47"/>
      <c r="F982" s="47"/>
      <c r="G982" s="261"/>
      <c r="H982" s="47"/>
    </row>
    <row r="983" spans="5:8" ht="18" customHeight="1">
      <c r="E983" s="47"/>
      <c r="F983" s="47"/>
      <c r="G983" s="261"/>
      <c r="H983" s="47"/>
    </row>
    <row r="984" spans="5:8" ht="18" customHeight="1">
      <c r="E984" s="47"/>
      <c r="F984" s="47"/>
      <c r="G984" s="261"/>
      <c r="H984" s="47"/>
    </row>
    <row r="985" spans="5:8" ht="18" customHeight="1">
      <c r="E985" s="47"/>
      <c r="F985" s="47"/>
      <c r="G985" s="261"/>
      <c r="H985" s="47"/>
    </row>
    <row r="986" spans="5:8" ht="18" customHeight="1">
      <c r="E986" s="47"/>
      <c r="F986" s="47"/>
      <c r="G986" s="261"/>
      <c r="H986" s="47"/>
    </row>
    <row r="987" spans="5:8" ht="18" customHeight="1">
      <c r="E987" s="47"/>
      <c r="F987" s="47"/>
      <c r="G987" s="261"/>
      <c r="H987" s="47"/>
    </row>
    <row r="988" spans="5:8" ht="18" customHeight="1">
      <c r="E988" s="47"/>
      <c r="F988" s="47"/>
      <c r="G988" s="261"/>
      <c r="H988" s="47"/>
    </row>
    <row r="989" spans="5:8" ht="18" customHeight="1">
      <c r="E989" s="47"/>
      <c r="F989" s="47"/>
      <c r="G989" s="261"/>
      <c r="H989" s="47"/>
    </row>
    <row r="990" spans="5:8" ht="18" customHeight="1">
      <c r="E990" s="47"/>
      <c r="F990" s="47"/>
      <c r="G990" s="261"/>
      <c r="H990" s="47"/>
    </row>
    <row r="991" spans="5:8" ht="18" customHeight="1">
      <c r="E991" s="47"/>
      <c r="F991" s="47"/>
      <c r="G991" s="261"/>
      <c r="H991" s="47"/>
    </row>
    <row r="992" spans="5:8" ht="18" customHeight="1">
      <c r="E992" s="47"/>
      <c r="F992" s="47"/>
      <c r="G992" s="261"/>
      <c r="H992" s="47"/>
    </row>
    <row r="993" spans="5:8" ht="18" customHeight="1">
      <c r="E993" s="47"/>
      <c r="F993" s="47"/>
      <c r="G993" s="261"/>
      <c r="H993" s="47"/>
    </row>
    <row r="994" spans="5:8" ht="18" customHeight="1">
      <c r="E994" s="47"/>
      <c r="F994" s="47"/>
      <c r="G994" s="261"/>
      <c r="H994" s="47"/>
    </row>
    <row r="995" spans="5:8" ht="18" customHeight="1">
      <c r="E995" s="47"/>
      <c r="F995" s="47"/>
      <c r="G995" s="261"/>
      <c r="H995" s="47"/>
    </row>
    <row r="996" spans="5:8" ht="18" customHeight="1">
      <c r="E996" s="47"/>
      <c r="F996" s="47"/>
      <c r="G996" s="261"/>
      <c r="H996" s="47"/>
    </row>
    <row r="997" spans="5:8" ht="18" customHeight="1">
      <c r="E997" s="47"/>
      <c r="F997" s="47"/>
      <c r="G997" s="261"/>
      <c r="H997" s="47"/>
    </row>
    <row r="998" spans="5:8" ht="18" customHeight="1">
      <c r="E998" s="47"/>
      <c r="F998" s="47"/>
      <c r="G998" s="261"/>
      <c r="H998" s="47"/>
    </row>
    <row r="999" spans="5:8" ht="18" customHeight="1">
      <c r="E999" s="47"/>
      <c r="F999" s="47"/>
      <c r="G999" s="261"/>
      <c r="H999" s="47"/>
    </row>
    <row r="1000" spans="5:8" ht="18" customHeight="1">
      <c r="E1000" s="47"/>
      <c r="F1000" s="47"/>
      <c r="G1000" s="261"/>
      <c r="H1000" s="47"/>
    </row>
    <row r="1001" spans="5:8" ht="18" customHeight="1">
      <c r="E1001" s="47"/>
      <c r="F1001" s="47"/>
      <c r="G1001" s="261"/>
      <c r="H1001" s="47"/>
    </row>
    <row r="1002" spans="5:8" ht="18" customHeight="1">
      <c r="E1002" s="47"/>
      <c r="F1002" s="47"/>
      <c r="G1002" s="261"/>
      <c r="H1002" s="47"/>
    </row>
    <row r="1003" spans="5:8" ht="18" customHeight="1">
      <c r="E1003" s="47"/>
      <c r="F1003" s="47"/>
      <c r="G1003" s="261"/>
      <c r="H1003" s="47"/>
    </row>
    <row r="1004" spans="5:8" ht="18" customHeight="1">
      <c r="E1004" s="47"/>
      <c r="F1004" s="47"/>
      <c r="G1004" s="261"/>
      <c r="H1004" s="47"/>
    </row>
    <row r="1005" spans="5:8" ht="18" customHeight="1">
      <c r="E1005" s="47"/>
      <c r="F1005" s="47"/>
      <c r="G1005" s="261"/>
      <c r="H1005" s="47"/>
    </row>
    <row r="1006" spans="5:8" ht="18" customHeight="1">
      <c r="E1006" s="47"/>
      <c r="F1006" s="47"/>
      <c r="G1006" s="261"/>
      <c r="H1006" s="47"/>
    </row>
    <row r="1007" spans="5:8" ht="18" customHeight="1">
      <c r="E1007" s="47"/>
      <c r="F1007" s="47"/>
      <c r="G1007" s="261"/>
      <c r="H1007" s="47"/>
    </row>
    <row r="1008" spans="5:8" ht="18" customHeight="1">
      <c r="E1008" s="47"/>
      <c r="F1008" s="47"/>
      <c r="G1008" s="261"/>
      <c r="H1008" s="47"/>
    </row>
    <row r="1009" spans="5:8" ht="18" customHeight="1">
      <c r="E1009" s="47"/>
      <c r="F1009" s="47"/>
      <c r="G1009" s="261"/>
      <c r="H1009" s="47"/>
    </row>
    <row r="1010" spans="5:8" ht="18" customHeight="1">
      <c r="E1010" s="47"/>
      <c r="F1010" s="47"/>
      <c r="G1010" s="261"/>
      <c r="H1010" s="47"/>
    </row>
    <row r="1011" spans="5:8" ht="18" customHeight="1">
      <c r="E1011" s="47"/>
      <c r="F1011" s="47"/>
      <c r="G1011" s="261"/>
      <c r="H1011" s="47"/>
    </row>
    <row r="1012" spans="5:8" ht="18" customHeight="1">
      <c r="E1012" s="47"/>
      <c r="F1012" s="47"/>
      <c r="G1012" s="261"/>
      <c r="H1012" s="47"/>
    </row>
    <row r="1013" spans="5:8" ht="18" customHeight="1">
      <c r="E1013" s="47"/>
      <c r="F1013" s="47"/>
      <c r="G1013" s="261"/>
      <c r="H1013" s="47"/>
    </row>
    <row r="1014" spans="5:8" ht="18" customHeight="1">
      <c r="E1014" s="47"/>
      <c r="F1014" s="47"/>
      <c r="G1014" s="261"/>
      <c r="H1014" s="47"/>
    </row>
    <row r="1015" spans="5:8" ht="18" customHeight="1">
      <c r="E1015" s="47"/>
      <c r="F1015" s="47"/>
      <c r="G1015" s="261"/>
      <c r="H1015" s="47"/>
    </row>
    <row r="1016" spans="5:8" ht="18" customHeight="1">
      <c r="E1016" s="47"/>
      <c r="F1016" s="47"/>
      <c r="G1016" s="261"/>
      <c r="H1016" s="47"/>
    </row>
    <row r="1017" spans="5:8" ht="18" customHeight="1">
      <c r="E1017" s="47"/>
      <c r="F1017" s="47"/>
      <c r="G1017" s="261"/>
      <c r="H1017" s="47"/>
    </row>
    <row r="1018" spans="5:8" ht="18" customHeight="1">
      <c r="E1018" s="47"/>
      <c r="F1018" s="47"/>
      <c r="G1018" s="261"/>
      <c r="H1018" s="47"/>
    </row>
    <row r="1019" spans="5:8" ht="18" customHeight="1">
      <c r="E1019" s="47"/>
      <c r="F1019" s="47"/>
      <c r="G1019" s="261"/>
      <c r="H1019" s="47"/>
    </row>
    <row r="1020" spans="5:8" ht="18" customHeight="1">
      <c r="E1020" s="47"/>
      <c r="F1020" s="47"/>
      <c r="G1020" s="261"/>
      <c r="H1020" s="47"/>
    </row>
    <row r="1021" spans="5:8" ht="18" customHeight="1">
      <c r="E1021" s="47"/>
      <c r="F1021" s="47"/>
      <c r="G1021" s="261"/>
      <c r="H1021" s="47"/>
    </row>
    <row r="1022" spans="5:8" ht="18" customHeight="1">
      <c r="E1022" s="47"/>
      <c r="F1022" s="47"/>
      <c r="G1022" s="261"/>
      <c r="H1022" s="47"/>
    </row>
    <row r="1023" spans="5:8" ht="18" customHeight="1">
      <c r="E1023" s="47"/>
      <c r="F1023" s="47"/>
      <c r="G1023" s="261"/>
      <c r="H1023" s="47"/>
    </row>
    <row r="1024" spans="5:8" ht="18" customHeight="1">
      <c r="E1024" s="47"/>
      <c r="F1024" s="47"/>
      <c r="G1024" s="261"/>
      <c r="H1024" s="47"/>
    </row>
    <row r="1025" spans="5:8" ht="18" customHeight="1">
      <c r="E1025" s="47"/>
      <c r="F1025" s="47"/>
      <c r="G1025" s="261"/>
      <c r="H1025" s="47"/>
    </row>
    <row r="1026" spans="5:8" ht="18" customHeight="1">
      <c r="E1026" s="47"/>
      <c r="F1026" s="47"/>
      <c r="G1026" s="261"/>
      <c r="H1026" s="47"/>
    </row>
    <row r="1027" spans="5:8" ht="18" customHeight="1">
      <c r="E1027" s="47"/>
      <c r="F1027" s="47"/>
      <c r="G1027" s="261"/>
      <c r="H1027" s="47"/>
    </row>
    <row r="1028" spans="5:8" ht="18" customHeight="1">
      <c r="E1028" s="47"/>
      <c r="F1028" s="47"/>
      <c r="G1028" s="261"/>
      <c r="H1028" s="47"/>
    </row>
    <row r="1029" spans="5:8" ht="18" customHeight="1">
      <c r="E1029" s="47"/>
      <c r="F1029" s="47"/>
      <c r="G1029" s="261"/>
      <c r="H1029" s="47"/>
    </row>
    <row r="1030" spans="5:8" ht="18" customHeight="1">
      <c r="E1030" s="47"/>
      <c r="F1030" s="47"/>
      <c r="G1030" s="261"/>
      <c r="H1030" s="47"/>
    </row>
    <row r="1031" spans="5:8" ht="18" customHeight="1">
      <c r="E1031" s="47"/>
      <c r="F1031" s="47"/>
      <c r="G1031" s="261"/>
      <c r="H1031" s="47"/>
    </row>
    <row r="1032" spans="5:8" ht="18" customHeight="1">
      <c r="E1032" s="47"/>
      <c r="F1032" s="47"/>
      <c r="G1032" s="261"/>
      <c r="H1032" s="47"/>
    </row>
    <row r="1033" spans="5:8" ht="18" customHeight="1">
      <c r="E1033" s="47"/>
      <c r="F1033" s="47"/>
      <c r="G1033" s="261"/>
      <c r="H1033" s="47"/>
    </row>
    <row r="1034" spans="5:8" ht="18" customHeight="1">
      <c r="E1034" s="47"/>
      <c r="F1034" s="47"/>
      <c r="G1034" s="261"/>
      <c r="H1034" s="47"/>
    </row>
    <row r="1035" spans="5:8" ht="18" customHeight="1">
      <c r="E1035" s="47"/>
      <c r="F1035" s="47"/>
      <c r="G1035" s="261"/>
      <c r="H1035" s="47"/>
    </row>
    <row r="1036" spans="5:8" ht="18" customHeight="1">
      <c r="E1036" s="47"/>
      <c r="F1036" s="47"/>
      <c r="G1036" s="261"/>
      <c r="H1036" s="47"/>
    </row>
    <row r="1037" spans="5:8" ht="18" customHeight="1">
      <c r="E1037" s="47"/>
      <c r="F1037" s="47"/>
      <c r="G1037" s="261"/>
      <c r="H1037" s="47"/>
    </row>
    <row r="1038" spans="5:8" ht="18" customHeight="1">
      <c r="E1038" s="47"/>
      <c r="F1038" s="47"/>
      <c r="G1038" s="261"/>
      <c r="H1038" s="47"/>
    </row>
    <row r="1039" spans="5:8" ht="18" customHeight="1">
      <c r="E1039" s="47"/>
      <c r="F1039" s="47"/>
      <c r="G1039" s="261"/>
      <c r="H1039" s="47"/>
    </row>
    <row r="1040" spans="5:8" ht="18" customHeight="1">
      <c r="E1040" s="47"/>
      <c r="F1040" s="47"/>
      <c r="G1040" s="261"/>
      <c r="H1040" s="47"/>
    </row>
    <row r="1041" spans="5:8" ht="18" customHeight="1">
      <c r="E1041" s="47"/>
      <c r="F1041" s="47"/>
      <c r="G1041" s="261"/>
      <c r="H1041" s="47"/>
    </row>
    <row r="1042" spans="5:8" ht="18" customHeight="1">
      <c r="E1042" s="47"/>
      <c r="F1042" s="47"/>
      <c r="G1042" s="261"/>
      <c r="H1042" s="47"/>
    </row>
    <row r="1043" spans="5:8" ht="18" customHeight="1">
      <c r="E1043" s="47"/>
      <c r="F1043" s="47"/>
      <c r="G1043" s="261"/>
      <c r="H1043" s="47"/>
    </row>
    <row r="1044" spans="5:8" ht="18" customHeight="1">
      <c r="F1044" s="47"/>
    </row>
    <row r="1045" spans="5:8" ht="18" customHeight="1">
      <c r="F1045" s="47"/>
    </row>
    <row r="1046" spans="5:8" ht="18" customHeight="1">
      <c r="F1046" s="47"/>
    </row>
    <row r="1047" spans="5:8" ht="18" customHeight="1">
      <c r="F1047" s="47"/>
    </row>
    <row r="1048" spans="5:8" ht="18" customHeight="1">
      <c r="F1048" s="47"/>
    </row>
    <row r="1049" spans="5:8" ht="18" customHeight="1">
      <c r="F1049" s="47"/>
    </row>
    <row r="1050" spans="5:8" ht="18" customHeight="1">
      <c r="F1050" s="47"/>
    </row>
    <row r="1051" spans="5:8" ht="18" customHeight="1">
      <c r="F1051" s="47"/>
    </row>
    <row r="1052" spans="5:8" ht="18" customHeight="1">
      <c r="F1052" s="47"/>
    </row>
    <row r="1053" spans="5:8" ht="18" customHeight="1">
      <c r="F1053" s="47"/>
    </row>
    <row r="1054" spans="5:8" ht="18" customHeight="1">
      <c r="F1054" s="47"/>
    </row>
    <row r="1055" spans="5:8" ht="18" customHeight="1">
      <c r="F1055" s="47"/>
    </row>
    <row r="1056" spans="5:8" ht="18" customHeight="1">
      <c r="F1056" s="47"/>
    </row>
    <row r="1057" spans="6:6" ht="18" customHeight="1">
      <c r="F1057" s="47"/>
    </row>
    <row r="1058" spans="6:6" ht="18" customHeight="1">
      <c r="F1058" s="47"/>
    </row>
    <row r="1059" spans="6:6" ht="18" customHeight="1">
      <c r="F1059" s="47"/>
    </row>
    <row r="1060" spans="6:6" ht="18" customHeight="1">
      <c r="F1060" s="47"/>
    </row>
    <row r="1061" spans="6:6" ht="18" customHeight="1">
      <c r="F1061" s="47"/>
    </row>
    <row r="1062" spans="6:6" ht="18" customHeight="1">
      <c r="F1062" s="47"/>
    </row>
    <row r="1063" spans="6:6" ht="18" customHeight="1">
      <c r="F1063" s="47"/>
    </row>
  </sheetData>
  <phoneticPr fontId="4" type="noConversion"/>
  <conditionalFormatting sqref="D1:D75 G1:G75 F1:F120 H1:I120 K1:N120 J1:J1048576">
    <cfRule type="cellIs" dxfId="98" priority="11" operator="equal">
      <formula>0</formula>
    </cfRule>
  </conditionalFormatting>
  <conditionalFormatting sqref="G91:G120">
    <cfRule type="cellIs" dxfId="97" priority="12" operator="equal">
      <formula>0</formula>
    </cfRule>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V948"/>
  <sheetViews>
    <sheetView zoomScale="85" zoomScaleNormal="85" workbookViewId="0">
      <pane ySplit="1" topLeftCell="A26" activePane="bottomLeft" state="frozen"/>
      <selection pane="bottomLeft" activeCell="I22" sqref="I22"/>
    </sheetView>
  </sheetViews>
  <sheetFormatPr baseColWidth="10" defaultColWidth="10.83203125" defaultRowHeight="18" customHeight="1"/>
  <cols>
    <col min="1" max="1" width="12.1640625" style="9" customWidth="1"/>
    <col min="2" max="2" width="9" style="9" bestFit="1" customWidth="1"/>
    <col min="3" max="3" width="15" style="9" customWidth="1"/>
    <col min="4" max="4" width="12" style="9" customWidth="1"/>
    <col min="5" max="5" width="25.6640625" style="9" customWidth="1"/>
    <col min="6" max="6" width="15.5" style="9" customWidth="1"/>
    <col min="7" max="7" width="17.1640625" style="88" customWidth="1"/>
    <col min="8" max="8" width="30.5" style="9" hidden="1" customWidth="1"/>
    <col min="9" max="9" width="25.5" style="186" customWidth="1"/>
    <col min="10" max="10" width="35" style="9" hidden="1" customWidth="1"/>
    <col min="11" max="11" width="39.83203125" style="86" hidden="1" customWidth="1"/>
    <col min="12" max="12" width="41.6640625" style="9" hidden="1" customWidth="1"/>
    <col min="13" max="13" width="37.5" style="12" hidden="1" customWidth="1"/>
    <col min="14" max="14" width="30.1640625" style="9" hidden="1" customWidth="1"/>
    <col min="15" max="15" width="44.6640625" style="9" hidden="1" customWidth="1"/>
    <col min="16" max="16" width="33.1640625" style="9" hidden="1" customWidth="1"/>
    <col min="17" max="17" width="20" style="19" hidden="1" customWidth="1"/>
    <col min="18" max="18" width="33.1640625" style="19" hidden="1" customWidth="1"/>
    <col min="19" max="20" width="33.1640625" style="19" customWidth="1"/>
    <col min="21" max="21" width="48.5" style="9" bestFit="1" customWidth="1"/>
    <col min="22" max="22" width="255.6640625" style="9" bestFit="1" customWidth="1"/>
    <col min="23" max="16384" width="10.83203125" style="9"/>
  </cols>
  <sheetData>
    <row r="1" spans="1:22" s="159" customFormat="1" ht="18" customHeight="1">
      <c r="A1" s="159" t="s">
        <v>76</v>
      </c>
      <c r="B1" s="159" t="s">
        <v>77</v>
      </c>
      <c r="C1" s="159" t="s">
        <v>0</v>
      </c>
      <c r="D1" s="159" t="s">
        <v>209</v>
      </c>
      <c r="E1" s="159" t="s">
        <v>210</v>
      </c>
      <c r="F1" s="159" t="s">
        <v>211</v>
      </c>
      <c r="G1" s="265" t="s">
        <v>78</v>
      </c>
      <c r="H1" s="159" t="s">
        <v>79</v>
      </c>
      <c r="I1" s="289" t="s">
        <v>212</v>
      </c>
      <c r="J1" s="159" t="s">
        <v>80</v>
      </c>
      <c r="K1" s="265" t="s">
        <v>86</v>
      </c>
      <c r="L1" s="159" t="s">
        <v>87</v>
      </c>
      <c r="M1" s="159" t="s">
        <v>723</v>
      </c>
      <c r="N1" s="159" t="s">
        <v>83</v>
      </c>
      <c r="O1" s="159" t="s">
        <v>88</v>
      </c>
      <c r="P1" s="159" t="s">
        <v>84</v>
      </c>
      <c r="Q1" s="266" t="s">
        <v>598</v>
      </c>
      <c r="R1" s="266" t="s">
        <v>599</v>
      </c>
      <c r="S1" s="233" t="s">
        <v>318</v>
      </c>
      <c r="T1" s="233" t="s">
        <v>319</v>
      </c>
      <c r="U1" s="159" t="s">
        <v>266</v>
      </c>
      <c r="V1" s="267" t="s">
        <v>74</v>
      </c>
    </row>
    <row r="2" spans="1:22" ht="18" customHeight="1">
      <c r="A2" s="5" t="s">
        <v>578</v>
      </c>
      <c r="B2" s="8" t="s">
        <v>578</v>
      </c>
      <c r="C2" s="7" t="s">
        <v>31</v>
      </c>
      <c r="D2" s="24" t="s">
        <v>578</v>
      </c>
      <c r="E2" s="9" t="s">
        <v>578</v>
      </c>
      <c r="F2" s="9" t="s">
        <v>578</v>
      </c>
      <c r="G2" s="268" t="s">
        <v>578</v>
      </c>
      <c r="I2" s="186" t="e">
        <f>MusicServices[[#This Row],[Total Revenue (Millions KRW₩)]]/('Total Revenue (Millions)'!#REF!)*100</f>
        <v>#VALUE!</v>
      </c>
      <c r="K2" s="86" t="s">
        <v>578</v>
      </c>
      <c r="V2" s="81" t="s">
        <v>724</v>
      </c>
    </row>
    <row r="3" spans="1:22" ht="18" customHeight="1">
      <c r="A3" s="9" t="s">
        <v>130</v>
      </c>
      <c r="B3" s="9">
        <v>2019</v>
      </c>
      <c r="C3" s="7" t="s">
        <v>31</v>
      </c>
      <c r="D3" s="24" t="s">
        <v>725</v>
      </c>
      <c r="E3" s="42" t="s">
        <v>726</v>
      </c>
      <c r="F3" s="330" t="s">
        <v>727</v>
      </c>
      <c r="G3" s="155">
        <v>656800</v>
      </c>
      <c r="I3" s="206">
        <f>MusicServices[[#This Row],[Total Revenue (Millions KRW₩)]]/('Total Revenue (Millions)'!D$158)*100</f>
        <v>12.202997835119811</v>
      </c>
      <c r="U3" s="24" t="s">
        <v>728</v>
      </c>
      <c r="V3" s="24" t="s">
        <v>729</v>
      </c>
    </row>
    <row r="4" spans="1:22" ht="18" customHeight="1">
      <c r="A4" s="9" t="s">
        <v>130</v>
      </c>
      <c r="B4" s="9">
        <v>2019</v>
      </c>
      <c r="C4" s="7" t="s">
        <v>31</v>
      </c>
      <c r="D4" s="24"/>
      <c r="E4" s="42" t="s">
        <v>730</v>
      </c>
      <c r="F4" s="330"/>
      <c r="G4" s="155">
        <v>233270</v>
      </c>
      <c r="I4" s="206">
        <f>MusicServices[[#This Row],[Total Revenue (Millions KRW₩)]]/('Total Revenue (Millions)'!D$158)*100</f>
        <v>4.3340336556004848</v>
      </c>
      <c r="U4" s="24" t="s">
        <v>731</v>
      </c>
      <c r="V4" s="24" t="s">
        <v>732</v>
      </c>
    </row>
    <row r="5" spans="1:22" ht="18" customHeight="1">
      <c r="A5" s="9" t="s">
        <v>130</v>
      </c>
      <c r="B5" s="9">
        <v>2019</v>
      </c>
      <c r="C5" s="7" t="s">
        <v>31</v>
      </c>
      <c r="D5" s="131" t="s">
        <v>287</v>
      </c>
      <c r="E5" s="42" t="s">
        <v>403</v>
      </c>
      <c r="F5" s="330"/>
      <c r="G5" s="155">
        <v>334810</v>
      </c>
      <c r="I5" s="206">
        <f>MusicServices[[#This Row],[Total Revenue (Millions KRW₩)]]/('Total Revenue (Millions)'!D$158)*100</f>
        <v>6.2205933391846289</v>
      </c>
      <c r="U5" s="24" t="s">
        <v>731</v>
      </c>
      <c r="V5" s="24" t="s">
        <v>733</v>
      </c>
    </row>
    <row r="6" spans="1:22" ht="18" customHeight="1">
      <c r="A6" s="9" t="s">
        <v>130</v>
      </c>
      <c r="B6" s="9">
        <v>2019</v>
      </c>
      <c r="C6" s="7" t="s">
        <v>31</v>
      </c>
      <c r="D6" s="24"/>
      <c r="E6" s="42" t="s">
        <v>734</v>
      </c>
      <c r="F6" s="330"/>
      <c r="G6" s="155">
        <v>299414</v>
      </c>
      <c r="I6" s="206">
        <f>MusicServices[[#This Row],[Total Revenue (Millions KRW₩)]]/('Total Revenue (Millions)'!D$158)*100</f>
        <v>5.5629543145623677</v>
      </c>
      <c r="U6" s="24" t="s">
        <v>731</v>
      </c>
      <c r="V6" s="24" t="s">
        <v>735</v>
      </c>
    </row>
    <row r="7" spans="1:22" ht="18" customHeight="1">
      <c r="A7" s="9" t="s">
        <v>130</v>
      </c>
      <c r="B7" s="9">
        <v>2019</v>
      </c>
      <c r="C7" s="7" t="s">
        <v>31</v>
      </c>
      <c r="D7" s="24" t="s">
        <v>736</v>
      </c>
      <c r="E7" s="24" t="s">
        <v>737</v>
      </c>
      <c r="F7" s="330" t="s">
        <v>738</v>
      </c>
      <c r="G7" s="155">
        <v>222165</v>
      </c>
      <c r="I7" s="206">
        <f>MusicServices[[#This Row],[Total Revenue (Millions KRW₩)]]/('Total Revenue (Millions)'!D$158)*100</f>
        <v>4.1277086084643626</v>
      </c>
      <c r="U7" s="24" t="s">
        <v>728</v>
      </c>
      <c r="V7" s="24" t="s">
        <v>739</v>
      </c>
    </row>
    <row r="8" spans="1:22" ht="18" customHeight="1">
      <c r="A8" s="9" t="s">
        <v>130</v>
      </c>
      <c r="B8" s="9">
        <v>2019</v>
      </c>
      <c r="C8" s="7" t="s">
        <v>31</v>
      </c>
      <c r="D8" s="24" t="s">
        <v>218</v>
      </c>
      <c r="E8" s="24" t="s">
        <v>740</v>
      </c>
      <c r="F8" s="330" t="s">
        <v>741</v>
      </c>
      <c r="G8" s="331">
        <v>150591</v>
      </c>
      <c r="I8" s="206">
        <f>MusicServices[[#This Row],[Total Revenue (Millions KRW₩)]]/('Total Revenue (Millions)'!D$158)*100</f>
        <v>2.7979014113710834</v>
      </c>
      <c r="U8" s="24" t="s">
        <v>728</v>
      </c>
      <c r="V8" s="24" t="s">
        <v>742</v>
      </c>
    </row>
    <row r="9" spans="1:22" ht="18" customHeight="1">
      <c r="A9" s="9" t="s">
        <v>130</v>
      </c>
      <c r="B9" s="9">
        <v>2019</v>
      </c>
      <c r="C9" s="7" t="s">
        <v>31</v>
      </c>
      <c r="D9" s="24"/>
      <c r="E9" s="42" t="s">
        <v>743</v>
      </c>
      <c r="F9" s="330"/>
      <c r="G9" s="155">
        <v>146683</v>
      </c>
      <c r="I9" s="206">
        <f>MusicServices[[#This Row],[Total Revenue (Millions KRW₩)]]/('Total Revenue (Millions)'!D$158)*100</f>
        <v>2.7252928310732023</v>
      </c>
      <c r="U9" s="24" t="s">
        <v>731</v>
      </c>
      <c r="V9" s="24" t="s">
        <v>744</v>
      </c>
    </row>
    <row r="10" spans="1:22" ht="18" customHeight="1">
      <c r="A10" s="9" t="s">
        <v>130</v>
      </c>
      <c r="B10" s="9">
        <v>2019</v>
      </c>
      <c r="C10" s="7" t="s">
        <v>31</v>
      </c>
      <c r="D10" s="24" t="s">
        <v>642</v>
      </c>
      <c r="E10" s="24" t="s">
        <v>745</v>
      </c>
      <c r="F10" s="330" t="s">
        <v>746</v>
      </c>
      <c r="G10" s="155">
        <v>84848</v>
      </c>
      <c r="I10" s="206">
        <f>MusicServices[[#This Row],[Total Revenue (Millions KRW₩)]]/('Total Revenue (Millions)'!D$158)*100</f>
        <v>1.5764311210631026</v>
      </c>
      <c r="U10" s="24" t="s">
        <v>728</v>
      </c>
      <c r="V10" s="24" t="s">
        <v>747</v>
      </c>
    </row>
    <row r="11" spans="1:22" ht="18" customHeight="1">
      <c r="A11" s="9" t="s">
        <v>130</v>
      </c>
      <c r="B11" s="9">
        <v>2019</v>
      </c>
      <c r="C11" s="7" t="s">
        <v>31</v>
      </c>
      <c r="D11" s="24"/>
      <c r="E11" s="42" t="s">
        <v>748</v>
      </c>
      <c r="F11" s="330"/>
      <c r="G11" s="155">
        <v>78373</v>
      </c>
      <c r="I11" s="206">
        <f>MusicServices[[#This Row],[Total Revenue (Millions KRW₩)]]/('Total Revenue (Millions)'!D$158)*100</f>
        <v>1.4561290336964754</v>
      </c>
      <c r="U11" s="24" t="s">
        <v>731</v>
      </c>
      <c r="V11" s="24" t="s">
        <v>749</v>
      </c>
    </row>
    <row r="12" spans="1:22" ht="18" customHeight="1">
      <c r="A12" s="9" t="s">
        <v>130</v>
      </c>
      <c r="B12" s="9">
        <v>2019</v>
      </c>
      <c r="C12" s="7" t="s">
        <v>31</v>
      </c>
      <c r="D12" s="24"/>
      <c r="E12" s="24" t="s">
        <v>750</v>
      </c>
      <c r="F12" s="330" t="s">
        <v>751</v>
      </c>
      <c r="G12" s="155">
        <v>77499</v>
      </c>
      <c r="I12" s="206">
        <f>MusicServices[[#This Row],[Total Revenue (Millions KRW₩)]]/('Total Revenue (Millions)'!D$158)*100</f>
        <v>1.4398905743360997</v>
      </c>
      <c r="U12" s="24" t="s">
        <v>728</v>
      </c>
      <c r="V12" s="24" t="s">
        <v>752</v>
      </c>
    </row>
    <row r="13" spans="1:22" ht="18" customHeight="1">
      <c r="A13" s="9" t="s">
        <v>130</v>
      </c>
      <c r="B13" s="9">
        <v>2019</v>
      </c>
      <c r="C13" s="7" t="s">
        <v>31</v>
      </c>
      <c r="D13" s="24"/>
      <c r="E13" s="42" t="s">
        <v>753</v>
      </c>
      <c r="F13" s="330"/>
      <c r="G13" s="155">
        <v>28661</v>
      </c>
      <c r="I13" s="206">
        <f>MusicServices[[#This Row],[Total Revenue (Millions KRW₩)]]/('Total Revenue (Millions)'!D$158)*100</f>
        <v>0.532506274288016</v>
      </c>
      <c r="U13" s="24" t="s">
        <v>731</v>
      </c>
      <c r="V13" s="24" t="s">
        <v>754</v>
      </c>
    </row>
    <row r="14" spans="1:22" ht="18" customHeight="1">
      <c r="A14" s="9" t="s">
        <v>130</v>
      </c>
      <c r="B14" s="9">
        <v>2019</v>
      </c>
      <c r="C14" s="7" t="s">
        <v>31</v>
      </c>
      <c r="D14" s="24"/>
      <c r="E14" s="24" t="s">
        <v>755</v>
      </c>
      <c r="F14" s="330" t="s">
        <v>756</v>
      </c>
      <c r="G14" s="155">
        <v>21399</v>
      </c>
      <c r="I14" s="206">
        <f>MusicServices[[#This Row],[Total Revenue (Millions KRW₩)]]/('Total Revenue (Millions)'!D$158)*100</f>
        <v>0.39758214170786971</v>
      </c>
      <c r="U14" s="24" t="s">
        <v>728</v>
      </c>
      <c r="V14" s="24" t="s">
        <v>757</v>
      </c>
    </row>
    <row r="15" spans="1:22" ht="18" customHeight="1">
      <c r="A15" s="9" t="s">
        <v>130</v>
      </c>
      <c r="B15" s="9">
        <v>2019</v>
      </c>
      <c r="C15" s="7" t="s">
        <v>31</v>
      </c>
      <c r="D15" s="24"/>
      <c r="E15" s="42" t="s">
        <v>758</v>
      </c>
      <c r="F15" s="330"/>
      <c r="G15" s="155">
        <v>11065</v>
      </c>
      <c r="I15" s="206">
        <f>MusicServices[[#This Row],[Total Revenue (Millions KRW₩)]]/('Total Revenue (Millions)'!D$158)*100</f>
        <v>0.2055818682180279</v>
      </c>
      <c r="U15" s="24" t="s">
        <v>731</v>
      </c>
      <c r="V15" s="24" t="s">
        <v>759</v>
      </c>
    </row>
    <row r="16" spans="1:22" ht="18" customHeight="1">
      <c r="A16" s="9" t="s">
        <v>130</v>
      </c>
      <c r="B16" s="354">
        <v>2020</v>
      </c>
      <c r="C16" s="353" t="s">
        <v>31</v>
      </c>
      <c r="D16" s="387" t="s">
        <v>760</v>
      </c>
      <c r="E16" s="432" t="s">
        <v>726</v>
      </c>
      <c r="F16" s="384" t="s">
        <v>727</v>
      </c>
      <c r="G16" s="389">
        <v>705300</v>
      </c>
      <c r="I16" s="206">
        <f>MusicServices[[#This Row],[Total Revenue (Millions KRW₩)]]/('Total Revenue (Millions)'!D$159)*100</f>
        <v>13.458493057131141</v>
      </c>
      <c r="U16" s="24" t="s">
        <v>728</v>
      </c>
      <c r="V16" s="24" t="s">
        <v>729</v>
      </c>
    </row>
    <row r="17" spans="1:22" ht="18" customHeight="1">
      <c r="A17" s="9" t="s">
        <v>130</v>
      </c>
      <c r="B17" s="354">
        <v>2020</v>
      </c>
      <c r="C17" s="353" t="s">
        <v>31</v>
      </c>
      <c r="D17" s="387"/>
      <c r="E17" s="432" t="s">
        <v>761</v>
      </c>
      <c r="F17" s="384"/>
      <c r="G17" s="389">
        <v>369480</v>
      </c>
      <c r="I17" s="206">
        <f>MusicServices[[#This Row],[Total Revenue (Millions KRW₩)]]/('Total Revenue (Millions)'!D$159)*100</f>
        <v>7.0503955972618932</v>
      </c>
      <c r="U17" s="24" t="s">
        <v>731</v>
      </c>
      <c r="V17" s="24" t="s">
        <v>732</v>
      </c>
    </row>
    <row r="18" spans="1:22" ht="18" customHeight="1">
      <c r="A18" s="9" t="s">
        <v>130</v>
      </c>
      <c r="B18" s="354">
        <v>2020</v>
      </c>
      <c r="C18" s="353" t="s">
        <v>31</v>
      </c>
      <c r="D18" s="387"/>
      <c r="E18" s="432" t="s">
        <v>734</v>
      </c>
      <c r="F18" s="384"/>
      <c r="G18" s="389">
        <v>324040</v>
      </c>
      <c r="I18" s="206">
        <f>MusicServices[[#This Row],[Total Revenue (Millions KRW₩)]]/('Total Revenue (Millions)'!D$159)*100</f>
        <v>6.1833121937229194</v>
      </c>
      <c r="U18" s="24" t="s">
        <v>731</v>
      </c>
      <c r="V18" s="24" t="s">
        <v>735</v>
      </c>
    </row>
    <row r="19" spans="1:22" ht="18" customHeight="1">
      <c r="A19" s="9" t="s">
        <v>130</v>
      </c>
      <c r="B19" s="354">
        <v>2020</v>
      </c>
      <c r="C19" s="353" t="s">
        <v>31</v>
      </c>
      <c r="D19" s="387" t="s">
        <v>736</v>
      </c>
      <c r="E19" s="387" t="s">
        <v>737</v>
      </c>
      <c r="F19" s="384" t="s">
        <v>738</v>
      </c>
      <c r="G19" s="389">
        <v>236652</v>
      </c>
      <c r="I19" s="206">
        <f>MusicServices[[#This Row],[Total Revenue (Millions KRW₩)]]/('Total Revenue (Millions)'!D$159)*100</f>
        <v>4.5157795249627091</v>
      </c>
      <c r="U19" s="24" t="s">
        <v>728</v>
      </c>
      <c r="V19" s="24" t="s">
        <v>739</v>
      </c>
    </row>
    <row r="20" spans="1:22" ht="18" customHeight="1">
      <c r="A20" s="9" t="s">
        <v>130</v>
      </c>
      <c r="B20" s="354">
        <v>2020</v>
      </c>
      <c r="C20" s="353" t="s">
        <v>31</v>
      </c>
      <c r="D20" s="387" t="s">
        <v>218</v>
      </c>
      <c r="E20" s="387" t="s">
        <v>740</v>
      </c>
      <c r="F20" s="384" t="s">
        <v>741</v>
      </c>
      <c r="G20" s="389">
        <v>184212</v>
      </c>
      <c r="I20" s="206">
        <f>MusicServices[[#This Row],[Total Revenue (Millions KRW₩)]]/('Total Revenue (Millions)'!D$159)*100</f>
        <v>3.5151225337306706</v>
      </c>
      <c r="U20" s="24" t="s">
        <v>728</v>
      </c>
      <c r="V20" s="24" t="s">
        <v>742</v>
      </c>
    </row>
    <row r="21" spans="1:22" ht="18" customHeight="1">
      <c r="A21" s="9" t="s">
        <v>130</v>
      </c>
      <c r="B21" s="354">
        <v>2020</v>
      </c>
      <c r="C21" s="353" t="s">
        <v>31</v>
      </c>
      <c r="D21" s="388" t="s">
        <v>287</v>
      </c>
      <c r="E21" s="432" t="s">
        <v>439</v>
      </c>
      <c r="F21" s="384"/>
      <c r="G21" s="389">
        <v>180278</v>
      </c>
      <c r="I21" s="206">
        <f>MusicServices[[#This Row],[Total Revenue (Millions KRW₩)]]/('Total Revenue (Millions)'!D$159)*100</f>
        <v>3.440054177447168</v>
      </c>
      <c r="U21" s="24" t="s">
        <v>731</v>
      </c>
      <c r="V21" s="24" t="s">
        <v>762</v>
      </c>
    </row>
    <row r="22" spans="1:22" ht="18" customHeight="1">
      <c r="A22" s="9" t="s">
        <v>130</v>
      </c>
      <c r="B22" s="354">
        <v>2020</v>
      </c>
      <c r="C22" s="353" t="s">
        <v>31</v>
      </c>
      <c r="D22" s="387"/>
      <c r="E22" s="387" t="s">
        <v>750</v>
      </c>
      <c r="F22" s="384" t="s">
        <v>751</v>
      </c>
      <c r="G22" s="389">
        <v>150732</v>
      </c>
      <c r="I22" s="206">
        <f>MusicServices[[#This Row],[Total Revenue (Millions KRW₩)]]/('Total Revenue (Millions)'!D$159)*100</f>
        <v>2.8762591457358444</v>
      </c>
      <c r="U22" s="24" t="s">
        <v>728</v>
      </c>
      <c r="V22" s="24" t="s">
        <v>763</v>
      </c>
    </row>
    <row r="23" spans="1:22" ht="18" customHeight="1">
      <c r="A23" s="9" t="s">
        <v>130</v>
      </c>
      <c r="B23" s="354">
        <v>2020</v>
      </c>
      <c r="C23" s="353" t="s">
        <v>31</v>
      </c>
      <c r="D23" s="387"/>
      <c r="E23" s="432" t="s">
        <v>743</v>
      </c>
      <c r="F23" s="384"/>
      <c r="G23" s="389">
        <v>146799</v>
      </c>
      <c r="I23" s="206">
        <f>MusicServices[[#This Row],[Total Revenue (Millions KRW₩)]]/('Total Revenue (Millions)'!D$159)*100</f>
        <v>2.8012098713934415</v>
      </c>
      <c r="U23" s="24" t="s">
        <v>731</v>
      </c>
      <c r="V23" s="24" t="s">
        <v>744</v>
      </c>
    </row>
    <row r="24" spans="1:22" ht="18" customHeight="1">
      <c r="A24" s="9" t="s">
        <v>130</v>
      </c>
      <c r="B24" s="354">
        <v>2020</v>
      </c>
      <c r="C24" s="353" t="s">
        <v>31</v>
      </c>
      <c r="D24" s="387"/>
      <c r="E24" s="432" t="s">
        <v>764</v>
      </c>
      <c r="F24" s="384"/>
      <c r="G24" s="389">
        <v>76010</v>
      </c>
      <c r="I24" s="206">
        <f>MusicServices[[#This Row],[Total Revenue (Millions KRW₩)]]/('Total Revenue (Millions)'!D$159)*100</f>
        <v>1.4504183429356843</v>
      </c>
      <c r="U24" s="24" t="s">
        <v>731</v>
      </c>
      <c r="V24" s="24" t="s">
        <v>749</v>
      </c>
    </row>
    <row r="25" spans="1:22" ht="18" customHeight="1">
      <c r="A25" s="9" t="s">
        <v>130</v>
      </c>
      <c r="B25" s="354">
        <v>2020</v>
      </c>
      <c r="C25" s="353" t="s">
        <v>31</v>
      </c>
      <c r="D25" s="387" t="s">
        <v>642</v>
      </c>
      <c r="E25" s="387" t="s">
        <v>745</v>
      </c>
      <c r="F25" s="384" t="s">
        <v>746</v>
      </c>
      <c r="G25" s="433">
        <v>67747</v>
      </c>
      <c r="I25" s="206">
        <f>MusicServices[[#This Row],[Total Revenue (Millions KRW₩)]]/('Total Revenue (Millions)'!D$159)*100</f>
        <v>1.2927442636345716</v>
      </c>
      <c r="U25" s="24" t="s">
        <v>728</v>
      </c>
      <c r="V25" s="24" t="s">
        <v>747</v>
      </c>
    </row>
    <row r="26" spans="1:22" ht="18" customHeight="1">
      <c r="A26" s="9" t="s">
        <v>130</v>
      </c>
      <c r="B26" s="354">
        <v>2020</v>
      </c>
      <c r="C26" s="353" t="s">
        <v>31</v>
      </c>
      <c r="D26" s="387"/>
      <c r="E26" s="432" t="s">
        <v>765</v>
      </c>
      <c r="F26" s="384"/>
      <c r="G26" s="389">
        <v>13980</v>
      </c>
      <c r="I26" s="206">
        <f>MusicServices[[#This Row],[Total Revenue (Millions KRW₩)]]/('Total Revenue (Millions)'!D$159)*100</f>
        <v>0.2667655365641477</v>
      </c>
      <c r="U26" s="24" t="s">
        <v>731</v>
      </c>
      <c r="V26" s="24" t="s">
        <v>754</v>
      </c>
    </row>
    <row r="27" spans="1:22" ht="18" customHeight="1">
      <c r="A27" s="9" t="s">
        <v>130</v>
      </c>
      <c r="B27" s="354">
        <v>2020</v>
      </c>
      <c r="C27" s="353" t="s">
        <v>31</v>
      </c>
      <c r="D27" s="387"/>
      <c r="E27" s="432" t="s">
        <v>766</v>
      </c>
      <c r="F27" s="384"/>
      <c r="G27" s="389">
        <v>15924</v>
      </c>
      <c r="I27" s="206">
        <f>MusicServices[[#This Row],[Total Revenue (Millions KRW₩)]]/('Total Revenue (Millions)'!D$159)*100</f>
        <v>0.30386083006062142</v>
      </c>
      <c r="U27" s="24" t="s">
        <v>731</v>
      </c>
      <c r="V27" s="24" t="s">
        <v>759</v>
      </c>
    </row>
    <row r="28" spans="1:22" ht="18" customHeight="1">
      <c r="A28" s="9" t="s">
        <v>130</v>
      </c>
      <c r="B28" s="354">
        <v>2020</v>
      </c>
      <c r="C28" s="353" t="s">
        <v>31</v>
      </c>
      <c r="D28" s="387"/>
      <c r="E28" s="387" t="s">
        <v>755</v>
      </c>
      <c r="F28" s="384" t="s">
        <v>756</v>
      </c>
      <c r="G28" s="389">
        <v>11467</v>
      </c>
      <c r="I28" s="206">
        <f>MusicServices[[#This Row],[Total Revenue (Millions KRW₩)]]/('Total Revenue (Millions)'!D$159)*100</f>
        <v>0.21881261858233769</v>
      </c>
      <c r="U28" s="24" t="s">
        <v>728</v>
      </c>
      <c r="V28" s="24" t="s">
        <v>757</v>
      </c>
    </row>
    <row r="29" spans="1:22" ht="18" customHeight="1">
      <c r="A29" s="9" t="s">
        <v>130</v>
      </c>
      <c r="B29" s="264">
        <v>2021</v>
      </c>
      <c r="C29" s="140" t="s">
        <v>31</v>
      </c>
      <c r="D29" s="215" t="s">
        <v>760</v>
      </c>
      <c r="E29" s="402" t="s">
        <v>726</v>
      </c>
      <c r="F29" s="430" t="s">
        <v>727</v>
      </c>
      <c r="G29" s="272">
        <v>772500</v>
      </c>
      <c r="I29" s="206">
        <f>MusicServices[[#This Row],[Total Revenue (Millions KRW₩)]]/('Total Revenue (Millions)'!D$160)*100</f>
        <v>9.4920307490189106</v>
      </c>
      <c r="U29" s="24" t="s">
        <v>728</v>
      </c>
      <c r="V29" s="24" t="s">
        <v>729</v>
      </c>
    </row>
    <row r="30" spans="1:22" ht="18" customHeight="1">
      <c r="A30" s="9" t="s">
        <v>130</v>
      </c>
      <c r="B30" s="264">
        <v>2021</v>
      </c>
      <c r="C30" s="140" t="s">
        <v>31</v>
      </c>
      <c r="D30" s="215"/>
      <c r="E30" s="215" t="s">
        <v>761</v>
      </c>
      <c r="F30" s="430"/>
      <c r="G30" s="272">
        <v>518626</v>
      </c>
      <c r="I30" s="206">
        <f>MusicServices[[#This Row],[Total Revenue (Millions KRW₩)]]/('Total Revenue (Millions)'!D$160)*100</f>
        <v>6.3725746786287143</v>
      </c>
      <c r="U30" s="24" t="s">
        <v>731</v>
      </c>
      <c r="V30" s="24" t="s">
        <v>732</v>
      </c>
    </row>
    <row r="31" spans="1:22" ht="18" customHeight="1">
      <c r="A31" s="9" t="s">
        <v>130</v>
      </c>
      <c r="B31" s="264">
        <v>2021</v>
      </c>
      <c r="C31" s="140" t="s">
        <v>31</v>
      </c>
      <c r="D31" s="215"/>
      <c r="E31" s="215" t="s">
        <v>767</v>
      </c>
      <c r="F31" s="430"/>
      <c r="G31" s="272">
        <v>422161</v>
      </c>
      <c r="I31" s="206">
        <f>MusicServices[[#This Row],[Total Revenue (Millions KRW₩)]]/('Total Revenue (Millions)'!D$160)*100</f>
        <v>5.1872688582997704</v>
      </c>
      <c r="U31" s="24" t="s">
        <v>731</v>
      </c>
      <c r="V31" s="24" t="s">
        <v>735</v>
      </c>
    </row>
    <row r="32" spans="1:22" ht="18" customHeight="1">
      <c r="A32" s="9" t="s">
        <v>130</v>
      </c>
      <c r="B32" s="264">
        <v>2021</v>
      </c>
      <c r="C32" s="140" t="s">
        <v>31</v>
      </c>
      <c r="D32" s="264"/>
      <c r="E32" s="215" t="s">
        <v>750</v>
      </c>
      <c r="F32" s="430" t="s">
        <v>751</v>
      </c>
      <c r="G32" s="272">
        <v>332748</v>
      </c>
      <c r="I32" s="206">
        <f>MusicServices[[#This Row],[Total Revenue (Millions KRW₩)]]/('Total Revenue (Millions)'!D$160)*100</f>
        <v>4.0886139128473067</v>
      </c>
      <c r="U32" s="24" t="s">
        <v>728</v>
      </c>
      <c r="V32" s="24" t="s">
        <v>768</v>
      </c>
    </row>
    <row r="33" spans="1:22" ht="18" customHeight="1">
      <c r="A33" s="9" t="s">
        <v>130</v>
      </c>
      <c r="B33" s="264">
        <v>2021</v>
      </c>
      <c r="C33" s="140" t="s">
        <v>31</v>
      </c>
      <c r="D33" s="386" t="s">
        <v>287</v>
      </c>
      <c r="E33" s="215" t="s">
        <v>403</v>
      </c>
      <c r="F33" s="430"/>
      <c r="G33" s="431">
        <v>281890</v>
      </c>
      <c r="I33" s="206">
        <f>MusicServices[[#This Row],[Total Revenue (Millions KRW₩)]]/('Total Revenue (Millions)'!D$160)*100</f>
        <v>3.463700385554616</v>
      </c>
      <c r="U33" s="24" t="s">
        <v>731</v>
      </c>
      <c r="V33" s="24" t="s">
        <v>762</v>
      </c>
    </row>
    <row r="34" spans="1:22" ht="18" customHeight="1">
      <c r="A34" s="9" t="s">
        <v>130</v>
      </c>
      <c r="B34" s="264">
        <v>2021</v>
      </c>
      <c r="C34" s="140" t="s">
        <v>31</v>
      </c>
      <c r="D34" s="215" t="s">
        <v>736</v>
      </c>
      <c r="E34" s="215" t="s">
        <v>769</v>
      </c>
      <c r="F34" s="430" t="s">
        <v>738</v>
      </c>
      <c r="G34" s="272">
        <v>235257</v>
      </c>
      <c r="I34" s="206">
        <f>MusicServices[[#This Row],[Total Revenue (Millions KRW₩)]]/('Total Revenue (Millions)'!D$160)*100</f>
        <v>2.8907012011934521</v>
      </c>
      <c r="U34" s="24" t="s">
        <v>728</v>
      </c>
      <c r="V34" s="24" t="s">
        <v>739</v>
      </c>
    </row>
    <row r="35" spans="1:22" ht="18" customHeight="1">
      <c r="A35" s="9" t="s">
        <v>130</v>
      </c>
      <c r="B35" s="264">
        <v>2021</v>
      </c>
      <c r="C35" s="140" t="s">
        <v>31</v>
      </c>
      <c r="D35" s="215"/>
      <c r="E35" s="215" t="s">
        <v>743</v>
      </c>
      <c r="F35" s="430"/>
      <c r="G35" s="272">
        <v>214627</v>
      </c>
      <c r="I35" s="206">
        <f>MusicServices[[#This Row],[Total Revenue (Millions KRW₩)]]/('Total Revenue (Millions)'!D$160)*100</f>
        <v>2.6372117586662549</v>
      </c>
      <c r="U35" s="24" t="s">
        <v>731</v>
      </c>
      <c r="V35" s="24" t="s">
        <v>744</v>
      </c>
    </row>
    <row r="36" spans="1:22" ht="18" customHeight="1">
      <c r="A36" s="9" t="s">
        <v>130</v>
      </c>
      <c r="B36" s="264">
        <v>2021</v>
      </c>
      <c r="C36" s="140" t="s">
        <v>31</v>
      </c>
      <c r="D36" s="215" t="s">
        <v>218</v>
      </c>
      <c r="E36" s="215" t="s">
        <v>740</v>
      </c>
      <c r="F36" s="430" t="s">
        <v>741</v>
      </c>
      <c r="G36" s="272">
        <v>199454</v>
      </c>
      <c r="I36" s="206">
        <f>MusicServices[[#This Row],[Total Revenue (Millions KRW₩)]]/('Total Revenue (Millions)'!D$160)*100</f>
        <v>2.4507747585952333</v>
      </c>
      <c r="U36" s="24" t="s">
        <v>728</v>
      </c>
      <c r="V36" s="24" t="s">
        <v>742</v>
      </c>
    </row>
    <row r="37" spans="1:22" ht="18" customHeight="1">
      <c r="A37" s="9" t="s">
        <v>130</v>
      </c>
      <c r="B37" s="264">
        <v>2021</v>
      </c>
      <c r="C37" s="140" t="s">
        <v>31</v>
      </c>
      <c r="D37" s="215"/>
      <c r="E37" s="215" t="s">
        <v>748</v>
      </c>
      <c r="F37" s="430"/>
      <c r="G37" s="272">
        <v>113990</v>
      </c>
      <c r="I37" s="206">
        <f>MusicServices[[#This Row],[Total Revenue (Millions KRW₩)]]/('Total Revenue (Millions)'!D$160)*100</f>
        <v>1.4006428285833861</v>
      </c>
      <c r="U37" s="24" t="s">
        <v>731</v>
      </c>
      <c r="V37" s="24" t="s">
        <v>749</v>
      </c>
    </row>
    <row r="38" spans="1:22" ht="18" customHeight="1">
      <c r="A38" s="9" t="s">
        <v>130</v>
      </c>
      <c r="B38" s="264">
        <v>2021</v>
      </c>
      <c r="C38" s="140" t="s">
        <v>31</v>
      </c>
      <c r="D38" s="215" t="s">
        <v>642</v>
      </c>
      <c r="E38" s="215" t="s">
        <v>745</v>
      </c>
      <c r="F38" s="430" t="s">
        <v>746</v>
      </c>
      <c r="G38" s="431">
        <v>65060</v>
      </c>
      <c r="I38" s="206">
        <f>MusicServices[[#This Row],[Total Revenue (Millions KRW₩)]]/('Total Revenue (Millions)'!D$160)*100</f>
        <v>0.79941944405329501</v>
      </c>
      <c r="U38" s="24" t="s">
        <v>728</v>
      </c>
      <c r="V38" s="24" t="s">
        <v>747</v>
      </c>
    </row>
    <row r="39" spans="1:22" ht="18" customHeight="1">
      <c r="A39" s="9" t="s">
        <v>130</v>
      </c>
      <c r="B39" s="264">
        <v>2021</v>
      </c>
      <c r="C39" s="140" t="s">
        <v>31</v>
      </c>
      <c r="D39" s="215"/>
      <c r="E39" s="215" t="s">
        <v>753</v>
      </c>
      <c r="F39" s="430"/>
      <c r="G39" s="272">
        <v>18510</v>
      </c>
      <c r="I39" s="206">
        <f>MusicServices[[#This Row],[Total Revenue (Millions KRW₩)]]/('Total Revenue (Millions)'!D$160)*100</f>
        <v>0.22744011542309389</v>
      </c>
      <c r="U39" s="24" t="s">
        <v>731</v>
      </c>
      <c r="V39" s="24" t="s">
        <v>754</v>
      </c>
    </row>
    <row r="40" spans="1:22" ht="18" customHeight="1">
      <c r="A40" s="9" t="s">
        <v>130</v>
      </c>
      <c r="B40" s="264">
        <v>2021</v>
      </c>
      <c r="C40" s="140" t="s">
        <v>31</v>
      </c>
      <c r="D40" s="215"/>
      <c r="E40" s="215" t="s">
        <v>758</v>
      </c>
      <c r="F40" s="430"/>
      <c r="G40" s="272">
        <v>15161</v>
      </c>
      <c r="I40" s="206">
        <f>MusicServices[[#This Row],[Total Revenue (Millions KRW₩)]]/('Total Revenue (Millions)'!D$160)*100</f>
        <v>0.18628955104967729</v>
      </c>
      <c r="U40" s="24" t="s">
        <v>731</v>
      </c>
      <c r="V40" s="24" t="s">
        <v>759</v>
      </c>
    </row>
    <row r="41" spans="1:22" ht="18" customHeight="1">
      <c r="A41" s="9" t="s">
        <v>130</v>
      </c>
      <c r="B41" s="264">
        <v>2021</v>
      </c>
      <c r="C41" s="140" t="s">
        <v>31</v>
      </c>
      <c r="D41" s="215"/>
      <c r="E41" s="215" t="s">
        <v>755</v>
      </c>
      <c r="F41" s="430" t="s">
        <v>756</v>
      </c>
      <c r="G41" s="272">
        <v>5343</v>
      </c>
      <c r="I41" s="206">
        <f>MusicServices[[#This Row],[Total Revenue (Millions KRW₩)]]/('Total Revenue (Millions)'!D$160)*100</f>
        <v>6.5651676753408467E-2</v>
      </c>
      <c r="U41" s="24" t="s">
        <v>728</v>
      </c>
      <c r="V41" s="24" t="s">
        <v>757</v>
      </c>
    </row>
    <row r="42" spans="1:22" ht="18" customHeight="1">
      <c r="E42" s="18"/>
      <c r="F42" s="11"/>
    </row>
    <row r="43" spans="1:22" ht="18" customHeight="1">
      <c r="E43" s="18"/>
      <c r="F43" s="11"/>
    </row>
    <row r="44" spans="1:22" ht="18" customHeight="1">
      <c r="F44" s="11"/>
    </row>
    <row r="45" spans="1:22" ht="18" customHeight="1">
      <c r="E45" s="18"/>
      <c r="F45" s="10"/>
    </row>
    <row r="46" spans="1:22" ht="18" customHeight="1">
      <c r="E46" s="18"/>
      <c r="F46" s="11"/>
    </row>
    <row r="47" spans="1:22" ht="18" customHeight="1">
      <c r="E47" s="18"/>
      <c r="F47" s="11"/>
    </row>
    <row r="48" spans="1:22" ht="18" customHeight="1">
      <c r="E48" s="18"/>
      <c r="F48" s="11"/>
    </row>
    <row r="49" spans="5:6" ht="18" customHeight="1">
      <c r="F49" s="10"/>
    </row>
    <row r="50" spans="5:6" ht="18" customHeight="1">
      <c r="F50" s="10"/>
    </row>
    <row r="51" spans="5:6" ht="18" customHeight="1">
      <c r="F51" s="10"/>
    </row>
    <row r="52" spans="5:6" ht="18" customHeight="1">
      <c r="F52" s="10"/>
    </row>
    <row r="53" spans="5:6" ht="18" customHeight="1">
      <c r="E53" s="18"/>
      <c r="F53" s="10"/>
    </row>
    <row r="54" spans="5:6" ht="18" customHeight="1">
      <c r="F54" s="10"/>
    </row>
    <row r="55" spans="5:6" ht="18" customHeight="1">
      <c r="F55" s="10"/>
    </row>
    <row r="56" spans="5:6" ht="18" customHeight="1">
      <c r="F56" s="10"/>
    </row>
    <row r="57" spans="5:6" ht="18" customHeight="1">
      <c r="E57" s="18"/>
      <c r="F57" s="10"/>
    </row>
    <row r="58" spans="5:6" ht="18" customHeight="1">
      <c r="E58" s="18"/>
      <c r="F58" s="10"/>
    </row>
    <row r="59" spans="5:6" ht="18" customHeight="1">
      <c r="E59" s="18"/>
      <c r="F59" s="10"/>
    </row>
    <row r="60" spans="5:6" ht="18" customHeight="1">
      <c r="E60" s="18"/>
      <c r="F60" s="10"/>
    </row>
    <row r="61" spans="5:6" ht="18" customHeight="1">
      <c r="E61" s="18"/>
      <c r="F61" s="10"/>
    </row>
    <row r="62" spans="5:6" ht="18" customHeight="1">
      <c r="E62" s="18"/>
      <c r="F62" s="10"/>
    </row>
    <row r="63" spans="5:6" ht="18" customHeight="1">
      <c r="E63" s="18"/>
      <c r="F63" s="10"/>
    </row>
    <row r="64" spans="5:6" ht="18" customHeight="1">
      <c r="E64" s="34"/>
      <c r="F64" s="10"/>
    </row>
    <row r="65" spans="5:6" ht="18" customHeight="1">
      <c r="E65" s="34"/>
      <c r="F65" s="10"/>
    </row>
    <row r="66" spans="5:6" ht="18" customHeight="1">
      <c r="E66" s="34"/>
      <c r="F66" s="11"/>
    </row>
    <row r="67" spans="5:6" ht="18" customHeight="1">
      <c r="E67" s="34"/>
      <c r="F67" s="11"/>
    </row>
    <row r="68" spans="5:6" ht="18" customHeight="1">
      <c r="E68" s="34"/>
      <c r="F68" s="11"/>
    </row>
    <row r="69" spans="5:6" ht="18" customHeight="1">
      <c r="E69" s="34"/>
      <c r="F69" s="11"/>
    </row>
    <row r="70" spans="5:6" ht="18" customHeight="1">
      <c r="E70" s="34"/>
      <c r="F70" s="11"/>
    </row>
    <row r="71" spans="5:6" ht="18" customHeight="1">
      <c r="E71" s="34"/>
      <c r="F71" s="11"/>
    </row>
    <row r="72" spans="5:6" ht="18" customHeight="1">
      <c r="E72" s="34"/>
      <c r="F72" s="11"/>
    </row>
    <row r="73" spans="5:6" ht="18" customHeight="1">
      <c r="E73" s="34"/>
      <c r="F73" s="11"/>
    </row>
    <row r="74" spans="5:6" ht="18" customHeight="1">
      <c r="E74" s="34"/>
      <c r="F74" s="11"/>
    </row>
    <row r="75" spans="5:6" ht="18" customHeight="1">
      <c r="E75" s="34"/>
      <c r="F75" s="11"/>
    </row>
    <row r="76" spans="5:6" ht="18" customHeight="1">
      <c r="E76" s="34"/>
      <c r="F76" s="10"/>
    </row>
    <row r="77" spans="5:6" ht="18" customHeight="1">
      <c r="E77" s="34"/>
      <c r="F77" s="11"/>
    </row>
    <row r="78" spans="5:6" ht="18" customHeight="1">
      <c r="E78" s="34"/>
      <c r="F78" s="11"/>
    </row>
    <row r="79" spans="5:6" ht="18" customHeight="1">
      <c r="E79" s="34"/>
      <c r="F79" s="11"/>
    </row>
    <row r="80" spans="5:6" ht="18" customHeight="1">
      <c r="E80" s="34"/>
      <c r="F80" s="10"/>
    </row>
    <row r="81" spans="5:6" ht="18" customHeight="1">
      <c r="E81" s="34"/>
      <c r="F81" s="10"/>
    </row>
    <row r="82" spans="5:6" ht="18" customHeight="1">
      <c r="E82" s="34"/>
      <c r="F82" s="10"/>
    </row>
    <row r="83" spans="5:6" ht="18" customHeight="1">
      <c r="E83" s="34"/>
      <c r="F83" s="10"/>
    </row>
    <row r="84" spans="5:6" ht="18" customHeight="1">
      <c r="E84" s="34"/>
      <c r="F84" s="10"/>
    </row>
    <row r="85" spans="5:6" ht="18" customHeight="1">
      <c r="E85" s="34"/>
      <c r="F85" s="10"/>
    </row>
    <row r="86" spans="5:6" ht="18" customHeight="1">
      <c r="E86" s="34"/>
      <c r="F86" s="10"/>
    </row>
    <row r="87" spans="5:6" ht="18" customHeight="1">
      <c r="E87" s="34"/>
      <c r="F87" s="10"/>
    </row>
    <row r="88" spans="5:6" ht="18" customHeight="1">
      <c r="E88" s="34"/>
      <c r="F88" s="10"/>
    </row>
    <row r="89" spans="5:6" ht="18" customHeight="1">
      <c r="E89" s="34"/>
      <c r="F89" s="10"/>
    </row>
    <row r="90" spans="5:6" ht="18" customHeight="1">
      <c r="E90" s="34"/>
      <c r="F90" s="10"/>
    </row>
    <row r="91" spans="5:6" ht="18" customHeight="1">
      <c r="E91" s="34"/>
      <c r="F91" s="10"/>
    </row>
    <row r="92" spans="5:6" ht="18" customHeight="1">
      <c r="E92" s="34"/>
      <c r="F92" s="10"/>
    </row>
    <row r="93" spans="5:6" ht="18" customHeight="1">
      <c r="E93" s="34"/>
      <c r="F93" s="10"/>
    </row>
    <row r="94" spans="5:6" ht="18" customHeight="1">
      <c r="E94" s="34"/>
      <c r="F94" s="10"/>
    </row>
    <row r="95" spans="5:6" ht="18" customHeight="1">
      <c r="E95" s="34"/>
      <c r="F95" s="10"/>
    </row>
    <row r="96" spans="5:6" ht="18" customHeight="1">
      <c r="E96" s="34"/>
      <c r="F96" s="10"/>
    </row>
    <row r="97" spans="5:6" ht="18" customHeight="1">
      <c r="E97" s="34"/>
      <c r="F97" s="11"/>
    </row>
    <row r="98" spans="5:6" ht="18" customHeight="1">
      <c r="E98" s="34"/>
      <c r="F98" s="11"/>
    </row>
    <row r="99" spans="5:6" ht="18" customHeight="1">
      <c r="E99" s="34"/>
      <c r="F99" s="11"/>
    </row>
    <row r="100" spans="5:6" ht="18" customHeight="1">
      <c r="E100" s="34"/>
      <c r="F100" s="11"/>
    </row>
    <row r="101" spans="5:6" ht="18" customHeight="1">
      <c r="E101" s="34"/>
      <c r="F101" s="11"/>
    </row>
    <row r="102" spans="5:6" ht="18" customHeight="1">
      <c r="E102" s="34"/>
      <c r="F102" s="11"/>
    </row>
    <row r="103" spans="5:6" ht="18" customHeight="1">
      <c r="E103" s="34"/>
      <c r="F103" s="11"/>
    </row>
    <row r="104" spans="5:6" ht="18" customHeight="1">
      <c r="E104" s="34"/>
      <c r="F104" s="11"/>
    </row>
    <row r="105" spans="5:6" ht="18" customHeight="1">
      <c r="E105" s="34"/>
      <c r="F105" s="11"/>
    </row>
    <row r="106" spans="5:6" ht="18" customHeight="1">
      <c r="E106" s="34"/>
      <c r="F106" s="11"/>
    </row>
    <row r="107" spans="5:6" ht="18" customHeight="1">
      <c r="E107" s="34"/>
      <c r="F107" s="10"/>
    </row>
    <row r="108" spans="5:6" ht="18" customHeight="1">
      <c r="E108" s="34"/>
      <c r="F108" s="11"/>
    </row>
    <row r="109" spans="5:6" ht="18" customHeight="1">
      <c r="E109" s="34"/>
      <c r="F109" s="11"/>
    </row>
    <row r="110" spans="5:6" ht="18" customHeight="1">
      <c r="E110" s="34"/>
      <c r="F110" s="11"/>
    </row>
    <row r="111" spans="5:6" ht="18" customHeight="1">
      <c r="E111" s="34"/>
      <c r="F111" s="10"/>
    </row>
    <row r="112" spans="5:6" ht="18" customHeight="1">
      <c r="E112" s="34"/>
      <c r="F112" s="10"/>
    </row>
    <row r="113" spans="5:6" ht="18" customHeight="1">
      <c r="E113" s="34"/>
      <c r="F113" s="10"/>
    </row>
    <row r="114" spans="5:6" ht="18" customHeight="1">
      <c r="E114" s="34"/>
      <c r="F114" s="10"/>
    </row>
    <row r="115" spans="5:6" ht="18" customHeight="1">
      <c r="E115" s="34"/>
      <c r="F115" s="10"/>
    </row>
    <row r="116" spans="5:6" ht="18" customHeight="1">
      <c r="E116" s="34"/>
      <c r="F116" s="10"/>
    </row>
    <row r="117" spans="5:6" ht="18" customHeight="1">
      <c r="E117" s="34"/>
      <c r="F117" s="10"/>
    </row>
    <row r="118" spans="5:6" ht="18" customHeight="1">
      <c r="E118" s="34"/>
      <c r="F118" s="10"/>
    </row>
    <row r="119" spans="5:6" ht="18" customHeight="1">
      <c r="E119" s="34"/>
      <c r="F119" s="10"/>
    </row>
    <row r="120" spans="5:6" ht="18" customHeight="1">
      <c r="E120" s="34"/>
      <c r="F120" s="10"/>
    </row>
    <row r="121" spans="5:6" ht="18" customHeight="1">
      <c r="E121" s="34"/>
      <c r="F121" s="10"/>
    </row>
    <row r="122" spans="5:6" ht="18" customHeight="1">
      <c r="E122" s="34"/>
      <c r="F122" s="10"/>
    </row>
    <row r="123" spans="5:6" ht="18" customHeight="1">
      <c r="E123" s="34"/>
      <c r="F123" s="10"/>
    </row>
    <row r="124" spans="5:6" ht="18" customHeight="1">
      <c r="E124" s="34"/>
      <c r="F124" s="10"/>
    </row>
    <row r="125" spans="5:6" ht="18" customHeight="1">
      <c r="E125" s="34"/>
      <c r="F125" s="10"/>
    </row>
    <row r="126" spans="5:6" ht="18" customHeight="1">
      <c r="E126" s="34"/>
      <c r="F126" s="10"/>
    </row>
    <row r="127" spans="5:6" ht="18" customHeight="1">
      <c r="E127" s="34"/>
      <c r="F127" s="10"/>
    </row>
    <row r="128" spans="5:6" ht="18" customHeight="1">
      <c r="E128" s="34"/>
      <c r="F128" s="11"/>
    </row>
    <row r="129" spans="5:6" ht="18" customHeight="1">
      <c r="E129" s="34"/>
      <c r="F129" s="11"/>
    </row>
    <row r="130" spans="5:6" ht="18" customHeight="1">
      <c r="E130" s="34"/>
      <c r="F130" s="11"/>
    </row>
    <row r="131" spans="5:6" ht="18" customHeight="1">
      <c r="E131" s="34"/>
      <c r="F131" s="11"/>
    </row>
    <row r="132" spans="5:6" ht="18" customHeight="1">
      <c r="E132" s="34"/>
      <c r="F132" s="11"/>
    </row>
    <row r="133" spans="5:6" ht="18" customHeight="1">
      <c r="E133" s="34"/>
      <c r="F133" s="11"/>
    </row>
    <row r="134" spans="5:6" ht="18" customHeight="1">
      <c r="E134" s="34"/>
      <c r="F134" s="11"/>
    </row>
    <row r="135" spans="5:6" ht="18" customHeight="1">
      <c r="E135" s="34"/>
      <c r="F135" s="11"/>
    </row>
    <row r="136" spans="5:6" ht="18" customHeight="1">
      <c r="E136" s="34"/>
      <c r="F136" s="11"/>
    </row>
    <row r="137" spans="5:6" ht="18" customHeight="1">
      <c r="E137" s="34"/>
      <c r="F137" s="11"/>
    </row>
    <row r="138" spans="5:6" ht="18" customHeight="1">
      <c r="E138" s="34"/>
      <c r="F138" s="10"/>
    </row>
    <row r="139" spans="5:6" ht="18" customHeight="1">
      <c r="E139" s="34"/>
      <c r="F139" s="11"/>
    </row>
    <row r="140" spans="5:6" ht="18" customHeight="1">
      <c r="E140" s="34"/>
      <c r="F140" s="11"/>
    </row>
    <row r="141" spans="5:6" ht="18" customHeight="1">
      <c r="E141" s="34"/>
      <c r="F141" s="11"/>
    </row>
    <row r="142" spans="5:6" ht="18" customHeight="1">
      <c r="E142" s="34"/>
      <c r="F142" s="10"/>
    </row>
    <row r="143" spans="5:6" ht="18" customHeight="1">
      <c r="E143" s="34"/>
      <c r="F143" s="10"/>
    </row>
    <row r="144" spans="5:6" ht="18" customHeight="1">
      <c r="E144" s="34"/>
      <c r="F144" s="10"/>
    </row>
    <row r="145" spans="5:6" ht="18" customHeight="1">
      <c r="E145" s="34"/>
      <c r="F145" s="10"/>
    </row>
    <row r="146" spans="5:6" ht="18" customHeight="1">
      <c r="E146" s="34"/>
      <c r="F146" s="10"/>
    </row>
    <row r="147" spans="5:6" ht="18" customHeight="1">
      <c r="E147" s="34"/>
      <c r="F147" s="10"/>
    </row>
    <row r="148" spans="5:6" ht="18" customHeight="1">
      <c r="E148" s="34"/>
      <c r="F148" s="10"/>
    </row>
    <row r="149" spans="5:6" ht="18" customHeight="1">
      <c r="E149" s="34"/>
      <c r="F149" s="10"/>
    </row>
    <row r="150" spans="5:6" ht="18" customHeight="1">
      <c r="E150" s="34"/>
      <c r="F150" s="10"/>
    </row>
    <row r="151" spans="5:6" ht="18" customHeight="1">
      <c r="E151" s="34"/>
      <c r="F151" s="10"/>
    </row>
    <row r="152" spans="5:6" ht="18" customHeight="1">
      <c r="E152" s="34"/>
      <c r="F152" s="10"/>
    </row>
    <row r="153" spans="5:6" ht="18" customHeight="1">
      <c r="E153" s="34"/>
      <c r="F153" s="10"/>
    </row>
    <row r="154" spans="5:6" ht="18" customHeight="1">
      <c r="E154" s="34"/>
      <c r="F154" s="10"/>
    </row>
    <row r="155" spans="5:6" ht="18" customHeight="1">
      <c r="E155" s="34"/>
      <c r="F155" s="10"/>
    </row>
    <row r="156" spans="5:6" ht="18" customHeight="1">
      <c r="E156" s="34"/>
      <c r="F156" s="10"/>
    </row>
    <row r="157" spans="5:6" ht="18" customHeight="1">
      <c r="E157" s="34"/>
      <c r="F157" s="10"/>
    </row>
    <row r="158" spans="5:6" ht="18" customHeight="1">
      <c r="E158" s="34"/>
      <c r="F158" s="10"/>
    </row>
    <row r="159" spans="5:6" ht="18" customHeight="1">
      <c r="E159" s="34"/>
      <c r="F159" s="11"/>
    </row>
    <row r="160" spans="5:6" ht="18" customHeight="1">
      <c r="E160" s="34"/>
      <c r="F160" s="11"/>
    </row>
    <row r="161" spans="5:6" ht="18" customHeight="1">
      <c r="E161" s="34"/>
      <c r="F161" s="11"/>
    </row>
    <row r="162" spans="5:6" ht="18" customHeight="1">
      <c r="E162" s="34"/>
      <c r="F162" s="11"/>
    </row>
    <row r="163" spans="5:6" ht="18" customHeight="1">
      <c r="E163" s="34"/>
      <c r="F163" s="11"/>
    </row>
    <row r="164" spans="5:6" ht="18" customHeight="1">
      <c r="E164" s="34"/>
      <c r="F164" s="11"/>
    </row>
    <row r="165" spans="5:6" ht="18" customHeight="1">
      <c r="E165" s="34"/>
      <c r="F165" s="11"/>
    </row>
    <row r="166" spans="5:6" ht="18" customHeight="1">
      <c r="E166" s="34"/>
      <c r="F166" s="11"/>
    </row>
    <row r="167" spans="5:6" ht="18" customHeight="1">
      <c r="E167" s="34"/>
      <c r="F167" s="11"/>
    </row>
    <row r="168" spans="5:6" ht="18" customHeight="1">
      <c r="E168" s="34"/>
      <c r="F168" s="11"/>
    </row>
    <row r="169" spans="5:6" ht="18" customHeight="1">
      <c r="E169" s="34"/>
      <c r="F169" s="10"/>
    </row>
    <row r="170" spans="5:6" ht="18" customHeight="1">
      <c r="E170" s="34"/>
      <c r="F170" s="11"/>
    </row>
    <row r="171" spans="5:6" ht="18" customHeight="1">
      <c r="E171" s="34"/>
      <c r="F171" s="11"/>
    </row>
    <row r="172" spans="5:6" ht="18" customHeight="1">
      <c r="E172" s="34"/>
      <c r="F172" s="11"/>
    </row>
    <row r="173" spans="5:6" ht="18" customHeight="1">
      <c r="E173" s="34"/>
      <c r="F173" s="10"/>
    </row>
    <row r="174" spans="5:6" ht="18" customHeight="1">
      <c r="E174" s="34"/>
      <c r="F174" s="10"/>
    </row>
    <row r="175" spans="5:6" ht="18" customHeight="1">
      <c r="E175" s="34"/>
      <c r="F175" s="10"/>
    </row>
    <row r="176" spans="5:6" ht="18" customHeight="1">
      <c r="E176" s="34"/>
      <c r="F176" s="10"/>
    </row>
    <row r="177" spans="5:6" ht="18" customHeight="1">
      <c r="E177" s="34"/>
      <c r="F177" s="10"/>
    </row>
    <row r="178" spans="5:6" ht="18" customHeight="1">
      <c r="E178" s="34"/>
      <c r="F178" s="10"/>
    </row>
    <row r="179" spans="5:6" ht="18" customHeight="1">
      <c r="E179" s="34"/>
      <c r="F179" s="10"/>
    </row>
    <row r="180" spans="5:6" ht="18" customHeight="1">
      <c r="E180" s="34"/>
      <c r="F180" s="10"/>
    </row>
    <row r="181" spans="5:6" ht="18" customHeight="1">
      <c r="E181" s="34"/>
      <c r="F181" s="10"/>
    </row>
    <row r="182" spans="5:6" ht="18" customHeight="1">
      <c r="E182" s="34"/>
      <c r="F182" s="10"/>
    </row>
    <row r="183" spans="5:6" ht="18" customHeight="1">
      <c r="E183" s="34"/>
      <c r="F183" s="10"/>
    </row>
    <row r="184" spans="5:6" ht="18" customHeight="1">
      <c r="E184" s="34"/>
      <c r="F184" s="10"/>
    </row>
    <row r="185" spans="5:6" ht="18" customHeight="1">
      <c r="E185" s="34"/>
      <c r="F185" s="10"/>
    </row>
    <row r="186" spans="5:6" ht="18" customHeight="1">
      <c r="E186" s="34"/>
      <c r="F186" s="10"/>
    </row>
    <row r="187" spans="5:6" ht="18" customHeight="1">
      <c r="E187" s="34"/>
      <c r="F187" s="10"/>
    </row>
    <row r="188" spans="5:6" ht="18" customHeight="1">
      <c r="E188" s="34"/>
      <c r="F188" s="10"/>
    </row>
    <row r="189" spans="5:6" ht="18" customHeight="1">
      <c r="E189" s="34"/>
      <c r="F189" s="10"/>
    </row>
    <row r="190" spans="5:6" ht="18" customHeight="1">
      <c r="E190" s="34"/>
      <c r="F190" s="11"/>
    </row>
    <row r="191" spans="5:6" ht="18" customHeight="1">
      <c r="E191" s="34"/>
      <c r="F191" s="11"/>
    </row>
    <row r="192" spans="5:6" ht="18" customHeight="1">
      <c r="E192" s="34"/>
      <c r="F192" s="11"/>
    </row>
    <row r="193" spans="5:6" ht="18" customHeight="1">
      <c r="E193" s="34"/>
      <c r="F193" s="11"/>
    </row>
    <row r="194" spans="5:6" ht="18" customHeight="1">
      <c r="E194" s="34"/>
      <c r="F194" s="11"/>
    </row>
    <row r="195" spans="5:6" ht="18" customHeight="1">
      <c r="E195" s="34"/>
      <c r="F195" s="11"/>
    </row>
    <row r="196" spans="5:6" ht="18" customHeight="1">
      <c r="E196" s="34"/>
      <c r="F196" s="11"/>
    </row>
    <row r="197" spans="5:6" ht="18" customHeight="1">
      <c r="E197" s="34"/>
      <c r="F197" s="11"/>
    </row>
    <row r="198" spans="5:6" ht="18" customHeight="1">
      <c r="E198" s="34"/>
      <c r="F198" s="11"/>
    </row>
    <row r="199" spans="5:6" ht="18" customHeight="1">
      <c r="E199" s="34"/>
      <c r="F199" s="11"/>
    </row>
    <row r="200" spans="5:6" ht="18" customHeight="1">
      <c r="E200" s="34"/>
      <c r="F200" s="10"/>
    </row>
    <row r="201" spans="5:6" ht="18" customHeight="1">
      <c r="E201" s="34"/>
      <c r="F201" s="11"/>
    </row>
    <row r="202" spans="5:6" ht="18" customHeight="1">
      <c r="E202" s="34"/>
      <c r="F202" s="11"/>
    </row>
    <row r="203" spans="5:6" ht="18" customHeight="1">
      <c r="E203" s="34"/>
      <c r="F203" s="11"/>
    </row>
    <row r="204" spans="5:6" ht="18" customHeight="1">
      <c r="E204" s="34"/>
      <c r="F204" s="10"/>
    </row>
    <row r="205" spans="5:6" ht="18" customHeight="1">
      <c r="E205" s="34"/>
      <c r="F205" s="10"/>
    </row>
    <row r="206" spans="5:6" ht="18" customHeight="1">
      <c r="E206" s="34"/>
      <c r="F206" s="10"/>
    </row>
    <row r="207" spans="5:6" ht="18" customHeight="1">
      <c r="E207" s="34"/>
      <c r="F207" s="10"/>
    </row>
    <row r="208" spans="5:6" ht="18" customHeight="1">
      <c r="E208" s="34"/>
      <c r="F208" s="10"/>
    </row>
    <row r="209" spans="5:6" ht="18" customHeight="1">
      <c r="E209" s="34"/>
      <c r="F209" s="10"/>
    </row>
    <row r="210" spans="5:6" ht="18" customHeight="1">
      <c r="E210" s="34"/>
      <c r="F210" s="10"/>
    </row>
    <row r="211" spans="5:6" ht="18" customHeight="1">
      <c r="E211" s="34"/>
      <c r="F211" s="10"/>
    </row>
    <row r="212" spans="5:6" ht="18" customHeight="1">
      <c r="E212" s="34"/>
      <c r="F212" s="10"/>
    </row>
    <row r="213" spans="5:6" ht="18" customHeight="1">
      <c r="E213" s="34"/>
      <c r="F213" s="10"/>
    </row>
    <row r="214" spans="5:6" ht="18" customHeight="1">
      <c r="E214" s="34"/>
      <c r="F214" s="10"/>
    </row>
    <row r="215" spans="5:6" ht="18" customHeight="1">
      <c r="E215" s="34"/>
      <c r="F215" s="10"/>
    </row>
    <row r="216" spans="5:6" ht="18" customHeight="1">
      <c r="E216" s="34"/>
      <c r="F216" s="10"/>
    </row>
    <row r="217" spans="5:6" ht="18" customHeight="1">
      <c r="E217" s="34"/>
      <c r="F217" s="10"/>
    </row>
    <row r="218" spans="5:6" ht="18" customHeight="1">
      <c r="E218" s="34"/>
      <c r="F218" s="10"/>
    </row>
    <row r="219" spans="5:6" ht="18" customHeight="1">
      <c r="E219" s="34"/>
      <c r="F219" s="10"/>
    </row>
    <row r="220" spans="5:6" ht="18" customHeight="1">
      <c r="E220" s="34"/>
      <c r="F220" s="10"/>
    </row>
    <row r="221" spans="5:6" ht="18" customHeight="1">
      <c r="E221" s="34"/>
      <c r="F221" s="11"/>
    </row>
    <row r="222" spans="5:6" ht="18" customHeight="1">
      <c r="E222" s="34"/>
      <c r="F222" s="11"/>
    </row>
    <row r="223" spans="5:6" ht="18" customHeight="1">
      <c r="E223" s="34"/>
      <c r="F223" s="11"/>
    </row>
    <row r="224" spans="5:6" ht="18" customHeight="1">
      <c r="E224" s="34"/>
      <c r="F224" s="11"/>
    </row>
    <row r="225" spans="5:6" ht="18" customHeight="1">
      <c r="E225" s="34"/>
      <c r="F225" s="11"/>
    </row>
    <row r="226" spans="5:6" ht="18" customHeight="1">
      <c r="E226" s="34"/>
      <c r="F226" s="11"/>
    </row>
    <row r="227" spans="5:6" ht="18" customHeight="1">
      <c r="E227" s="34"/>
      <c r="F227" s="11"/>
    </row>
    <row r="228" spans="5:6" ht="18" customHeight="1">
      <c r="E228" s="34"/>
      <c r="F228" s="11"/>
    </row>
    <row r="229" spans="5:6" ht="18" customHeight="1">
      <c r="E229" s="34"/>
      <c r="F229" s="11"/>
    </row>
    <row r="230" spans="5:6" ht="18" customHeight="1">
      <c r="E230" s="34"/>
      <c r="F230" s="11"/>
    </row>
    <row r="231" spans="5:6" ht="18" customHeight="1">
      <c r="E231" s="34"/>
      <c r="F231" s="10"/>
    </row>
    <row r="232" spans="5:6" ht="18" customHeight="1">
      <c r="E232" s="34"/>
      <c r="F232" s="11"/>
    </row>
    <row r="233" spans="5:6" ht="18" customHeight="1">
      <c r="E233" s="34"/>
      <c r="F233" s="11"/>
    </row>
    <row r="234" spans="5:6" ht="18" customHeight="1">
      <c r="E234" s="34"/>
      <c r="F234" s="11"/>
    </row>
    <row r="235" spans="5:6" ht="18" customHeight="1">
      <c r="E235" s="34"/>
      <c r="F235" s="10"/>
    </row>
    <row r="236" spans="5:6" ht="18" customHeight="1">
      <c r="E236" s="34"/>
      <c r="F236" s="10"/>
    </row>
    <row r="237" spans="5:6" ht="18" customHeight="1">
      <c r="E237" s="34"/>
      <c r="F237" s="10"/>
    </row>
    <row r="238" spans="5:6" ht="18" customHeight="1">
      <c r="E238" s="34"/>
      <c r="F238" s="10"/>
    </row>
    <row r="239" spans="5:6" ht="18" customHeight="1">
      <c r="E239" s="34"/>
      <c r="F239" s="10"/>
    </row>
    <row r="240" spans="5:6" ht="18" customHeight="1">
      <c r="E240" s="34"/>
      <c r="F240" s="10"/>
    </row>
    <row r="241" spans="5:6" ht="18" customHeight="1">
      <c r="E241" s="34"/>
      <c r="F241" s="10"/>
    </row>
    <row r="242" spans="5:6" ht="18" customHeight="1">
      <c r="E242" s="34"/>
      <c r="F242" s="10"/>
    </row>
    <row r="243" spans="5:6" ht="18" customHeight="1">
      <c r="E243" s="34"/>
      <c r="F243" s="10"/>
    </row>
    <row r="244" spans="5:6" ht="18" customHeight="1">
      <c r="E244" s="34"/>
      <c r="F244" s="10"/>
    </row>
    <row r="245" spans="5:6" ht="18" customHeight="1">
      <c r="E245" s="34"/>
      <c r="F245" s="10"/>
    </row>
    <row r="246" spans="5:6" ht="18" customHeight="1">
      <c r="E246" s="34"/>
      <c r="F246" s="10"/>
    </row>
    <row r="247" spans="5:6" ht="18" customHeight="1">
      <c r="E247" s="34"/>
      <c r="F247" s="10"/>
    </row>
    <row r="248" spans="5:6" ht="18" customHeight="1">
      <c r="E248" s="34"/>
      <c r="F248" s="10"/>
    </row>
    <row r="249" spans="5:6" ht="18" customHeight="1">
      <c r="E249" s="34"/>
      <c r="F249" s="10"/>
    </row>
    <row r="250" spans="5:6" ht="18" customHeight="1">
      <c r="E250" s="34"/>
      <c r="F250" s="10"/>
    </row>
    <row r="251" spans="5:6" ht="18" customHeight="1">
      <c r="E251" s="34"/>
      <c r="F251" s="10"/>
    </row>
    <row r="252" spans="5:6" ht="18" customHeight="1">
      <c r="E252" s="34"/>
      <c r="F252" s="11"/>
    </row>
    <row r="253" spans="5:6" ht="18" customHeight="1">
      <c r="E253" s="34"/>
      <c r="F253" s="11"/>
    </row>
    <row r="254" spans="5:6" ht="18" customHeight="1">
      <c r="E254" s="34"/>
      <c r="F254" s="11"/>
    </row>
    <row r="255" spans="5:6" ht="18" customHeight="1">
      <c r="E255" s="34"/>
      <c r="F255" s="11"/>
    </row>
    <row r="256" spans="5:6" ht="18" customHeight="1">
      <c r="E256" s="34"/>
      <c r="F256" s="11"/>
    </row>
    <row r="257" spans="5:6" ht="18" customHeight="1">
      <c r="E257" s="34"/>
      <c r="F257" s="11"/>
    </row>
    <row r="258" spans="5:6" ht="18" customHeight="1">
      <c r="E258" s="34"/>
      <c r="F258" s="11"/>
    </row>
    <row r="259" spans="5:6" ht="18" customHeight="1">
      <c r="E259" s="34"/>
      <c r="F259" s="11"/>
    </row>
    <row r="260" spans="5:6" ht="18" customHeight="1">
      <c r="E260" s="34"/>
      <c r="F260" s="11"/>
    </row>
    <row r="261" spans="5:6" ht="18" customHeight="1">
      <c r="E261" s="34"/>
      <c r="F261" s="11"/>
    </row>
    <row r="262" spans="5:6" ht="18" customHeight="1">
      <c r="E262" s="34"/>
      <c r="F262" s="10"/>
    </row>
    <row r="263" spans="5:6" ht="18" customHeight="1">
      <c r="E263" s="34"/>
      <c r="F263" s="11"/>
    </row>
    <row r="264" spans="5:6" ht="18" customHeight="1">
      <c r="E264" s="34"/>
      <c r="F264" s="11"/>
    </row>
    <row r="265" spans="5:6" ht="18" customHeight="1">
      <c r="E265" s="34"/>
      <c r="F265" s="11"/>
    </row>
    <row r="266" spans="5:6" ht="18" customHeight="1">
      <c r="E266" s="34"/>
      <c r="F266" s="10"/>
    </row>
    <row r="267" spans="5:6" ht="18" customHeight="1">
      <c r="E267" s="34"/>
      <c r="F267" s="10"/>
    </row>
    <row r="268" spans="5:6" ht="18" customHeight="1">
      <c r="E268" s="34"/>
      <c r="F268" s="10"/>
    </row>
    <row r="269" spans="5:6" ht="18" customHeight="1">
      <c r="E269" s="34"/>
      <c r="F269" s="10"/>
    </row>
    <row r="270" spans="5:6" ht="18" customHeight="1">
      <c r="E270" s="34"/>
      <c r="F270" s="10"/>
    </row>
    <row r="271" spans="5:6" ht="18" customHeight="1">
      <c r="E271" s="34"/>
      <c r="F271" s="10"/>
    </row>
    <row r="272" spans="5:6" ht="18" customHeight="1">
      <c r="E272" s="34"/>
      <c r="F272" s="10"/>
    </row>
    <row r="273" spans="5:6" ht="18" customHeight="1">
      <c r="E273" s="34"/>
      <c r="F273" s="10"/>
    </row>
    <row r="274" spans="5:6" ht="18" customHeight="1">
      <c r="E274" s="34"/>
      <c r="F274" s="10"/>
    </row>
    <row r="275" spans="5:6" ht="18" customHeight="1">
      <c r="E275" s="34"/>
      <c r="F275" s="10"/>
    </row>
    <row r="276" spans="5:6" ht="18" customHeight="1">
      <c r="E276" s="34"/>
      <c r="F276" s="10"/>
    </row>
    <row r="277" spans="5:6" ht="18" customHeight="1">
      <c r="E277" s="34"/>
      <c r="F277" s="10"/>
    </row>
    <row r="278" spans="5:6" ht="18" customHeight="1">
      <c r="E278" s="34"/>
      <c r="F278" s="10"/>
    </row>
    <row r="279" spans="5:6" ht="18" customHeight="1">
      <c r="E279" s="34"/>
      <c r="F279" s="10"/>
    </row>
    <row r="280" spans="5:6" ht="18" customHeight="1">
      <c r="E280" s="34"/>
      <c r="F280" s="10"/>
    </row>
    <row r="281" spans="5:6" ht="18" customHeight="1">
      <c r="E281" s="34"/>
      <c r="F281" s="10"/>
    </row>
    <row r="282" spans="5:6" ht="18" customHeight="1">
      <c r="E282" s="34"/>
      <c r="F282" s="10"/>
    </row>
    <row r="283" spans="5:6" ht="18" customHeight="1">
      <c r="E283" s="34"/>
      <c r="F283" s="11"/>
    </row>
    <row r="284" spans="5:6" ht="18" customHeight="1">
      <c r="E284" s="34"/>
      <c r="F284" s="11"/>
    </row>
    <row r="285" spans="5:6" ht="18" customHeight="1">
      <c r="E285" s="34"/>
      <c r="F285" s="11"/>
    </row>
    <row r="286" spans="5:6" ht="18" customHeight="1">
      <c r="E286" s="34"/>
      <c r="F286" s="11"/>
    </row>
    <row r="287" spans="5:6" ht="18" customHeight="1">
      <c r="E287" s="34"/>
      <c r="F287" s="11"/>
    </row>
    <row r="288" spans="5:6" ht="18" customHeight="1">
      <c r="E288" s="34"/>
      <c r="F288" s="11"/>
    </row>
    <row r="289" spans="5:6" ht="18" customHeight="1">
      <c r="E289" s="34"/>
      <c r="F289" s="11"/>
    </row>
    <row r="290" spans="5:6" ht="18" customHeight="1">
      <c r="E290" s="34"/>
      <c r="F290" s="11"/>
    </row>
    <row r="291" spans="5:6" ht="18" customHeight="1">
      <c r="E291" s="34"/>
      <c r="F291" s="11"/>
    </row>
    <row r="292" spans="5:6" ht="18" customHeight="1">
      <c r="E292" s="34"/>
      <c r="F292" s="11"/>
    </row>
    <row r="293" spans="5:6" ht="18" customHeight="1">
      <c r="E293" s="34"/>
      <c r="F293" s="10"/>
    </row>
    <row r="294" spans="5:6" ht="18" customHeight="1">
      <c r="E294" s="34"/>
      <c r="F294" s="11"/>
    </row>
    <row r="295" spans="5:6" ht="18" customHeight="1">
      <c r="E295" s="34"/>
      <c r="F295" s="11"/>
    </row>
    <row r="296" spans="5:6" ht="18" customHeight="1">
      <c r="E296" s="34"/>
      <c r="F296" s="11"/>
    </row>
    <row r="297" spans="5:6" ht="18" customHeight="1">
      <c r="E297" s="34"/>
      <c r="F297" s="10"/>
    </row>
    <row r="298" spans="5:6" ht="18" customHeight="1">
      <c r="E298" s="34"/>
      <c r="F298" s="10"/>
    </row>
    <row r="299" spans="5:6" ht="18" customHeight="1">
      <c r="E299" s="34"/>
      <c r="F299" s="10"/>
    </row>
    <row r="300" spans="5:6" ht="18" customHeight="1">
      <c r="E300" s="34"/>
      <c r="F300" s="10"/>
    </row>
    <row r="301" spans="5:6" ht="18" customHeight="1">
      <c r="E301" s="34"/>
      <c r="F301" s="10"/>
    </row>
    <row r="302" spans="5:6" ht="18" customHeight="1">
      <c r="E302" s="34"/>
      <c r="F302" s="10"/>
    </row>
    <row r="303" spans="5:6" ht="18" customHeight="1">
      <c r="E303" s="34"/>
      <c r="F303" s="10"/>
    </row>
    <row r="304" spans="5:6" ht="18" customHeight="1">
      <c r="E304" s="34"/>
      <c r="F304" s="10"/>
    </row>
    <row r="305" spans="5:6" ht="18" customHeight="1">
      <c r="E305" s="34"/>
      <c r="F305" s="10"/>
    </row>
    <row r="306" spans="5:6" ht="18" customHeight="1">
      <c r="E306" s="34"/>
      <c r="F306" s="10"/>
    </row>
    <row r="307" spans="5:6" ht="18" customHeight="1">
      <c r="E307" s="34"/>
      <c r="F307" s="10"/>
    </row>
    <row r="308" spans="5:6" ht="18" customHeight="1">
      <c r="E308" s="34"/>
      <c r="F308" s="10"/>
    </row>
    <row r="309" spans="5:6" ht="18" customHeight="1">
      <c r="E309" s="34"/>
      <c r="F309" s="10"/>
    </row>
    <row r="310" spans="5:6" ht="18" customHeight="1">
      <c r="E310" s="34"/>
      <c r="F310" s="10"/>
    </row>
    <row r="311" spans="5:6" ht="18" customHeight="1">
      <c r="E311" s="34"/>
      <c r="F311" s="10"/>
    </row>
    <row r="312" spans="5:6" ht="18" customHeight="1">
      <c r="E312" s="34"/>
      <c r="F312" s="10"/>
    </row>
    <row r="313" spans="5:6" ht="18" customHeight="1">
      <c r="E313" s="34"/>
      <c r="F313" s="10"/>
    </row>
    <row r="314" spans="5:6" ht="18" customHeight="1">
      <c r="E314" s="34"/>
      <c r="F314" s="11"/>
    </row>
    <row r="315" spans="5:6" ht="18" customHeight="1">
      <c r="E315" s="34"/>
      <c r="F315" s="11"/>
    </row>
    <row r="316" spans="5:6" ht="18" customHeight="1">
      <c r="E316" s="34"/>
      <c r="F316" s="11"/>
    </row>
    <row r="317" spans="5:6" ht="18" customHeight="1">
      <c r="E317" s="34"/>
      <c r="F317" s="11"/>
    </row>
    <row r="318" spans="5:6" ht="18" customHeight="1">
      <c r="E318" s="34"/>
      <c r="F318" s="11"/>
    </row>
    <row r="319" spans="5:6" ht="18" customHeight="1">
      <c r="E319" s="34"/>
      <c r="F319" s="11"/>
    </row>
    <row r="320" spans="5:6" ht="18" customHeight="1">
      <c r="E320" s="34"/>
      <c r="F320" s="11"/>
    </row>
    <row r="321" spans="5:6" ht="18" customHeight="1">
      <c r="E321" s="34"/>
      <c r="F321" s="11"/>
    </row>
    <row r="322" spans="5:6" ht="18" customHeight="1">
      <c r="E322" s="34"/>
      <c r="F322" s="11"/>
    </row>
    <row r="323" spans="5:6" ht="18" customHeight="1">
      <c r="E323" s="34"/>
      <c r="F323" s="11"/>
    </row>
    <row r="324" spans="5:6" ht="18" customHeight="1">
      <c r="E324" s="34"/>
      <c r="F324" s="10"/>
    </row>
    <row r="325" spans="5:6" ht="18" customHeight="1">
      <c r="E325" s="34"/>
      <c r="F325" s="11"/>
    </row>
    <row r="326" spans="5:6" ht="18" customHeight="1">
      <c r="E326" s="34"/>
      <c r="F326" s="11"/>
    </row>
    <row r="327" spans="5:6" ht="18" customHeight="1">
      <c r="E327" s="34"/>
      <c r="F327" s="11"/>
    </row>
    <row r="328" spans="5:6" ht="18" customHeight="1">
      <c r="E328" s="34"/>
      <c r="F328" s="10"/>
    </row>
    <row r="329" spans="5:6" ht="18" customHeight="1">
      <c r="E329" s="34"/>
      <c r="F329" s="10"/>
    </row>
    <row r="330" spans="5:6" ht="18" customHeight="1">
      <c r="E330" s="34"/>
      <c r="F330" s="10"/>
    </row>
    <row r="331" spans="5:6" ht="18" customHeight="1">
      <c r="E331" s="34"/>
      <c r="F331" s="10"/>
    </row>
    <row r="332" spans="5:6" ht="18" customHeight="1">
      <c r="E332" s="34"/>
      <c r="F332" s="10"/>
    </row>
    <row r="333" spans="5:6" ht="18" customHeight="1">
      <c r="E333" s="34"/>
      <c r="F333" s="10"/>
    </row>
    <row r="334" spans="5:6" ht="18" customHeight="1">
      <c r="E334" s="34"/>
      <c r="F334" s="10"/>
    </row>
    <row r="335" spans="5:6" ht="18" customHeight="1">
      <c r="E335" s="34"/>
      <c r="F335" s="10"/>
    </row>
    <row r="336" spans="5:6" ht="18" customHeight="1">
      <c r="E336" s="34"/>
      <c r="F336" s="10"/>
    </row>
    <row r="337" spans="5:6" ht="18" customHeight="1">
      <c r="E337" s="34"/>
      <c r="F337" s="10"/>
    </row>
    <row r="338" spans="5:6" ht="18" customHeight="1">
      <c r="E338" s="34"/>
      <c r="F338" s="10"/>
    </row>
    <row r="339" spans="5:6" ht="18" customHeight="1">
      <c r="E339" s="34"/>
      <c r="F339" s="10"/>
    </row>
    <row r="340" spans="5:6" ht="18" customHeight="1">
      <c r="E340" s="34"/>
      <c r="F340" s="10"/>
    </row>
    <row r="341" spans="5:6" ht="18" customHeight="1">
      <c r="E341" s="34"/>
      <c r="F341" s="10"/>
    </row>
    <row r="342" spans="5:6" ht="18" customHeight="1">
      <c r="E342" s="34"/>
      <c r="F342" s="10"/>
    </row>
    <row r="343" spans="5:6" ht="18" customHeight="1">
      <c r="E343" s="34"/>
      <c r="F343" s="10"/>
    </row>
    <row r="344" spans="5:6" ht="18" customHeight="1">
      <c r="E344" s="34"/>
      <c r="F344" s="10"/>
    </row>
    <row r="345" spans="5:6" ht="18" customHeight="1">
      <c r="E345" s="34"/>
      <c r="F345" s="11"/>
    </row>
    <row r="346" spans="5:6" ht="18" customHeight="1">
      <c r="E346" s="34"/>
      <c r="F346" s="11"/>
    </row>
    <row r="347" spans="5:6" ht="18" customHeight="1">
      <c r="E347" s="34"/>
      <c r="F347" s="11"/>
    </row>
    <row r="348" spans="5:6" ht="18" customHeight="1">
      <c r="E348" s="34"/>
      <c r="F348" s="11"/>
    </row>
    <row r="349" spans="5:6" ht="18" customHeight="1">
      <c r="E349" s="34"/>
      <c r="F349" s="11"/>
    </row>
    <row r="350" spans="5:6" ht="18" customHeight="1">
      <c r="E350" s="34"/>
      <c r="F350" s="11"/>
    </row>
    <row r="351" spans="5:6" ht="18" customHeight="1">
      <c r="E351" s="34"/>
      <c r="F351" s="11"/>
    </row>
    <row r="352" spans="5:6" ht="18" customHeight="1">
      <c r="E352" s="34"/>
      <c r="F352" s="11"/>
    </row>
    <row r="353" spans="5:6" ht="18" customHeight="1">
      <c r="E353" s="34"/>
      <c r="F353" s="11"/>
    </row>
    <row r="354" spans="5:6" ht="18" customHeight="1">
      <c r="E354" s="34"/>
      <c r="F354" s="11"/>
    </row>
    <row r="355" spans="5:6" ht="18" customHeight="1">
      <c r="E355" s="34"/>
      <c r="F355" s="10"/>
    </row>
    <row r="356" spans="5:6" ht="18" customHeight="1">
      <c r="E356" s="34"/>
      <c r="F356" s="11"/>
    </row>
    <row r="357" spans="5:6" ht="18" customHeight="1">
      <c r="E357" s="34"/>
      <c r="F357" s="11"/>
    </row>
    <row r="358" spans="5:6" ht="18" customHeight="1">
      <c r="E358" s="34"/>
      <c r="F358" s="11"/>
    </row>
    <row r="359" spans="5:6" ht="18" customHeight="1">
      <c r="E359" s="34"/>
      <c r="F359" s="10"/>
    </row>
    <row r="360" spans="5:6" ht="18" customHeight="1">
      <c r="E360" s="34"/>
      <c r="F360" s="10"/>
    </row>
    <row r="361" spans="5:6" ht="18" customHeight="1">
      <c r="E361" s="34"/>
      <c r="F361" s="10"/>
    </row>
    <row r="362" spans="5:6" ht="18" customHeight="1">
      <c r="E362" s="34"/>
      <c r="F362" s="10"/>
    </row>
    <row r="363" spans="5:6" ht="18" customHeight="1">
      <c r="E363" s="34"/>
      <c r="F363" s="10"/>
    </row>
    <row r="364" spans="5:6" ht="18" customHeight="1">
      <c r="E364" s="34"/>
      <c r="F364" s="10"/>
    </row>
    <row r="365" spans="5:6" ht="18" customHeight="1">
      <c r="E365" s="34"/>
      <c r="F365" s="10"/>
    </row>
    <row r="366" spans="5:6" ht="18" customHeight="1">
      <c r="E366" s="34"/>
      <c r="F366" s="10"/>
    </row>
    <row r="367" spans="5:6" ht="18" customHeight="1">
      <c r="E367" s="34"/>
      <c r="F367" s="10"/>
    </row>
    <row r="368" spans="5:6" ht="18" customHeight="1">
      <c r="E368" s="34"/>
      <c r="F368" s="10"/>
    </row>
    <row r="369" spans="5:6" ht="18" customHeight="1">
      <c r="E369" s="34"/>
      <c r="F369" s="10"/>
    </row>
    <row r="370" spans="5:6" ht="18" customHeight="1">
      <c r="E370" s="34"/>
      <c r="F370" s="10"/>
    </row>
    <row r="371" spans="5:6" ht="18" customHeight="1">
      <c r="E371" s="34"/>
      <c r="F371" s="10"/>
    </row>
    <row r="372" spans="5:6" ht="18" customHeight="1">
      <c r="E372" s="34"/>
      <c r="F372" s="10"/>
    </row>
    <row r="373" spans="5:6" ht="18" customHeight="1">
      <c r="E373" s="34"/>
      <c r="F373" s="10"/>
    </row>
    <row r="374" spans="5:6" ht="18" customHeight="1">
      <c r="E374" s="34"/>
      <c r="F374" s="10"/>
    </row>
    <row r="375" spans="5:6" ht="18" customHeight="1">
      <c r="E375" s="34"/>
      <c r="F375" s="10"/>
    </row>
    <row r="376" spans="5:6" ht="18" customHeight="1">
      <c r="E376" s="34"/>
      <c r="F376" s="11"/>
    </row>
    <row r="377" spans="5:6" ht="18" customHeight="1">
      <c r="E377" s="34"/>
      <c r="F377" s="11"/>
    </row>
    <row r="378" spans="5:6" ht="18" customHeight="1">
      <c r="E378" s="34"/>
      <c r="F378" s="11"/>
    </row>
    <row r="379" spans="5:6" ht="18" customHeight="1">
      <c r="E379" s="34"/>
      <c r="F379" s="11"/>
    </row>
    <row r="380" spans="5:6" ht="18" customHeight="1">
      <c r="E380" s="34"/>
      <c r="F380" s="11"/>
    </row>
    <row r="381" spans="5:6" ht="18" customHeight="1">
      <c r="E381" s="34"/>
      <c r="F381" s="11"/>
    </row>
    <row r="382" spans="5:6" ht="18" customHeight="1">
      <c r="E382" s="34"/>
      <c r="F382" s="11"/>
    </row>
    <row r="383" spans="5:6" ht="18" customHeight="1">
      <c r="E383" s="34"/>
      <c r="F383" s="11"/>
    </row>
    <row r="384" spans="5:6" ht="18" customHeight="1">
      <c r="E384" s="34"/>
      <c r="F384" s="11"/>
    </row>
    <row r="385" spans="5:6" ht="18" customHeight="1">
      <c r="E385" s="34"/>
      <c r="F385" s="11"/>
    </row>
    <row r="386" spans="5:6" ht="18" customHeight="1">
      <c r="E386" s="34"/>
      <c r="F386" s="10"/>
    </row>
    <row r="387" spans="5:6" ht="18" customHeight="1">
      <c r="E387" s="34"/>
      <c r="F387" s="11"/>
    </row>
    <row r="388" spans="5:6" ht="18" customHeight="1">
      <c r="E388" s="34"/>
      <c r="F388" s="11"/>
    </row>
    <row r="389" spans="5:6" ht="18" customHeight="1">
      <c r="E389" s="34"/>
      <c r="F389" s="11"/>
    </row>
    <row r="390" spans="5:6" ht="18" customHeight="1">
      <c r="E390" s="34"/>
      <c r="F390" s="10"/>
    </row>
    <row r="391" spans="5:6" ht="18" customHeight="1">
      <c r="E391" s="34"/>
      <c r="F391" s="10"/>
    </row>
    <row r="392" spans="5:6" ht="18" customHeight="1">
      <c r="E392" s="34"/>
      <c r="F392" s="10"/>
    </row>
    <row r="393" spans="5:6" ht="18" customHeight="1">
      <c r="E393" s="34"/>
      <c r="F393" s="10"/>
    </row>
    <row r="394" spans="5:6" ht="18" customHeight="1">
      <c r="E394" s="34"/>
      <c r="F394" s="10"/>
    </row>
    <row r="395" spans="5:6" ht="18" customHeight="1">
      <c r="E395" s="34"/>
      <c r="F395" s="10"/>
    </row>
    <row r="396" spans="5:6" ht="18" customHeight="1">
      <c r="E396" s="34"/>
      <c r="F396" s="10"/>
    </row>
    <row r="397" spans="5:6" ht="18" customHeight="1">
      <c r="E397" s="34"/>
      <c r="F397" s="10"/>
    </row>
    <row r="398" spans="5:6" ht="18" customHeight="1">
      <c r="E398" s="34"/>
      <c r="F398" s="10"/>
    </row>
    <row r="399" spans="5:6" ht="18" customHeight="1">
      <c r="E399" s="34"/>
      <c r="F399" s="10"/>
    </row>
    <row r="400" spans="5:6" ht="18" customHeight="1">
      <c r="E400" s="34"/>
      <c r="F400" s="10"/>
    </row>
    <row r="401" spans="5:6" ht="18" customHeight="1">
      <c r="E401" s="34"/>
      <c r="F401" s="10"/>
    </row>
    <row r="402" spans="5:6" ht="18" customHeight="1">
      <c r="E402" s="34"/>
      <c r="F402" s="10"/>
    </row>
    <row r="403" spans="5:6" ht="18" customHeight="1">
      <c r="E403" s="34"/>
      <c r="F403" s="10"/>
    </row>
    <row r="404" spans="5:6" ht="18" customHeight="1">
      <c r="E404" s="34"/>
      <c r="F404" s="10"/>
    </row>
    <row r="405" spans="5:6" ht="18" customHeight="1">
      <c r="E405" s="34"/>
      <c r="F405" s="10"/>
    </row>
    <row r="406" spans="5:6" ht="18" customHeight="1">
      <c r="E406" s="34"/>
      <c r="F406" s="10"/>
    </row>
    <row r="407" spans="5:6" ht="18" customHeight="1">
      <c r="E407" s="34"/>
      <c r="F407" s="11"/>
    </row>
    <row r="408" spans="5:6" ht="18" customHeight="1">
      <c r="E408" s="34"/>
      <c r="F408" s="11"/>
    </row>
    <row r="409" spans="5:6" ht="18" customHeight="1">
      <c r="E409" s="34"/>
      <c r="F409" s="11"/>
    </row>
    <row r="410" spans="5:6" ht="18" customHeight="1">
      <c r="E410" s="34"/>
      <c r="F410" s="11"/>
    </row>
    <row r="411" spans="5:6" ht="18" customHeight="1">
      <c r="E411" s="34"/>
      <c r="F411" s="11"/>
    </row>
    <row r="412" spans="5:6" ht="18" customHeight="1">
      <c r="E412" s="34"/>
      <c r="F412" s="11"/>
    </row>
    <row r="413" spans="5:6" ht="18" customHeight="1">
      <c r="E413" s="34"/>
      <c r="F413" s="11"/>
    </row>
    <row r="414" spans="5:6" ht="18" customHeight="1">
      <c r="E414" s="34"/>
      <c r="F414" s="11"/>
    </row>
    <row r="415" spans="5:6" ht="18" customHeight="1">
      <c r="E415" s="34"/>
      <c r="F415" s="11"/>
    </row>
    <row r="416" spans="5:6" ht="18" customHeight="1">
      <c r="E416" s="34"/>
      <c r="F416" s="11"/>
    </row>
    <row r="417" spans="5:6" ht="18" customHeight="1">
      <c r="E417" s="34"/>
      <c r="F417" s="10"/>
    </row>
    <row r="418" spans="5:6" ht="18" customHeight="1">
      <c r="E418" s="34"/>
      <c r="F418" s="11"/>
    </row>
    <row r="419" spans="5:6" ht="18" customHeight="1">
      <c r="E419" s="34"/>
      <c r="F419" s="11"/>
    </row>
    <row r="420" spans="5:6" ht="18" customHeight="1">
      <c r="E420" s="34"/>
      <c r="F420" s="11"/>
    </row>
    <row r="421" spans="5:6" ht="18" customHeight="1">
      <c r="E421" s="34"/>
      <c r="F421" s="10"/>
    </row>
    <row r="422" spans="5:6" ht="18" customHeight="1">
      <c r="E422" s="34"/>
      <c r="F422" s="10"/>
    </row>
    <row r="423" spans="5:6" ht="18" customHeight="1">
      <c r="E423" s="34"/>
      <c r="F423" s="10"/>
    </row>
    <row r="424" spans="5:6" ht="18" customHeight="1">
      <c r="E424" s="34"/>
      <c r="F424" s="10"/>
    </row>
    <row r="425" spans="5:6" ht="18" customHeight="1">
      <c r="E425" s="34"/>
      <c r="F425" s="10"/>
    </row>
    <row r="426" spans="5:6" ht="18" customHeight="1">
      <c r="E426" s="34"/>
      <c r="F426" s="10"/>
    </row>
    <row r="427" spans="5:6" ht="18" customHeight="1">
      <c r="E427" s="34"/>
      <c r="F427" s="10"/>
    </row>
    <row r="428" spans="5:6" ht="18" customHeight="1">
      <c r="E428" s="34"/>
      <c r="F428" s="10"/>
    </row>
    <row r="429" spans="5:6" ht="18" customHeight="1">
      <c r="E429" s="34"/>
      <c r="F429" s="10"/>
    </row>
    <row r="430" spans="5:6" ht="18" customHeight="1">
      <c r="E430" s="34"/>
      <c r="F430" s="10"/>
    </row>
    <row r="431" spans="5:6" ht="18" customHeight="1">
      <c r="E431" s="34"/>
      <c r="F431" s="10"/>
    </row>
    <row r="432" spans="5:6" ht="18" customHeight="1">
      <c r="E432" s="34"/>
      <c r="F432" s="10"/>
    </row>
    <row r="433" spans="5:6" ht="18" customHeight="1">
      <c r="E433" s="34"/>
      <c r="F433" s="10"/>
    </row>
    <row r="434" spans="5:6" ht="18" customHeight="1">
      <c r="E434" s="34"/>
      <c r="F434" s="10"/>
    </row>
    <row r="435" spans="5:6" ht="18" customHeight="1">
      <c r="E435" s="34"/>
      <c r="F435" s="10"/>
    </row>
    <row r="436" spans="5:6" ht="18" customHeight="1">
      <c r="E436" s="34"/>
      <c r="F436" s="10"/>
    </row>
    <row r="437" spans="5:6" ht="18" customHeight="1">
      <c r="E437" s="34"/>
      <c r="F437" s="10"/>
    </row>
    <row r="438" spans="5:6" ht="18" customHeight="1">
      <c r="E438" s="34"/>
      <c r="F438" s="11"/>
    </row>
    <row r="439" spans="5:6" ht="18" customHeight="1">
      <c r="E439" s="34"/>
      <c r="F439" s="11"/>
    </row>
    <row r="440" spans="5:6" ht="18" customHeight="1">
      <c r="E440" s="34"/>
      <c r="F440" s="11"/>
    </row>
    <row r="441" spans="5:6" ht="18" customHeight="1">
      <c r="E441" s="34"/>
      <c r="F441" s="11"/>
    </row>
    <row r="442" spans="5:6" ht="18" customHeight="1">
      <c r="E442" s="34"/>
      <c r="F442" s="11"/>
    </row>
    <row r="443" spans="5:6" ht="18" customHeight="1">
      <c r="E443" s="34"/>
      <c r="F443" s="11"/>
    </row>
    <row r="444" spans="5:6" ht="18" customHeight="1">
      <c r="E444" s="34"/>
      <c r="F444" s="11"/>
    </row>
    <row r="445" spans="5:6" ht="18" customHeight="1">
      <c r="E445" s="34"/>
      <c r="F445" s="11"/>
    </row>
    <row r="446" spans="5:6" ht="18" customHeight="1">
      <c r="E446" s="34"/>
      <c r="F446" s="11"/>
    </row>
    <row r="447" spans="5:6" ht="18" customHeight="1">
      <c r="E447" s="34"/>
      <c r="F447" s="11"/>
    </row>
    <row r="448" spans="5:6" ht="18" customHeight="1">
      <c r="E448" s="34"/>
      <c r="F448" s="10"/>
    </row>
    <row r="449" spans="5:6" ht="18" customHeight="1">
      <c r="E449" s="34"/>
      <c r="F449" s="11"/>
    </row>
    <row r="450" spans="5:6" ht="18" customHeight="1">
      <c r="E450" s="34"/>
      <c r="F450" s="11"/>
    </row>
    <row r="451" spans="5:6" ht="18" customHeight="1">
      <c r="E451" s="34"/>
      <c r="F451" s="11"/>
    </row>
    <row r="452" spans="5:6" ht="18" customHeight="1">
      <c r="E452" s="34"/>
      <c r="F452" s="10"/>
    </row>
    <row r="453" spans="5:6" ht="18" customHeight="1">
      <c r="E453" s="34"/>
      <c r="F453" s="10"/>
    </row>
    <row r="454" spans="5:6" ht="18" customHeight="1">
      <c r="E454" s="34"/>
      <c r="F454" s="10"/>
    </row>
    <row r="455" spans="5:6" ht="18" customHeight="1">
      <c r="E455" s="34"/>
      <c r="F455" s="10"/>
    </row>
    <row r="456" spans="5:6" ht="18" customHeight="1">
      <c r="E456" s="34"/>
      <c r="F456" s="10"/>
    </row>
    <row r="457" spans="5:6" ht="18" customHeight="1">
      <c r="E457" s="34"/>
      <c r="F457" s="10"/>
    </row>
    <row r="458" spans="5:6" ht="18" customHeight="1">
      <c r="E458" s="34"/>
      <c r="F458" s="10"/>
    </row>
    <row r="459" spans="5:6" ht="18" customHeight="1">
      <c r="E459" s="34"/>
      <c r="F459" s="10"/>
    </row>
    <row r="460" spans="5:6" ht="18" customHeight="1">
      <c r="E460" s="34"/>
      <c r="F460" s="10"/>
    </row>
    <row r="461" spans="5:6" ht="18" customHeight="1">
      <c r="E461" s="34"/>
      <c r="F461" s="10"/>
    </row>
    <row r="462" spans="5:6" ht="18" customHeight="1">
      <c r="E462" s="34"/>
      <c r="F462" s="10"/>
    </row>
    <row r="463" spans="5:6" ht="18" customHeight="1">
      <c r="E463" s="34"/>
      <c r="F463" s="10"/>
    </row>
    <row r="464" spans="5:6" ht="18" customHeight="1">
      <c r="E464" s="34"/>
      <c r="F464" s="10"/>
    </row>
    <row r="465" spans="5:6" ht="18" customHeight="1">
      <c r="E465" s="34"/>
      <c r="F465" s="10"/>
    </row>
    <row r="466" spans="5:6" ht="18" customHeight="1">
      <c r="E466" s="34"/>
      <c r="F466" s="10"/>
    </row>
    <row r="467" spans="5:6" ht="18" customHeight="1">
      <c r="E467" s="34"/>
      <c r="F467" s="10"/>
    </row>
    <row r="468" spans="5:6" ht="18" customHeight="1">
      <c r="E468" s="34"/>
      <c r="F468" s="10"/>
    </row>
    <row r="469" spans="5:6" ht="18" customHeight="1">
      <c r="E469" s="34"/>
      <c r="F469" s="11"/>
    </row>
    <row r="470" spans="5:6" ht="18" customHeight="1">
      <c r="E470" s="34"/>
      <c r="F470" s="11"/>
    </row>
    <row r="471" spans="5:6" ht="18" customHeight="1">
      <c r="E471" s="34"/>
      <c r="F471" s="11"/>
    </row>
    <row r="472" spans="5:6" ht="18" customHeight="1">
      <c r="E472" s="34"/>
      <c r="F472" s="11"/>
    </row>
    <row r="473" spans="5:6" ht="18" customHeight="1">
      <c r="E473" s="34"/>
      <c r="F473" s="11"/>
    </row>
    <row r="474" spans="5:6" ht="18" customHeight="1">
      <c r="E474" s="34"/>
      <c r="F474" s="11"/>
    </row>
    <row r="475" spans="5:6" ht="18" customHeight="1">
      <c r="E475" s="34"/>
      <c r="F475" s="11"/>
    </row>
    <row r="476" spans="5:6" ht="18" customHeight="1">
      <c r="E476" s="34"/>
      <c r="F476" s="11"/>
    </row>
    <row r="477" spans="5:6" ht="18" customHeight="1">
      <c r="E477" s="34"/>
      <c r="F477" s="11"/>
    </row>
    <row r="478" spans="5:6" ht="18" customHeight="1">
      <c r="E478" s="34"/>
      <c r="F478" s="11"/>
    </row>
    <row r="479" spans="5:6" ht="18" customHeight="1">
      <c r="E479" s="34"/>
      <c r="F479" s="10"/>
    </row>
    <row r="480" spans="5:6" ht="18" customHeight="1">
      <c r="E480" s="34"/>
      <c r="F480" s="11"/>
    </row>
    <row r="481" spans="5:6" ht="18" customHeight="1">
      <c r="E481" s="34"/>
      <c r="F481" s="11"/>
    </row>
    <row r="482" spans="5:6" ht="18" customHeight="1">
      <c r="E482" s="34"/>
      <c r="F482" s="11"/>
    </row>
    <row r="483" spans="5:6" ht="18" customHeight="1">
      <c r="E483" s="34"/>
      <c r="F483" s="10"/>
    </row>
    <row r="484" spans="5:6" ht="18" customHeight="1">
      <c r="E484" s="34"/>
      <c r="F484" s="10"/>
    </row>
    <row r="485" spans="5:6" ht="18" customHeight="1">
      <c r="E485" s="34"/>
      <c r="F485" s="10"/>
    </row>
    <row r="486" spans="5:6" ht="18" customHeight="1">
      <c r="E486" s="34"/>
      <c r="F486" s="10"/>
    </row>
    <row r="487" spans="5:6" ht="18" customHeight="1">
      <c r="E487" s="34"/>
      <c r="F487" s="10"/>
    </row>
    <row r="488" spans="5:6" ht="18" customHeight="1">
      <c r="E488" s="34"/>
      <c r="F488" s="10"/>
    </row>
    <row r="489" spans="5:6" ht="18" customHeight="1">
      <c r="E489" s="34"/>
      <c r="F489" s="10"/>
    </row>
    <row r="490" spans="5:6" ht="18" customHeight="1">
      <c r="E490" s="34"/>
      <c r="F490" s="10"/>
    </row>
    <row r="491" spans="5:6" ht="18" customHeight="1">
      <c r="E491" s="34"/>
      <c r="F491" s="10"/>
    </row>
    <row r="492" spans="5:6" ht="18" customHeight="1">
      <c r="E492" s="34"/>
      <c r="F492" s="10"/>
    </row>
    <row r="493" spans="5:6" ht="18" customHeight="1">
      <c r="E493" s="34"/>
      <c r="F493" s="10"/>
    </row>
    <row r="494" spans="5:6" ht="18" customHeight="1">
      <c r="E494" s="34"/>
      <c r="F494" s="10"/>
    </row>
    <row r="495" spans="5:6" ht="18" customHeight="1">
      <c r="E495" s="34"/>
      <c r="F495" s="10"/>
    </row>
    <row r="496" spans="5:6" ht="18" customHeight="1">
      <c r="E496" s="34"/>
      <c r="F496" s="10"/>
    </row>
    <row r="497" spans="5:6" ht="18" customHeight="1">
      <c r="E497" s="34"/>
      <c r="F497" s="10"/>
    </row>
    <row r="498" spans="5:6" ht="18" customHeight="1">
      <c r="E498" s="34"/>
      <c r="F498" s="10"/>
    </row>
    <row r="499" spans="5:6" ht="18" customHeight="1">
      <c r="E499" s="34"/>
      <c r="F499" s="34"/>
    </row>
    <row r="500" spans="5:6" ht="18" customHeight="1">
      <c r="E500" s="34"/>
      <c r="F500" s="34"/>
    </row>
    <row r="501" spans="5:6" ht="18" customHeight="1">
      <c r="E501" s="34"/>
      <c r="F501" s="34"/>
    </row>
    <row r="502" spans="5:6" ht="18" customHeight="1">
      <c r="E502" s="34"/>
      <c r="F502" s="34"/>
    </row>
    <row r="503" spans="5:6" ht="18" customHeight="1">
      <c r="E503" s="34"/>
      <c r="F503" s="34"/>
    </row>
    <row r="504" spans="5:6" ht="18" customHeight="1">
      <c r="E504" s="34"/>
      <c r="F504" s="34"/>
    </row>
    <row r="505" spans="5:6" ht="18" customHeight="1">
      <c r="E505" s="34"/>
      <c r="F505" s="34"/>
    </row>
    <row r="506" spans="5:6" ht="18" customHeight="1">
      <c r="E506" s="34"/>
      <c r="F506" s="34"/>
    </row>
    <row r="507" spans="5:6" ht="18" customHeight="1">
      <c r="E507" s="34"/>
      <c r="F507" s="34"/>
    </row>
    <row r="508" spans="5:6" ht="18" customHeight="1">
      <c r="E508" s="34"/>
      <c r="F508" s="34"/>
    </row>
    <row r="509" spans="5:6" ht="18" customHeight="1">
      <c r="E509" s="34"/>
      <c r="F509" s="34"/>
    </row>
    <row r="510" spans="5:6" ht="18" customHeight="1">
      <c r="E510" s="34"/>
      <c r="F510" s="34"/>
    </row>
    <row r="511" spans="5:6" ht="18" customHeight="1">
      <c r="E511" s="34"/>
      <c r="F511" s="34"/>
    </row>
    <row r="512" spans="5:6" ht="18" customHeight="1">
      <c r="E512" s="34"/>
      <c r="F512" s="34"/>
    </row>
    <row r="513" spans="5:6" ht="18" customHeight="1">
      <c r="E513" s="34"/>
      <c r="F513" s="34"/>
    </row>
    <row r="514" spans="5:6" ht="18" customHeight="1">
      <c r="E514" s="34"/>
      <c r="F514" s="34"/>
    </row>
    <row r="515" spans="5:6" ht="18" customHeight="1">
      <c r="E515" s="34"/>
      <c r="F515" s="34"/>
    </row>
    <row r="516" spans="5:6" ht="18" customHeight="1">
      <c r="E516" s="34"/>
      <c r="F516" s="34"/>
    </row>
    <row r="517" spans="5:6" ht="18" customHeight="1">
      <c r="E517" s="34"/>
      <c r="F517" s="34"/>
    </row>
    <row r="518" spans="5:6" ht="18" customHeight="1">
      <c r="E518" s="34"/>
      <c r="F518" s="34"/>
    </row>
    <row r="519" spans="5:6" ht="18" customHeight="1">
      <c r="E519" s="34"/>
      <c r="F519" s="34"/>
    </row>
    <row r="520" spans="5:6" ht="18" customHeight="1">
      <c r="E520" s="34"/>
      <c r="F520" s="34"/>
    </row>
    <row r="521" spans="5:6" ht="18" customHeight="1">
      <c r="E521" s="34"/>
      <c r="F521" s="34"/>
    </row>
    <row r="522" spans="5:6" ht="18" customHeight="1">
      <c r="E522" s="34"/>
      <c r="F522" s="34"/>
    </row>
    <row r="523" spans="5:6" ht="18" customHeight="1">
      <c r="E523" s="34"/>
      <c r="F523" s="34"/>
    </row>
    <row r="524" spans="5:6" ht="18" customHeight="1">
      <c r="E524" s="34"/>
      <c r="F524" s="34"/>
    </row>
    <row r="525" spans="5:6" ht="18" customHeight="1">
      <c r="E525" s="34"/>
      <c r="F525" s="34"/>
    </row>
    <row r="526" spans="5:6" ht="18" customHeight="1">
      <c r="E526" s="34"/>
      <c r="F526" s="34"/>
    </row>
    <row r="527" spans="5:6" ht="18" customHeight="1">
      <c r="E527" s="34"/>
      <c r="F527" s="34"/>
    </row>
    <row r="528" spans="5:6" ht="18" customHeight="1">
      <c r="E528" s="34"/>
      <c r="F528" s="34"/>
    </row>
    <row r="529" spans="5:6" ht="18" customHeight="1">
      <c r="E529" s="34"/>
      <c r="F529" s="34"/>
    </row>
    <row r="530" spans="5:6" ht="18" customHeight="1">
      <c r="E530" s="34"/>
      <c r="F530" s="34"/>
    </row>
    <row r="531" spans="5:6" ht="18" customHeight="1">
      <c r="E531" s="34"/>
      <c r="F531" s="34"/>
    </row>
    <row r="532" spans="5:6" ht="18" customHeight="1">
      <c r="E532" s="34"/>
      <c r="F532" s="34"/>
    </row>
    <row r="533" spans="5:6" ht="18" customHeight="1">
      <c r="E533" s="34"/>
      <c r="F533" s="34"/>
    </row>
    <row r="534" spans="5:6" ht="18" customHeight="1">
      <c r="E534" s="34"/>
      <c r="F534" s="34"/>
    </row>
    <row r="535" spans="5:6" ht="18" customHeight="1">
      <c r="E535" s="34"/>
      <c r="F535" s="34"/>
    </row>
    <row r="536" spans="5:6" ht="18" customHeight="1">
      <c r="E536" s="34"/>
      <c r="F536" s="34"/>
    </row>
    <row r="537" spans="5:6" ht="18" customHeight="1">
      <c r="E537" s="34"/>
      <c r="F537" s="34"/>
    </row>
    <row r="538" spans="5:6" ht="18" customHeight="1">
      <c r="E538" s="34"/>
      <c r="F538" s="34"/>
    </row>
    <row r="539" spans="5:6" ht="18" customHeight="1">
      <c r="E539" s="34"/>
      <c r="F539" s="34"/>
    </row>
    <row r="540" spans="5:6" ht="18" customHeight="1">
      <c r="E540" s="34"/>
      <c r="F540" s="34"/>
    </row>
    <row r="541" spans="5:6" ht="18" customHeight="1">
      <c r="E541" s="34"/>
      <c r="F541" s="34"/>
    </row>
    <row r="542" spans="5:6" ht="18" customHeight="1">
      <c r="E542" s="34"/>
      <c r="F542" s="34"/>
    </row>
    <row r="543" spans="5:6" ht="18" customHeight="1">
      <c r="E543" s="34"/>
      <c r="F543" s="34"/>
    </row>
    <row r="544" spans="5:6" ht="18" customHeight="1">
      <c r="E544" s="34"/>
      <c r="F544" s="34"/>
    </row>
    <row r="545" spans="5:6" ht="18" customHeight="1">
      <c r="E545" s="34"/>
      <c r="F545" s="34"/>
    </row>
    <row r="546" spans="5:6" ht="18" customHeight="1">
      <c r="E546" s="34"/>
      <c r="F546" s="34"/>
    </row>
    <row r="547" spans="5:6" ht="18" customHeight="1">
      <c r="E547" s="34"/>
      <c r="F547" s="34"/>
    </row>
    <row r="548" spans="5:6" ht="18" customHeight="1">
      <c r="E548" s="34"/>
      <c r="F548" s="34"/>
    </row>
    <row r="549" spans="5:6" ht="18" customHeight="1">
      <c r="E549" s="34"/>
      <c r="F549" s="34"/>
    </row>
    <row r="550" spans="5:6" ht="18" customHeight="1">
      <c r="E550" s="34"/>
      <c r="F550" s="34"/>
    </row>
    <row r="551" spans="5:6" ht="18" customHeight="1">
      <c r="E551" s="34"/>
      <c r="F551" s="34"/>
    </row>
    <row r="552" spans="5:6" ht="18" customHeight="1">
      <c r="E552" s="34"/>
      <c r="F552" s="34"/>
    </row>
    <row r="553" spans="5:6" ht="18" customHeight="1">
      <c r="E553" s="34"/>
      <c r="F553" s="34"/>
    </row>
    <row r="554" spans="5:6" ht="18" customHeight="1">
      <c r="E554" s="34"/>
      <c r="F554" s="34"/>
    </row>
    <row r="555" spans="5:6" ht="18" customHeight="1">
      <c r="E555" s="34"/>
      <c r="F555" s="34"/>
    </row>
    <row r="556" spans="5:6" ht="18" customHeight="1">
      <c r="E556" s="34"/>
      <c r="F556" s="34"/>
    </row>
    <row r="557" spans="5:6" ht="18" customHeight="1">
      <c r="E557" s="34"/>
      <c r="F557" s="34"/>
    </row>
    <row r="558" spans="5:6" ht="18" customHeight="1">
      <c r="E558" s="34"/>
      <c r="F558" s="34"/>
    </row>
    <row r="559" spans="5:6" ht="18" customHeight="1">
      <c r="E559" s="34"/>
      <c r="F559" s="34"/>
    </row>
    <row r="560" spans="5:6" ht="18" customHeight="1">
      <c r="E560" s="34"/>
      <c r="F560" s="34"/>
    </row>
    <row r="561" spans="5:6" ht="18" customHeight="1">
      <c r="E561" s="34"/>
      <c r="F561" s="34"/>
    </row>
    <row r="562" spans="5:6" ht="18" customHeight="1">
      <c r="E562" s="34"/>
      <c r="F562" s="34"/>
    </row>
    <row r="563" spans="5:6" ht="18" customHeight="1">
      <c r="E563" s="34"/>
      <c r="F563" s="34"/>
    </row>
    <row r="564" spans="5:6" ht="18" customHeight="1">
      <c r="E564" s="34"/>
      <c r="F564" s="34"/>
    </row>
    <row r="565" spans="5:6" ht="18" customHeight="1">
      <c r="E565" s="34"/>
      <c r="F565" s="34"/>
    </row>
    <row r="566" spans="5:6" ht="18" customHeight="1">
      <c r="E566" s="34"/>
      <c r="F566" s="34"/>
    </row>
    <row r="567" spans="5:6" ht="18" customHeight="1">
      <c r="E567" s="34"/>
      <c r="F567" s="34"/>
    </row>
    <row r="568" spans="5:6" ht="18" customHeight="1">
      <c r="E568" s="34"/>
      <c r="F568" s="34"/>
    </row>
    <row r="569" spans="5:6" ht="18" customHeight="1">
      <c r="E569" s="34"/>
      <c r="F569" s="34"/>
    </row>
    <row r="570" spans="5:6" ht="18" customHeight="1">
      <c r="E570" s="34"/>
      <c r="F570" s="34"/>
    </row>
    <row r="571" spans="5:6" ht="18" customHeight="1">
      <c r="E571" s="34"/>
      <c r="F571" s="34"/>
    </row>
    <row r="572" spans="5:6" ht="18" customHeight="1">
      <c r="E572" s="34"/>
      <c r="F572" s="34"/>
    </row>
    <row r="573" spans="5:6" ht="18" customHeight="1">
      <c r="E573" s="34"/>
      <c r="F573" s="34"/>
    </row>
    <row r="574" spans="5:6" ht="18" customHeight="1">
      <c r="E574" s="34"/>
      <c r="F574" s="34"/>
    </row>
    <row r="575" spans="5:6" ht="18" customHeight="1">
      <c r="E575" s="34"/>
      <c r="F575" s="34"/>
    </row>
    <row r="576" spans="5:6" ht="18" customHeight="1">
      <c r="E576" s="34"/>
      <c r="F576" s="34"/>
    </row>
    <row r="577" spans="5:6" ht="18" customHeight="1">
      <c r="E577" s="34"/>
      <c r="F577" s="34"/>
    </row>
    <row r="578" spans="5:6" ht="18" customHeight="1">
      <c r="E578" s="34"/>
      <c r="F578" s="34"/>
    </row>
    <row r="579" spans="5:6" ht="18" customHeight="1">
      <c r="E579" s="34"/>
      <c r="F579" s="34"/>
    </row>
    <row r="580" spans="5:6" ht="18" customHeight="1">
      <c r="E580" s="34"/>
      <c r="F580" s="34"/>
    </row>
    <row r="581" spans="5:6" ht="18" customHeight="1">
      <c r="E581" s="34"/>
      <c r="F581" s="34"/>
    </row>
    <row r="582" spans="5:6" ht="18" customHeight="1">
      <c r="E582" s="34"/>
      <c r="F582" s="34"/>
    </row>
    <row r="583" spans="5:6" ht="18" customHeight="1">
      <c r="E583" s="34"/>
      <c r="F583" s="34"/>
    </row>
    <row r="584" spans="5:6" ht="18" customHeight="1">
      <c r="E584" s="34"/>
      <c r="F584" s="34"/>
    </row>
    <row r="585" spans="5:6" ht="18" customHeight="1">
      <c r="E585" s="34"/>
      <c r="F585" s="34"/>
    </row>
    <row r="586" spans="5:6" ht="18" customHeight="1">
      <c r="E586" s="34"/>
      <c r="F586" s="34"/>
    </row>
    <row r="587" spans="5:6" ht="18" customHeight="1">
      <c r="E587" s="34"/>
      <c r="F587" s="34"/>
    </row>
    <row r="588" spans="5:6" ht="18" customHeight="1">
      <c r="E588" s="34"/>
      <c r="F588" s="34"/>
    </row>
    <row r="589" spans="5:6" ht="18" customHeight="1">
      <c r="E589" s="34"/>
      <c r="F589" s="34"/>
    </row>
    <row r="590" spans="5:6" ht="18" customHeight="1">
      <c r="E590" s="34"/>
      <c r="F590" s="34"/>
    </row>
    <row r="591" spans="5:6" ht="18" customHeight="1">
      <c r="E591" s="34"/>
      <c r="F591" s="34"/>
    </row>
    <row r="592" spans="5:6" ht="18" customHeight="1">
      <c r="E592" s="34"/>
      <c r="F592" s="34"/>
    </row>
    <row r="593" spans="5:6" ht="18" customHeight="1">
      <c r="E593" s="34"/>
      <c r="F593" s="34"/>
    </row>
    <row r="594" spans="5:6" ht="18" customHeight="1">
      <c r="E594" s="34"/>
      <c r="F594" s="34"/>
    </row>
    <row r="595" spans="5:6" ht="18" customHeight="1">
      <c r="E595" s="34"/>
      <c r="F595" s="34"/>
    </row>
    <row r="596" spans="5:6" ht="18" customHeight="1">
      <c r="E596" s="34"/>
      <c r="F596" s="34"/>
    </row>
    <row r="597" spans="5:6" ht="18" customHeight="1">
      <c r="E597" s="34"/>
      <c r="F597" s="34"/>
    </row>
    <row r="598" spans="5:6" ht="18" customHeight="1">
      <c r="E598" s="34"/>
      <c r="F598" s="34"/>
    </row>
    <row r="599" spans="5:6" ht="18" customHeight="1">
      <c r="E599" s="34"/>
      <c r="F599" s="34"/>
    </row>
    <row r="600" spans="5:6" ht="18" customHeight="1">
      <c r="E600" s="34"/>
      <c r="F600" s="34"/>
    </row>
    <row r="601" spans="5:6" ht="18" customHeight="1">
      <c r="E601" s="34"/>
      <c r="F601" s="34"/>
    </row>
    <row r="602" spans="5:6" ht="18" customHeight="1">
      <c r="E602" s="34"/>
      <c r="F602" s="34"/>
    </row>
    <row r="603" spans="5:6" ht="18" customHeight="1">
      <c r="E603" s="34"/>
      <c r="F603" s="34"/>
    </row>
    <row r="604" spans="5:6" ht="18" customHeight="1">
      <c r="E604" s="34"/>
      <c r="F604" s="34"/>
    </row>
    <row r="605" spans="5:6" ht="18" customHeight="1">
      <c r="E605" s="34"/>
      <c r="F605" s="34"/>
    </row>
    <row r="606" spans="5:6" ht="18" customHeight="1">
      <c r="E606" s="34"/>
      <c r="F606" s="34"/>
    </row>
    <row r="607" spans="5:6" ht="18" customHeight="1">
      <c r="E607" s="34"/>
      <c r="F607" s="34"/>
    </row>
    <row r="608" spans="5:6" ht="18" customHeight="1">
      <c r="E608" s="34"/>
      <c r="F608" s="34"/>
    </row>
    <row r="609" spans="5:6" ht="18" customHeight="1">
      <c r="E609" s="34"/>
      <c r="F609" s="34"/>
    </row>
    <row r="610" spans="5:6" ht="18" customHeight="1">
      <c r="E610" s="34"/>
      <c r="F610" s="34"/>
    </row>
    <row r="611" spans="5:6" ht="18" customHeight="1">
      <c r="E611" s="34"/>
      <c r="F611" s="34"/>
    </row>
    <row r="612" spans="5:6" ht="18" customHeight="1">
      <c r="E612" s="34"/>
      <c r="F612" s="34"/>
    </row>
    <row r="613" spans="5:6" ht="18" customHeight="1">
      <c r="E613" s="34"/>
      <c r="F613" s="34"/>
    </row>
    <row r="614" spans="5:6" ht="18" customHeight="1">
      <c r="E614" s="34"/>
      <c r="F614" s="34"/>
    </row>
    <row r="615" spans="5:6" ht="18" customHeight="1">
      <c r="E615" s="34"/>
      <c r="F615" s="34"/>
    </row>
    <row r="616" spans="5:6" ht="18" customHeight="1">
      <c r="E616" s="34"/>
      <c r="F616" s="34"/>
    </row>
    <row r="617" spans="5:6" ht="18" customHeight="1">
      <c r="E617" s="34"/>
      <c r="F617" s="34"/>
    </row>
    <row r="618" spans="5:6" ht="18" customHeight="1">
      <c r="E618" s="34"/>
      <c r="F618" s="34"/>
    </row>
    <row r="619" spans="5:6" ht="18" customHeight="1">
      <c r="E619" s="34"/>
      <c r="F619" s="34"/>
    </row>
    <row r="620" spans="5:6" ht="18" customHeight="1">
      <c r="E620" s="34"/>
      <c r="F620" s="34"/>
    </row>
    <row r="621" spans="5:6" ht="18" customHeight="1">
      <c r="E621" s="34"/>
      <c r="F621" s="34"/>
    </row>
    <row r="622" spans="5:6" ht="18" customHeight="1">
      <c r="E622" s="34"/>
      <c r="F622" s="34"/>
    </row>
    <row r="623" spans="5:6" ht="18" customHeight="1">
      <c r="E623" s="34"/>
      <c r="F623" s="34"/>
    </row>
    <row r="624" spans="5:6" ht="18" customHeight="1">
      <c r="E624" s="34"/>
      <c r="F624" s="34"/>
    </row>
    <row r="625" spans="5:6" ht="18" customHeight="1">
      <c r="E625" s="34"/>
      <c r="F625" s="34"/>
    </row>
    <row r="626" spans="5:6" ht="18" customHeight="1">
      <c r="E626" s="34"/>
      <c r="F626" s="34"/>
    </row>
    <row r="627" spans="5:6" ht="18" customHeight="1">
      <c r="E627" s="34"/>
      <c r="F627" s="34"/>
    </row>
    <row r="628" spans="5:6" ht="18" customHeight="1">
      <c r="E628" s="34"/>
      <c r="F628" s="34"/>
    </row>
    <row r="629" spans="5:6" ht="18" customHeight="1">
      <c r="E629" s="34"/>
      <c r="F629" s="34"/>
    </row>
    <row r="630" spans="5:6" ht="18" customHeight="1">
      <c r="E630" s="34"/>
      <c r="F630" s="34"/>
    </row>
    <row r="631" spans="5:6" ht="18" customHeight="1">
      <c r="E631" s="34"/>
      <c r="F631" s="34"/>
    </row>
    <row r="632" spans="5:6" ht="18" customHeight="1">
      <c r="E632" s="34"/>
      <c r="F632" s="34"/>
    </row>
    <row r="633" spans="5:6" ht="18" customHeight="1">
      <c r="E633" s="34"/>
      <c r="F633" s="34"/>
    </row>
    <row r="634" spans="5:6" ht="18" customHeight="1">
      <c r="E634" s="34"/>
      <c r="F634" s="34"/>
    </row>
    <row r="635" spans="5:6" ht="18" customHeight="1">
      <c r="E635" s="34"/>
      <c r="F635" s="34"/>
    </row>
    <row r="636" spans="5:6" ht="18" customHeight="1">
      <c r="E636" s="34"/>
      <c r="F636" s="34"/>
    </row>
    <row r="637" spans="5:6" ht="18" customHeight="1">
      <c r="E637" s="34"/>
      <c r="F637" s="34"/>
    </row>
    <row r="638" spans="5:6" ht="18" customHeight="1">
      <c r="E638" s="34"/>
      <c r="F638" s="34"/>
    </row>
    <row r="639" spans="5:6" ht="18" customHeight="1">
      <c r="E639" s="34"/>
      <c r="F639" s="34"/>
    </row>
    <row r="640" spans="5:6" ht="18" customHeight="1">
      <c r="E640" s="34"/>
      <c r="F640" s="34"/>
    </row>
    <row r="641" spans="5:6" ht="18" customHeight="1">
      <c r="E641" s="34"/>
      <c r="F641" s="34"/>
    </row>
    <row r="642" spans="5:6" ht="18" customHeight="1">
      <c r="E642" s="34"/>
      <c r="F642" s="34"/>
    </row>
    <row r="643" spans="5:6" ht="18" customHeight="1">
      <c r="E643" s="34"/>
      <c r="F643" s="34"/>
    </row>
    <row r="644" spans="5:6" ht="18" customHeight="1">
      <c r="E644" s="34"/>
      <c r="F644" s="34"/>
    </row>
    <row r="645" spans="5:6" ht="18" customHeight="1">
      <c r="E645" s="34"/>
      <c r="F645" s="34"/>
    </row>
    <row r="646" spans="5:6" ht="18" customHeight="1">
      <c r="E646" s="34"/>
      <c r="F646" s="34"/>
    </row>
    <row r="647" spans="5:6" ht="18" customHeight="1">
      <c r="E647" s="34"/>
      <c r="F647" s="34"/>
    </row>
    <row r="648" spans="5:6" ht="18" customHeight="1">
      <c r="E648" s="34"/>
      <c r="F648" s="34"/>
    </row>
    <row r="649" spans="5:6" ht="18" customHeight="1">
      <c r="E649" s="34"/>
      <c r="F649" s="34"/>
    </row>
    <row r="650" spans="5:6" ht="18" customHeight="1">
      <c r="E650" s="34"/>
      <c r="F650" s="34"/>
    </row>
    <row r="651" spans="5:6" ht="18" customHeight="1">
      <c r="E651" s="34"/>
      <c r="F651" s="34"/>
    </row>
    <row r="652" spans="5:6" ht="18" customHeight="1">
      <c r="E652" s="34"/>
      <c r="F652" s="34"/>
    </row>
    <row r="653" spans="5:6" ht="18" customHeight="1">
      <c r="E653" s="34"/>
      <c r="F653" s="34"/>
    </row>
    <row r="654" spans="5:6" ht="18" customHeight="1">
      <c r="E654" s="34"/>
      <c r="F654" s="34"/>
    </row>
    <row r="655" spans="5:6" ht="18" customHeight="1">
      <c r="E655" s="34"/>
      <c r="F655" s="34"/>
    </row>
    <row r="656" spans="5:6" ht="18" customHeight="1">
      <c r="E656" s="34"/>
      <c r="F656" s="34"/>
    </row>
    <row r="657" spans="5:6" ht="18" customHeight="1">
      <c r="E657" s="34"/>
      <c r="F657" s="34"/>
    </row>
    <row r="658" spans="5:6" ht="18" customHeight="1">
      <c r="E658" s="34"/>
      <c r="F658" s="34"/>
    </row>
    <row r="659" spans="5:6" ht="18" customHeight="1">
      <c r="E659" s="34"/>
      <c r="F659" s="34"/>
    </row>
    <row r="660" spans="5:6" ht="18" customHeight="1">
      <c r="E660" s="34"/>
      <c r="F660" s="34"/>
    </row>
    <row r="661" spans="5:6" ht="18" customHeight="1">
      <c r="E661" s="34"/>
      <c r="F661" s="34"/>
    </row>
    <row r="662" spans="5:6" ht="18" customHeight="1">
      <c r="E662" s="34"/>
      <c r="F662" s="34"/>
    </row>
    <row r="663" spans="5:6" ht="18" customHeight="1">
      <c r="E663" s="34"/>
      <c r="F663" s="34"/>
    </row>
    <row r="664" spans="5:6" ht="18" customHeight="1">
      <c r="E664" s="34"/>
      <c r="F664" s="34"/>
    </row>
    <row r="665" spans="5:6" ht="18" customHeight="1">
      <c r="E665" s="34"/>
      <c r="F665" s="34"/>
    </row>
    <row r="666" spans="5:6" ht="18" customHeight="1">
      <c r="E666" s="34"/>
      <c r="F666" s="34"/>
    </row>
    <row r="667" spans="5:6" ht="18" customHeight="1">
      <c r="E667" s="34"/>
      <c r="F667" s="34"/>
    </row>
    <row r="668" spans="5:6" ht="18" customHeight="1">
      <c r="E668" s="34"/>
      <c r="F668" s="34"/>
    </row>
    <row r="669" spans="5:6" ht="18" customHeight="1">
      <c r="E669" s="34"/>
      <c r="F669" s="34"/>
    </row>
    <row r="670" spans="5:6" ht="18" customHeight="1">
      <c r="E670" s="34"/>
      <c r="F670" s="34"/>
    </row>
    <row r="671" spans="5:6" ht="18" customHeight="1">
      <c r="E671" s="34"/>
      <c r="F671" s="34"/>
    </row>
    <row r="672" spans="5:6" ht="18" customHeight="1">
      <c r="E672" s="34"/>
      <c r="F672" s="34"/>
    </row>
    <row r="673" spans="5:6" ht="18" customHeight="1">
      <c r="E673" s="34"/>
      <c r="F673" s="34"/>
    </row>
    <row r="674" spans="5:6" ht="18" customHeight="1">
      <c r="E674" s="34"/>
      <c r="F674" s="34"/>
    </row>
    <row r="675" spans="5:6" ht="18" customHeight="1">
      <c r="E675" s="34"/>
      <c r="F675" s="34"/>
    </row>
    <row r="676" spans="5:6" ht="18" customHeight="1">
      <c r="E676" s="34"/>
      <c r="F676" s="34"/>
    </row>
    <row r="677" spans="5:6" ht="18" customHeight="1">
      <c r="E677" s="34"/>
      <c r="F677" s="34"/>
    </row>
    <row r="678" spans="5:6" ht="18" customHeight="1">
      <c r="E678" s="34"/>
      <c r="F678" s="34"/>
    </row>
    <row r="679" spans="5:6" ht="18" customHeight="1">
      <c r="E679" s="34"/>
      <c r="F679" s="34"/>
    </row>
    <row r="680" spans="5:6" ht="18" customHeight="1">
      <c r="E680" s="34"/>
      <c r="F680" s="34"/>
    </row>
    <row r="681" spans="5:6" ht="18" customHeight="1">
      <c r="E681" s="34"/>
      <c r="F681" s="34"/>
    </row>
    <row r="682" spans="5:6" ht="18" customHeight="1">
      <c r="E682" s="34"/>
      <c r="F682" s="34"/>
    </row>
    <row r="683" spans="5:6" ht="18" customHeight="1">
      <c r="E683" s="34"/>
      <c r="F683" s="34"/>
    </row>
    <row r="684" spans="5:6" ht="18" customHeight="1">
      <c r="E684" s="34"/>
      <c r="F684" s="34"/>
    </row>
    <row r="685" spans="5:6" ht="18" customHeight="1">
      <c r="E685" s="34"/>
      <c r="F685" s="34"/>
    </row>
    <row r="686" spans="5:6" ht="18" customHeight="1">
      <c r="E686" s="34"/>
      <c r="F686" s="34"/>
    </row>
    <row r="687" spans="5:6" ht="18" customHeight="1">
      <c r="E687" s="34"/>
      <c r="F687" s="34"/>
    </row>
    <row r="688" spans="5:6" ht="18" customHeight="1">
      <c r="E688" s="34"/>
      <c r="F688" s="34"/>
    </row>
    <row r="689" spans="5:6" ht="18" customHeight="1">
      <c r="E689" s="34"/>
      <c r="F689" s="34"/>
    </row>
    <row r="690" spans="5:6" ht="18" customHeight="1">
      <c r="E690" s="34"/>
      <c r="F690" s="34"/>
    </row>
    <row r="691" spans="5:6" ht="18" customHeight="1">
      <c r="E691" s="34"/>
      <c r="F691" s="34"/>
    </row>
    <row r="692" spans="5:6" ht="18" customHeight="1">
      <c r="E692" s="34"/>
      <c r="F692" s="34"/>
    </row>
    <row r="693" spans="5:6" ht="18" customHeight="1">
      <c r="E693" s="34"/>
      <c r="F693" s="34"/>
    </row>
    <row r="694" spans="5:6" ht="18" customHeight="1">
      <c r="E694" s="34"/>
      <c r="F694" s="34"/>
    </row>
    <row r="695" spans="5:6" ht="18" customHeight="1">
      <c r="E695" s="34"/>
      <c r="F695" s="34"/>
    </row>
    <row r="696" spans="5:6" ht="18" customHeight="1">
      <c r="E696" s="34"/>
      <c r="F696" s="34"/>
    </row>
    <row r="697" spans="5:6" ht="18" customHeight="1">
      <c r="E697" s="34"/>
      <c r="F697" s="34"/>
    </row>
    <row r="698" spans="5:6" ht="18" customHeight="1">
      <c r="E698" s="34"/>
      <c r="F698" s="34"/>
    </row>
    <row r="699" spans="5:6" ht="18" customHeight="1">
      <c r="E699" s="34"/>
      <c r="F699" s="34"/>
    </row>
    <row r="700" spans="5:6" ht="18" customHeight="1">
      <c r="E700" s="34"/>
      <c r="F700" s="34"/>
    </row>
    <row r="701" spans="5:6" ht="18" customHeight="1">
      <c r="E701" s="34"/>
      <c r="F701" s="34"/>
    </row>
    <row r="702" spans="5:6" ht="18" customHeight="1">
      <c r="E702" s="34"/>
      <c r="F702" s="34"/>
    </row>
    <row r="703" spans="5:6" ht="18" customHeight="1">
      <c r="E703" s="34"/>
      <c r="F703" s="34"/>
    </row>
    <row r="704" spans="5:6" ht="18" customHeight="1">
      <c r="E704" s="34"/>
      <c r="F704" s="34"/>
    </row>
    <row r="705" spans="5:6" ht="18" customHeight="1">
      <c r="E705" s="34"/>
      <c r="F705" s="34"/>
    </row>
    <row r="706" spans="5:6" ht="18" customHeight="1">
      <c r="E706" s="34"/>
      <c r="F706" s="34"/>
    </row>
    <row r="707" spans="5:6" ht="18" customHeight="1">
      <c r="E707" s="34"/>
      <c r="F707" s="34"/>
    </row>
    <row r="708" spans="5:6" ht="18" customHeight="1">
      <c r="E708" s="34"/>
      <c r="F708" s="34"/>
    </row>
    <row r="709" spans="5:6" ht="18" customHeight="1">
      <c r="E709" s="34"/>
      <c r="F709" s="34"/>
    </row>
    <row r="710" spans="5:6" ht="18" customHeight="1">
      <c r="E710" s="34"/>
      <c r="F710" s="34"/>
    </row>
    <row r="711" spans="5:6" ht="18" customHeight="1">
      <c r="E711" s="34"/>
      <c r="F711" s="34"/>
    </row>
    <row r="712" spans="5:6" ht="18" customHeight="1">
      <c r="E712" s="34"/>
      <c r="F712" s="34"/>
    </row>
    <row r="713" spans="5:6" ht="18" customHeight="1">
      <c r="E713" s="34"/>
      <c r="F713" s="34"/>
    </row>
    <row r="714" spans="5:6" ht="18" customHeight="1">
      <c r="E714" s="34"/>
      <c r="F714" s="34"/>
    </row>
    <row r="715" spans="5:6" ht="18" customHeight="1">
      <c r="E715" s="34"/>
      <c r="F715" s="34"/>
    </row>
    <row r="716" spans="5:6" ht="18" customHeight="1">
      <c r="E716" s="34"/>
      <c r="F716" s="34"/>
    </row>
    <row r="717" spans="5:6" ht="18" customHeight="1">
      <c r="E717" s="34"/>
      <c r="F717" s="34"/>
    </row>
    <row r="718" spans="5:6" ht="18" customHeight="1">
      <c r="E718" s="34"/>
      <c r="F718" s="34"/>
    </row>
    <row r="719" spans="5:6" ht="18" customHeight="1">
      <c r="E719" s="34"/>
      <c r="F719" s="34"/>
    </row>
    <row r="720" spans="5:6" ht="18" customHeight="1">
      <c r="E720" s="34"/>
      <c r="F720" s="34"/>
    </row>
    <row r="721" spans="5:6" ht="18" customHeight="1">
      <c r="E721" s="34"/>
      <c r="F721" s="34"/>
    </row>
    <row r="722" spans="5:6" ht="18" customHeight="1">
      <c r="E722" s="34"/>
      <c r="F722" s="34"/>
    </row>
    <row r="723" spans="5:6" ht="18" customHeight="1">
      <c r="E723" s="34"/>
      <c r="F723" s="34"/>
    </row>
    <row r="724" spans="5:6" ht="18" customHeight="1">
      <c r="E724" s="34"/>
      <c r="F724" s="34"/>
    </row>
    <row r="725" spans="5:6" ht="18" customHeight="1">
      <c r="E725" s="34"/>
      <c r="F725" s="34"/>
    </row>
    <row r="726" spans="5:6" ht="18" customHeight="1">
      <c r="E726" s="34"/>
      <c r="F726" s="34"/>
    </row>
    <row r="727" spans="5:6" ht="18" customHeight="1">
      <c r="E727" s="34"/>
      <c r="F727" s="34"/>
    </row>
    <row r="728" spans="5:6" ht="18" customHeight="1">
      <c r="E728" s="34"/>
      <c r="F728" s="34"/>
    </row>
    <row r="729" spans="5:6" ht="18" customHeight="1">
      <c r="E729" s="34"/>
      <c r="F729" s="34"/>
    </row>
    <row r="730" spans="5:6" ht="18" customHeight="1">
      <c r="E730" s="34"/>
      <c r="F730" s="34"/>
    </row>
    <row r="731" spans="5:6" ht="18" customHeight="1">
      <c r="E731" s="34"/>
      <c r="F731" s="34"/>
    </row>
    <row r="732" spans="5:6" ht="18" customHeight="1">
      <c r="E732" s="34"/>
      <c r="F732" s="34"/>
    </row>
    <row r="733" spans="5:6" ht="18" customHeight="1">
      <c r="E733" s="34"/>
      <c r="F733" s="34"/>
    </row>
    <row r="734" spans="5:6" ht="18" customHeight="1">
      <c r="E734" s="34"/>
      <c r="F734" s="34"/>
    </row>
    <row r="735" spans="5:6" ht="18" customHeight="1">
      <c r="E735" s="34"/>
      <c r="F735" s="34"/>
    </row>
    <row r="736" spans="5:6" ht="18" customHeight="1">
      <c r="E736" s="34"/>
      <c r="F736" s="34"/>
    </row>
    <row r="737" spans="5:6" ht="18" customHeight="1">
      <c r="E737" s="34"/>
      <c r="F737" s="34"/>
    </row>
    <row r="738" spans="5:6" ht="18" customHeight="1">
      <c r="E738" s="34"/>
      <c r="F738" s="34"/>
    </row>
    <row r="739" spans="5:6" ht="18" customHeight="1">
      <c r="E739" s="34"/>
      <c r="F739" s="34"/>
    </row>
    <row r="740" spans="5:6" ht="18" customHeight="1">
      <c r="E740" s="34"/>
      <c r="F740" s="34"/>
    </row>
    <row r="741" spans="5:6" ht="18" customHeight="1">
      <c r="E741" s="34"/>
      <c r="F741" s="34"/>
    </row>
    <row r="742" spans="5:6" ht="18" customHeight="1">
      <c r="E742" s="34"/>
      <c r="F742" s="34"/>
    </row>
    <row r="743" spans="5:6" ht="18" customHeight="1">
      <c r="E743" s="34"/>
      <c r="F743" s="34"/>
    </row>
    <row r="744" spans="5:6" ht="18" customHeight="1">
      <c r="E744" s="34"/>
      <c r="F744" s="34"/>
    </row>
    <row r="745" spans="5:6" ht="18" customHeight="1">
      <c r="E745" s="34"/>
      <c r="F745" s="34"/>
    </row>
    <row r="746" spans="5:6" ht="18" customHeight="1">
      <c r="E746" s="34"/>
      <c r="F746" s="34"/>
    </row>
    <row r="747" spans="5:6" ht="18" customHeight="1">
      <c r="E747" s="34"/>
      <c r="F747" s="34"/>
    </row>
    <row r="748" spans="5:6" ht="18" customHeight="1">
      <c r="E748" s="34"/>
      <c r="F748" s="34"/>
    </row>
    <row r="749" spans="5:6" ht="18" customHeight="1">
      <c r="E749" s="34"/>
      <c r="F749" s="34"/>
    </row>
    <row r="750" spans="5:6" ht="18" customHeight="1">
      <c r="E750" s="34"/>
      <c r="F750" s="34"/>
    </row>
    <row r="751" spans="5:6" ht="18" customHeight="1">
      <c r="E751" s="34"/>
      <c r="F751" s="34"/>
    </row>
    <row r="752" spans="5:6" ht="18" customHeight="1">
      <c r="E752" s="34"/>
      <c r="F752" s="34"/>
    </row>
    <row r="753" spans="5:6" ht="18" customHeight="1">
      <c r="E753" s="34"/>
      <c r="F753" s="34"/>
    </row>
    <row r="754" spans="5:6" ht="18" customHeight="1">
      <c r="E754" s="34"/>
      <c r="F754" s="34"/>
    </row>
    <row r="755" spans="5:6" ht="18" customHeight="1">
      <c r="E755" s="34"/>
      <c r="F755" s="34"/>
    </row>
    <row r="756" spans="5:6" ht="18" customHeight="1">
      <c r="E756" s="34"/>
      <c r="F756" s="34"/>
    </row>
    <row r="757" spans="5:6" ht="18" customHeight="1">
      <c r="E757" s="34"/>
      <c r="F757" s="34"/>
    </row>
    <row r="758" spans="5:6" ht="18" customHeight="1">
      <c r="E758" s="34"/>
      <c r="F758" s="34"/>
    </row>
    <row r="759" spans="5:6" ht="18" customHeight="1">
      <c r="E759" s="34"/>
      <c r="F759" s="34"/>
    </row>
    <row r="760" spans="5:6" ht="18" customHeight="1">
      <c r="E760" s="34"/>
      <c r="F760" s="34"/>
    </row>
    <row r="761" spans="5:6" ht="18" customHeight="1">
      <c r="E761" s="34"/>
      <c r="F761" s="34"/>
    </row>
    <row r="762" spans="5:6" ht="18" customHeight="1">
      <c r="E762" s="34"/>
      <c r="F762" s="34"/>
    </row>
    <row r="763" spans="5:6" ht="18" customHeight="1">
      <c r="E763" s="34"/>
      <c r="F763" s="34"/>
    </row>
    <row r="764" spans="5:6" ht="18" customHeight="1">
      <c r="E764" s="34"/>
      <c r="F764" s="34"/>
    </row>
    <row r="765" spans="5:6" ht="18" customHeight="1">
      <c r="E765" s="34"/>
      <c r="F765" s="34"/>
    </row>
    <row r="766" spans="5:6" ht="18" customHeight="1">
      <c r="E766" s="34"/>
      <c r="F766" s="34"/>
    </row>
    <row r="767" spans="5:6" ht="18" customHeight="1">
      <c r="E767" s="34"/>
      <c r="F767" s="34"/>
    </row>
    <row r="768" spans="5:6" ht="18" customHeight="1">
      <c r="E768" s="34"/>
      <c r="F768" s="34"/>
    </row>
    <row r="769" spans="5:6" ht="18" customHeight="1">
      <c r="E769" s="34"/>
      <c r="F769" s="34"/>
    </row>
    <row r="770" spans="5:6" ht="18" customHeight="1">
      <c r="E770" s="34"/>
      <c r="F770" s="34"/>
    </row>
    <row r="771" spans="5:6" ht="18" customHeight="1">
      <c r="E771" s="34"/>
      <c r="F771" s="34"/>
    </row>
    <row r="772" spans="5:6" ht="18" customHeight="1">
      <c r="E772" s="34"/>
      <c r="F772" s="34"/>
    </row>
    <row r="773" spans="5:6" ht="18" customHeight="1">
      <c r="E773" s="34"/>
      <c r="F773" s="34"/>
    </row>
    <row r="774" spans="5:6" ht="18" customHeight="1">
      <c r="E774" s="34"/>
      <c r="F774" s="34"/>
    </row>
    <row r="775" spans="5:6" ht="18" customHeight="1">
      <c r="E775" s="34"/>
      <c r="F775" s="34"/>
    </row>
    <row r="776" spans="5:6" ht="18" customHeight="1">
      <c r="E776" s="34"/>
      <c r="F776" s="34"/>
    </row>
    <row r="777" spans="5:6" ht="18" customHeight="1">
      <c r="E777" s="34"/>
      <c r="F777" s="34"/>
    </row>
    <row r="778" spans="5:6" ht="18" customHeight="1">
      <c r="E778" s="34"/>
      <c r="F778" s="34"/>
    </row>
    <row r="779" spans="5:6" ht="18" customHeight="1">
      <c r="E779" s="34"/>
      <c r="F779" s="34"/>
    </row>
    <row r="780" spans="5:6" ht="18" customHeight="1">
      <c r="E780" s="34"/>
      <c r="F780" s="34"/>
    </row>
    <row r="781" spans="5:6" ht="18" customHeight="1">
      <c r="E781" s="34"/>
      <c r="F781" s="34"/>
    </row>
    <row r="782" spans="5:6" ht="18" customHeight="1">
      <c r="E782" s="34"/>
      <c r="F782" s="34"/>
    </row>
    <row r="783" spans="5:6" ht="18" customHeight="1">
      <c r="E783" s="34"/>
      <c r="F783" s="34"/>
    </row>
    <row r="784" spans="5:6" ht="18" customHeight="1">
      <c r="E784" s="34"/>
      <c r="F784" s="34"/>
    </row>
    <row r="785" spans="5:6" ht="18" customHeight="1">
      <c r="E785" s="34"/>
      <c r="F785" s="34"/>
    </row>
    <row r="786" spans="5:6" ht="18" customHeight="1">
      <c r="E786" s="34"/>
      <c r="F786" s="34"/>
    </row>
    <row r="787" spans="5:6" ht="18" customHeight="1">
      <c r="E787" s="34"/>
      <c r="F787" s="34"/>
    </row>
    <row r="788" spans="5:6" ht="18" customHeight="1">
      <c r="E788" s="34"/>
      <c r="F788" s="34"/>
    </row>
    <row r="789" spans="5:6" ht="18" customHeight="1">
      <c r="E789" s="34"/>
      <c r="F789" s="34"/>
    </row>
    <row r="790" spans="5:6" ht="18" customHeight="1">
      <c r="E790" s="34"/>
      <c r="F790" s="34"/>
    </row>
    <row r="791" spans="5:6" ht="18" customHeight="1">
      <c r="E791" s="34"/>
      <c r="F791" s="34"/>
    </row>
    <row r="792" spans="5:6" ht="18" customHeight="1">
      <c r="E792" s="34"/>
      <c r="F792" s="34"/>
    </row>
    <row r="793" spans="5:6" ht="18" customHeight="1">
      <c r="E793" s="34"/>
      <c r="F793" s="34"/>
    </row>
    <row r="794" spans="5:6" ht="18" customHeight="1">
      <c r="E794" s="34"/>
      <c r="F794" s="34"/>
    </row>
    <row r="795" spans="5:6" ht="18" customHeight="1">
      <c r="E795" s="34"/>
      <c r="F795" s="34"/>
    </row>
    <row r="796" spans="5:6" ht="18" customHeight="1">
      <c r="E796" s="34"/>
      <c r="F796" s="34"/>
    </row>
    <row r="797" spans="5:6" ht="18" customHeight="1">
      <c r="E797" s="34"/>
      <c r="F797" s="34"/>
    </row>
    <row r="798" spans="5:6" ht="18" customHeight="1">
      <c r="E798" s="34"/>
      <c r="F798" s="34"/>
    </row>
    <row r="799" spans="5:6" ht="18" customHeight="1">
      <c r="E799" s="34"/>
      <c r="F799" s="34"/>
    </row>
    <row r="800" spans="5:6" ht="18" customHeight="1">
      <c r="E800" s="34"/>
      <c r="F800" s="34"/>
    </row>
    <row r="801" spans="5:6" ht="18" customHeight="1">
      <c r="E801" s="34"/>
      <c r="F801" s="34"/>
    </row>
    <row r="802" spans="5:6" ht="18" customHeight="1">
      <c r="E802" s="34"/>
      <c r="F802" s="34"/>
    </row>
    <row r="803" spans="5:6" ht="18" customHeight="1">
      <c r="E803" s="34"/>
      <c r="F803" s="34"/>
    </row>
    <row r="804" spans="5:6" ht="18" customHeight="1">
      <c r="E804" s="34"/>
      <c r="F804" s="34"/>
    </row>
    <row r="805" spans="5:6" ht="18" customHeight="1">
      <c r="E805" s="34"/>
      <c r="F805" s="34"/>
    </row>
    <row r="806" spans="5:6" ht="18" customHeight="1">
      <c r="E806" s="34"/>
      <c r="F806" s="34"/>
    </row>
    <row r="807" spans="5:6" ht="18" customHeight="1">
      <c r="E807" s="34"/>
      <c r="F807" s="34"/>
    </row>
    <row r="808" spans="5:6" ht="18" customHeight="1">
      <c r="E808" s="34"/>
      <c r="F808" s="34"/>
    </row>
    <row r="809" spans="5:6" ht="18" customHeight="1">
      <c r="E809" s="34"/>
      <c r="F809" s="34"/>
    </row>
    <row r="810" spans="5:6" ht="18" customHeight="1">
      <c r="E810" s="34"/>
      <c r="F810" s="34"/>
    </row>
    <row r="811" spans="5:6" ht="18" customHeight="1">
      <c r="E811" s="34"/>
      <c r="F811" s="34"/>
    </row>
    <row r="812" spans="5:6" ht="18" customHeight="1">
      <c r="E812" s="34"/>
      <c r="F812" s="34"/>
    </row>
    <row r="813" spans="5:6" ht="18" customHeight="1">
      <c r="E813" s="34"/>
      <c r="F813" s="34"/>
    </row>
    <row r="814" spans="5:6" ht="18" customHeight="1">
      <c r="E814" s="34"/>
      <c r="F814" s="34"/>
    </row>
    <row r="815" spans="5:6" ht="18" customHeight="1">
      <c r="E815" s="34"/>
      <c r="F815" s="34"/>
    </row>
    <row r="816" spans="5:6" ht="18" customHeight="1">
      <c r="E816" s="34"/>
      <c r="F816" s="34"/>
    </row>
    <row r="817" spans="5:6" ht="18" customHeight="1">
      <c r="E817" s="34"/>
      <c r="F817" s="34"/>
    </row>
    <row r="818" spans="5:6" ht="18" customHeight="1">
      <c r="E818" s="34"/>
      <c r="F818" s="34"/>
    </row>
    <row r="819" spans="5:6" ht="18" customHeight="1">
      <c r="E819" s="34"/>
      <c r="F819" s="34"/>
    </row>
    <row r="820" spans="5:6" ht="18" customHeight="1">
      <c r="E820" s="34"/>
      <c r="F820" s="34"/>
    </row>
    <row r="821" spans="5:6" ht="18" customHeight="1">
      <c r="E821" s="34"/>
      <c r="F821" s="34"/>
    </row>
    <row r="822" spans="5:6" ht="18" customHeight="1">
      <c r="E822" s="34"/>
      <c r="F822" s="34"/>
    </row>
    <row r="823" spans="5:6" ht="18" customHeight="1">
      <c r="E823" s="34"/>
      <c r="F823" s="34"/>
    </row>
    <row r="824" spans="5:6" ht="18" customHeight="1">
      <c r="E824" s="34"/>
      <c r="F824" s="34"/>
    </row>
    <row r="825" spans="5:6" ht="18" customHeight="1">
      <c r="E825" s="34"/>
      <c r="F825" s="34"/>
    </row>
    <row r="826" spans="5:6" ht="18" customHeight="1">
      <c r="E826" s="34"/>
      <c r="F826" s="34"/>
    </row>
    <row r="827" spans="5:6" ht="18" customHeight="1">
      <c r="E827" s="34"/>
      <c r="F827" s="34"/>
    </row>
    <row r="828" spans="5:6" ht="18" customHeight="1">
      <c r="E828" s="34"/>
      <c r="F828" s="34"/>
    </row>
    <row r="829" spans="5:6" ht="18" customHeight="1">
      <c r="E829" s="34"/>
      <c r="F829" s="34"/>
    </row>
    <row r="830" spans="5:6" ht="18" customHeight="1">
      <c r="E830" s="34"/>
      <c r="F830" s="34"/>
    </row>
    <row r="831" spans="5:6" ht="18" customHeight="1">
      <c r="E831" s="34"/>
      <c r="F831" s="34"/>
    </row>
    <row r="832" spans="5:6" ht="18" customHeight="1">
      <c r="E832" s="34"/>
      <c r="F832" s="34"/>
    </row>
    <row r="833" spans="5:6" ht="18" customHeight="1">
      <c r="E833" s="34"/>
      <c r="F833" s="34"/>
    </row>
    <row r="834" spans="5:6" ht="18" customHeight="1">
      <c r="E834" s="34"/>
      <c r="F834" s="34"/>
    </row>
    <row r="835" spans="5:6" ht="18" customHeight="1">
      <c r="E835" s="34"/>
      <c r="F835" s="34"/>
    </row>
    <row r="836" spans="5:6" ht="18" customHeight="1">
      <c r="E836" s="34"/>
      <c r="F836" s="34"/>
    </row>
    <row r="837" spans="5:6" ht="18" customHeight="1">
      <c r="E837" s="34"/>
      <c r="F837" s="34"/>
    </row>
    <row r="838" spans="5:6" ht="18" customHeight="1">
      <c r="E838" s="34"/>
      <c r="F838" s="34"/>
    </row>
    <row r="839" spans="5:6" ht="18" customHeight="1">
      <c r="E839" s="34"/>
      <c r="F839" s="34"/>
    </row>
    <row r="840" spans="5:6" ht="18" customHeight="1">
      <c r="E840" s="34"/>
      <c r="F840" s="34"/>
    </row>
    <row r="841" spans="5:6" ht="18" customHeight="1">
      <c r="E841" s="34"/>
      <c r="F841" s="34"/>
    </row>
    <row r="842" spans="5:6" ht="18" customHeight="1">
      <c r="E842" s="34"/>
      <c r="F842" s="34"/>
    </row>
    <row r="843" spans="5:6" ht="18" customHeight="1">
      <c r="E843" s="34"/>
      <c r="F843" s="34"/>
    </row>
    <row r="844" spans="5:6" ht="18" customHeight="1">
      <c r="E844" s="34"/>
      <c r="F844" s="34"/>
    </row>
    <row r="845" spans="5:6" ht="18" customHeight="1">
      <c r="E845" s="34"/>
      <c r="F845" s="34"/>
    </row>
    <row r="846" spans="5:6" ht="18" customHeight="1">
      <c r="E846" s="34"/>
      <c r="F846" s="34"/>
    </row>
    <row r="847" spans="5:6" ht="18" customHeight="1">
      <c r="E847" s="34"/>
      <c r="F847" s="34"/>
    </row>
    <row r="848" spans="5:6" ht="18" customHeight="1">
      <c r="E848" s="34"/>
      <c r="F848" s="34"/>
    </row>
    <row r="849" spans="5:6" ht="18" customHeight="1">
      <c r="E849" s="34"/>
      <c r="F849" s="34"/>
    </row>
    <row r="850" spans="5:6" ht="18" customHeight="1">
      <c r="E850" s="34"/>
      <c r="F850" s="34"/>
    </row>
    <row r="851" spans="5:6" ht="18" customHeight="1">
      <c r="E851" s="34"/>
      <c r="F851" s="34"/>
    </row>
    <row r="852" spans="5:6" ht="18" customHeight="1">
      <c r="E852" s="34"/>
      <c r="F852" s="34"/>
    </row>
    <row r="853" spans="5:6" ht="18" customHeight="1">
      <c r="E853" s="34"/>
      <c r="F853" s="34"/>
    </row>
    <row r="854" spans="5:6" ht="18" customHeight="1">
      <c r="E854" s="34"/>
      <c r="F854" s="34"/>
    </row>
    <row r="855" spans="5:6" ht="18" customHeight="1">
      <c r="E855" s="34"/>
      <c r="F855" s="34"/>
    </row>
    <row r="856" spans="5:6" ht="18" customHeight="1">
      <c r="E856" s="34"/>
      <c r="F856" s="34"/>
    </row>
    <row r="857" spans="5:6" ht="18" customHeight="1">
      <c r="E857" s="34"/>
      <c r="F857" s="34"/>
    </row>
    <row r="858" spans="5:6" ht="18" customHeight="1">
      <c r="E858" s="34"/>
      <c r="F858" s="34"/>
    </row>
    <row r="859" spans="5:6" ht="18" customHeight="1">
      <c r="E859" s="34"/>
      <c r="F859" s="34"/>
    </row>
    <row r="860" spans="5:6" ht="18" customHeight="1">
      <c r="E860" s="34"/>
      <c r="F860" s="34"/>
    </row>
    <row r="861" spans="5:6" ht="18" customHeight="1">
      <c r="E861" s="34"/>
      <c r="F861" s="34"/>
    </row>
    <row r="862" spans="5:6" ht="18" customHeight="1">
      <c r="E862" s="34"/>
      <c r="F862" s="34"/>
    </row>
    <row r="863" spans="5:6" ht="18" customHeight="1">
      <c r="E863" s="34"/>
      <c r="F863" s="34"/>
    </row>
    <row r="864" spans="5:6" ht="18" customHeight="1">
      <c r="E864" s="34"/>
      <c r="F864" s="34"/>
    </row>
    <row r="865" spans="5:6" ht="18" customHeight="1">
      <c r="E865" s="34"/>
      <c r="F865" s="34"/>
    </row>
    <row r="866" spans="5:6" ht="18" customHeight="1">
      <c r="E866" s="34"/>
      <c r="F866" s="34"/>
    </row>
    <row r="867" spans="5:6" ht="18" customHeight="1">
      <c r="E867" s="34"/>
      <c r="F867" s="34"/>
    </row>
    <row r="868" spans="5:6" ht="18" customHeight="1">
      <c r="E868" s="34"/>
      <c r="F868" s="34"/>
    </row>
    <row r="869" spans="5:6" ht="18" customHeight="1">
      <c r="E869" s="34"/>
      <c r="F869" s="34"/>
    </row>
    <row r="870" spans="5:6" ht="18" customHeight="1">
      <c r="E870" s="34"/>
      <c r="F870" s="34"/>
    </row>
    <row r="871" spans="5:6" ht="18" customHeight="1">
      <c r="E871" s="34"/>
      <c r="F871" s="34"/>
    </row>
    <row r="872" spans="5:6" ht="18" customHeight="1">
      <c r="E872" s="34"/>
      <c r="F872" s="34"/>
    </row>
    <row r="873" spans="5:6" ht="18" customHeight="1">
      <c r="E873" s="34"/>
      <c r="F873" s="34"/>
    </row>
    <row r="874" spans="5:6" ht="18" customHeight="1">
      <c r="E874" s="34"/>
      <c r="F874" s="34"/>
    </row>
    <row r="875" spans="5:6" ht="18" customHeight="1">
      <c r="E875" s="34"/>
      <c r="F875" s="34"/>
    </row>
    <row r="876" spans="5:6" ht="18" customHeight="1">
      <c r="E876" s="34"/>
      <c r="F876" s="34"/>
    </row>
    <row r="877" spans="5:6" ht="18" customHeight="1">
      <c r="E877" s="34"/>
      <c r="F877" s="34"/>
    </row>
    <row r="878" spans="5:6" ht="18" customHeight="1">
      <c r="E878" s="34"/>
      <c r="F878" s="34"/>
    </row>
    <row r="879" spans="5:6" ht="18" customHeight="1">
      <c r="E879" s="34"/>
      <c r="F879" s="34"/>
    </row>
    <row r="880" spans="5:6" ht="18" customHeight="1">
      <c r="E880" s="34"/>
      <c r="F880" s="34"/>
    </row>
    <row r="881" spans="5:6" ht="18" customHeight="1">
      <c r="E881" s="34"/>
      <c r="F881" s="34"/>
    </row>
    <row r="882" spans="5:6" ht="18" customHeight="1">
      <c r="E882" s="34"/>
      <c r="F882" s="34"/>
    </row>
    <row r="883" spans="5:6" ht="18" customHeight="1">
      <c r="E883" s="34"/>
      <c r="F883" s="34"/>
    </row>
    <row r="884" spans="5:6" ht="18" customHeight="1">
      <c r="E884" s="34"/>
      <c r="F884" s="34"/>
    </row>
    <row r="885" spans="5:6" ht="18" customHeight="1">
      <c r="E885" s="34"/>
      <c r="F885" s="34"/>
    </row>
    <row r="886" spans="5:6" ht="18" customHeight="1">
      <c r="E886" s="34"/>
      <c r="F886" s="34"/>
    </row>
    <row r="887" spans="5:6" ht="18" customHeight="1">
      <c r="E887" s="34"/>
      <c r="F887" s="34"/>
    </row>
    <row r="888" spans="5:6" ht="18" customHeight="1">
      <c r="E888" s="34"/>
      <c r="F888" s="34"/>
    </row>
    <row r="889" spans="5:6" ht="18" customHeight="1">
      <c r="E889" s="34"/>
      <c r="F889" s="34"/>
    </row>
    <row r="890" spans="5:6" ht="18" customHeight="1">
      <c r="E890" s="34"/>
      <c r="F890" s="34"/>
    </row>
    <row r="891" spans="5:6" ht="18" customHeight="1">
      <c r="E891" s="34"/>
      <c r="F891" s="34"/>
    </row>
    <row r="892" spans="5:6" ht="18" customHeight="1">
      <c r="E892" s="34"/>
      <c r="F892" s="34"/>
    </row>
    <row r="893" spans="5:6" ht="18" customHeight="1">
      <c r="E893" s="34"/>
      <c r="F893" s="34"/>
    </row>
    <row r="894" spans="5:6" ht="18" customHeight="1">
      <c r="E894" s="34"/>
      <c r="F894" s="34"/>
    </row>
    <row r="895" spans="5:6" ht="18" customHeight="1">
      <c r="E895" s="34"/>
      <c r="F895" s="34"/>
    </row>
    <row r="896" spans="5:6" ht="18" customHeight="1">
      <c r="E896" s="34"/>
      <c r="F896" s="34"/>
    </row>
    <row r="897" spans="5:6" ht="18" customHeight="1">
      <c r="E897" s="34"/>
      <c r="F897" s="34"/>
    </row>
    <row r="898" spans="5:6" ht="18" customHeight="1">
      <c r="E898" s="34"/>
      <c r="F898" s="34"/>
    </row>
    <row r="899" spans="5:6" ht="18" customHeight="1">
      <c r="E899" s="34"/>
      <c r="F899" s="34"/>
    </row>
    <row r="900" spans="5:6" ht="18" customHeight="1">
      <c r="E900" s="34"/>
      <c r="F900" s="34"/>
    </row>
    <row r="901" spans="5:6" ht="18" customHeight="1">
      <c r="E901" s="34"/>
      <c r="F901" s="34"/>
    </row>
    <row r="902" spans="5:6" ht="18" customHeight="1">
      <c r="E902" s="34"/>
      <c r="F902" s="34"/>
    </row>
    <row r="903" spans="5:6" ht="18" customHeight="1">
      <c r="E903" s="34"/>
      <c r="F903" s="34"/>
    </row>
    <row r="904" spans="5:6" ht="18" customHeight="1">
      <c r="E904" s="34"/>
      <c r="F904" s="34"/>
    </row>
    <row r="905" spans="5:6" ht="18" customHeight="1">
      <c r="E905" s="34"/>
      <c r="F905" s="34"/>
    </row>
    <row r="906" spans="5:6" ht="18" customHeight="1">
      <c r="E906" s="34"/>
      <c r="F906" s="34"/>
    </row>
    <row r="907" spans="5:6" ht="18" customHeight="1">
      <c r="E907" s="34"/>
      <c r="F907" s="34"/>
    </row>
    <row r="908" spans="5:6" ht="18" customHeight="1">
      <c r="E908" s="34"/>
      <c r="F908" s="34"/>
    </row>
    <row r="909" spans="5:6" ht="18" customHeight="1">
      <c r="E909" s="34"/>
      <c r="F909" s="34"/>
    </row>
    <row r="910" spans="5:6" ht="18" customHeight="1">
      <c r="E910" s="34"/>
      <c r="F910" s="34"/>
    </row>
    <row r="911" spans="5:6" ht="18" customHeight="1">
      <c r="E911" s="34"/>
      <c r="F911" s="34"/>
    </row>
    <row r="912" spans="5:6" ht="18" customHeight="1">
      <c r="E912" s="34"/>
      <c r="F912" s="34"/>
    </row>
    <row r="913" spans="5:6" ht="18" customHeight="1">
      <c r="E913" s="34"/>
      <c r="F913" s="34"/>
    </row>
    <row r="914" spans="5:6" ht="18" customHeight="1">
      <c r="E914" s="34"/>
      <c r="F914" s="34"/>
    </row>
    <row r="915" spans="5:6" ht="18" customHeight="1">
      <c r="E915" s="34"/>
      <c r="F915" s="34"/>
    </row>
    <row r="916" spans="5:6" ht="18" customHeight="1">
      <c r="E916" s="34"/>
      <c r="F916" s="34"/>
    </row>
    <row r="917" spans="5:6" ht="18" customHeight="1">
      <c r="E917" s="34"/>
      <c r="F917" s="34"/>
    </row>
    <row r="918" spans="5:6" ht="18" customHeight="1">
      <c r="E918" s="34"/>
      <c r="F918" s="34"/>
    </row>
    <row r="919" spans="5:6" ht="18" customHeight="1">
      <c r="E919" s="34"/>
      <c r="F919" s="34"/>
    </row>
    <row r="920" spans="5:6" ht="18" customHeight="1">
      <c r="E920" s="34"/>
      <c r="F920" s="34"/>
    </row>
    <row r="921" spans="5:6" ht="18" customHeight="1">
      <c r="E921" s="34"/>
      <c r="F921" s="34"/>
    </row>
    <row r="922" spans="5:6" ht="18" customHeight="1">
      <c r="E922" s="34"/>
      <c r="F922" s="34"/>
    </row>
    <row r="923" spans="5:6" ht="18" customHeight="1">
      <c r="E923" s="34"/>
      <c r="F923" s="34"/>
    </row>
    <row r="924" spans="5:6" ht="18" customHeight="1">
      <c r="E924" s="34"/>
      <c r="F924" s="34"/>
    </row>
    <row r="925" spans="5:6" ht="18" customHeight="1">
      <c r="E925" s="34"/>
      <c r="F925" s="34"/>
    </row>
    <row r="926" spans="5:6" ht="18" customHeight="1">
      <c r="E926" s="34"/>
      <c r="F926" s="34"/>
    </row>
    <row r="927" spans="5:6" ht="18" customHeight="1">
      <c r="E927" s="34"/>
      <c r="F927" s="34"/>
    </row>
    <row r="928" spans="5:6" ht="18" customHeight="1">
      <c r="E928" s="34"/>
      <c r="F928" s="34"/>
    </row>
    <row r="929" spans="5:6" ht="18" customHeight="1">
      <c r="E929" s="34"/>
      <c r="F929" s="34"/>
    </row>
    <row r="930" spans="5:6" ht="18" customHeight="1">
      <c r="E930" s="34"/>
      <c r="F930" s="34"/>
    </row>
    <row r="931" spans="5:6" ht="18" customHeight="1">
      <c r="E931" s="34"/>
      <c r="F931" s="34"/>
    </row>
    <row r="932" spans="5:6" ht="18" customHeight="1">
      <c r="E932" s="34"/>
      <c r="F932" s="34"/>
    </row>
    <row r="933" spans="5:6" ht="18" customHeight="1">
      <c r="E933" s="34"/>
      <c r="F933" s="34"/>
    </row>
    <row r="934" spans="5:6" ht="18" customHeight="1">
      <c r="E934" s="34"/>
      <c r="F934" s="34"/>
    </row>
    <row r="935" spans="5:6" ht="18" customHeight="1">
      <c r="E935" s="34"/>
      <c r="F935" s="34"/>
    </row>
    <row r="936" spans="5:6" ht="18" customHeight="1">
      <c r="E936" s="34"/>
      <c r="F936" s="34"/>
    </row>
    <row r="937" spans="5:6" ht="18" customHeight="1">
      <c r="E937" s="34"/>
      <c r="F937" s="34"/>
    </row>
    <row r="938" spans="5:6" ht="18" customHeight="1">
      <c r="E938" s="34"/>
      <c r="F938" s="34"/>
    </row>
    <row r="939" spans="5:6" ht="18" customHeight="1">
      <c r="E939" s="34"/>
      <c r="F939" s="34"/>
    </row>
    <row r="940" spans="5:6" ht="18" customHeight="1">
      <c r="E940" s="34"/>
      <c r="F940" s="34"/>
    </row>
    <row r="941" spans="5:6" ht="18" customHeight="1">
      <c r="E941" s="34"/>
      <c r="F941" s="34"/>
    </row>
    <row r="942" spans="5:6" ht="18" customHeight="1">
      <c r="E942" s="34"/>
      <c r="F942" s="34"/>
    </row>
    <row r="943" spans="5:6" ht="18" customHeight="1">
      <c r="E943" s="34"/>
      <c r="F943" s="34"/>
    </row>
    <row r="944" spans="5:6" ht="18" customHeight="1">
      <c r="E944" s="34"/>
      <c r="F944" s="34"/>
    </row>
    <row r="945" spans="5:6" ht="18" customHeight="1">
      <c r="E945" s="34"/>
      <c r="F945" s="34"/>
    </row>
    <row r="946" spans="5:6" ht="18" customHeight="1">
      <c r="E946" s="34"/>
      <c r="F946" s="34"/>
    </row>
    <row r="947" spans="5:6" ht="18" customHeight="1">
      <c r="E947" s="34"/>
      <c r="F947" s="34"/>
    </row>
    <row r="948" spans="5:6" ht="18" customHeight="1">
      <c r="E948" s="34"/>
      <c r="F948" s="34"/>
    </row>
  </sheetData>
  <phoneticPr fontId="4" type="noConversion"/>
  <conditionalFormatting sqref="D1">
    <cfRule type="cellIs" dxfId="96" priority="2" operator="equal">
      <formula>0</formula>
    </cfRule>
  </conditionalFormatting>
  <conditionalFormatting sqref="F1">
    <cfRule type="cellIs" dxfId="95" priority="1" operator="equal">
      <formula>0</formula>
    </cfRule>
  </conditionalFormatting>
  <conditionalFormatting sqref="G1">
    <cfRule type="cellIs" dxfId="94" priority="15" operator="equal">
      <formula>0</formula>
    </cfRule>
  </conditionalFormatting>
  <conditionalFormatting sqref="H1">
    <cfRule type="cellIs" dxfId="93" priority="14" operator="equal">
      <formula>0</formula>
    </cfRule>
  </conditionalFormatting>
  <conditionalFormatting sqref="I1">
    <cfRule type="cellIs" dxfId="92" priority="8" operator="equal">
      <formula>0</formula>
    </cfRule>
  </conditionalFormatting>
  <conditionalFormatting sqref="J1">
    <cfRule type="cellIs" dxfId="91" priority="13" operator="equal">
      <formula>0</formula>
    </cfRule>
  </conditionalFormatting>
  <conditionalFormatting sqref="K1">
    <cfRule type="cellIs" dxfId="90" priority="4" operator="equal">
      <formula>0</formula>
    </cfRule>
  </conditionalFormatting>
  <conditionalFormatting sqref="L1">
    <cfRule type="cellIs" dxfId="89" priority="11" operator="equal">
      <formula>0</formula>
    </cfRule>
  </conditionalFormatting>
  <conditionalFormatting sqref="M1">
    <cfRule type="cellIs" dxfId="88" priority="10" operator="equal">
      <formula>0</formula>
    </cfRule>
  </conditionalFormatting>
  <conditionalFormatting sqref="N1">
    <cfRule type="cellIs" dxfId="87" priority="7" operator="equal">
      <formula>0</formula>
    </cfRule>
  </conditionalFormatting>
  <conditionalFormatting sqref="O1">
    <cfRule type="cellIs" dxfId="86" priority="9" operator="equal">
      <formula>0</formula>
    </cfRule>
  </conditionalFormatting>
  <conditionalFormatting sqref="P1">
    <cfRule type="cellIs" dxfId="85" priority="6"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L1048540"/>
  <sheetViews>
    <sheetView zoomScaleNormal="100" workbookViewId="0">
      <pane ySplit="1" topLeftCell="A227" activePane="bottomLeft" state="frozen"/>
      <selection activeCell="XEK27" sqref="XEK27:XEL27"/>
      <selection pane="bottomLeft" activeCell="G280" sqref="B261:G280"/>
    </sheetView>
  </sheetViews>
  <sheetFormatPr baseColWidth="10" defaultColWidth="10.83203125" defaultRowHeight="18" customHeight="1"/>
  <cols>
    <col min="1" max="1" width="14.83203125" style="9" customWidth="1"/>
    <col min="2" max="2" width="7.83203125" style="9" customWidth="1"/>
    <col min="3" max="3" width="6.1640625" style="9" bestFit="1" customWidth="1"/>
    <col min="4" max="4" width="12.1640625" style="9" customWidth="1"/>
    <col min="5" max="5" width="16.83203125" style="9" customWidth="1"/>
    <col min="6" max="6" width="9.5" style="9" customWidth="1"/>
    <col min="7" max="7" width="15.1640625" style="177" customWidth="1"/>
    <col min="8" max="8" width="26.33203125" style="9" hidden="1" customWidth="1"/>
    <col min="9" max="9" width="16.5" style="281" customWidth="1"/>
    <col min="10" max="10" width="27.6640625" style="9" bestFit="1" customWidth="1"/>
    <col min="11" max="11" width="35.83203125" style="9" bestFit="1" customWidth="1"/>
    <col min="12" max="12" width="84.5" style="9" customWidth="1"/>
    <col min="13" max="16384" width="10.83203125" style="9"/>
  </cols>
  <sheetData>
    <row r="1" spans="1:12" s="4" customFormat="1" ht="18" customHeight="1">
      <c r="A1" s="70" t="s">
        <v>76</v>
      </c>
      <c r="B1" s="70" t="s">
        <v>77</v>
      </c>
      <c r="C1" s="70" t="s">
        <v>0</v>
      </c>
      <c r="D1" s="6" t="s">
        <v>209</v>
      </c>
      <c r="E1" s="140" t="s">
        <v>210</v>
      </c>
      <c r="F1" s="6" t="s">
        <v>211</v>
      </c>
      <c r="G1" s="144" t="s">
        <v>78</v>
      </c>
      <c r="H1" s="6" t="s">
        <v>79</v>
      </c>
      <c r="I1" s="276" t="s">
        <v>212</v>
      </c>
      <c r="J1" s="4" t="s">
        <v>770</v>
      </c>
      <c r="K1" s="4" t="s">
        <v>412</v>
      </c>
      <c r="L1" s="70" t="s">
        <v>74</v>
      </c>
    </row>
    <row r="2" spans="1:12" ht="18" customHeight="1">
      <c r="L2" s="9" t="s">
        <v>771</v>
      </c>
    </row>
    <row r="3" spans="1:12" ht="18" customHeight="1">
      <c r="A3" s="9" t="s">
        <v>95</v>
      </c>
      <c r="B3" s="9">
        <v>2010</v>
      </c>
      <c r="C3" s="9" t="s">
        <v>39</v>
      </c>
      <c r="E3" s="24" t="s">
        <v>772</v>
      </c>
      <c r="F3" s="10"/>
      <c r="G3" s="145">
        <v>792233</v>
      </c>
      <c r="L3" s="19" t="s">
        <v>773</v>
      </c>
    </row>
    <row r="4" spans="1:12" ht="18" customHeight="1">
      <c r="A4" s="9" t="s">
        <v>95</v>
      </c>
      <c r="B4" s="9">
        <v>2010</v>
      </c>
      <c r="C4" s="9" t="s">
        <v>39</v>
      </c>
      <c r="D4" s="24" t="s">
        <v>774</v>
      </c>
      <c r="E4" s="145" t="s">
        <v>775</v>
      </c>
      <c r="F4" s="11"/>
      <c r="G4" s="145">
        <v>792687</v>
      </c>
      <c r="L4" s="19" t="s">
        <v>776</v>
      </c>
    </row>
    <row r="5" spans="1:12" ht="18" customHeight="1">
      <c r="A5" s="9" t="s">
        <v>95</v>
      </c>
      <c r="B5" s="9">
        <v>2010</v>
      </c>
      <c r="C5" s="9" t="s">
        <v>39</v>
      </c>
      <c r="D5" s="9" t="s">
        <v>777</v>
      </c>
      <c r="E5" s="9" t="s">
        <v>778</v>
      </c>
      <c r="G5" s="177">
        <v>681218</v>
      </c>
      <c r="L5" s="19" t="s">
        <v>779</v>
      </c>
    </row>
    <row r="6" spans="1:12" ht="18" customHeight="1">
      <c r="A6" s="9" t="s">
        <v>95</v>
      </c>
      <c r="B6" s="9">
        <v>2010</v>
      </c>
      <c r="C6" s="9" t="s">
        <v>39</v>
      </c>
      <c r="D6" s="9" t="s">
        <v>777</v>
      </c>
      <c r="E6" s="9" t="s">
        <v>780</v>
      </c>
      <c r="G6" s="177">
        <v>464401</v>
      </c>
      <c r="L6" s="19" t="s">
        <v>781</v>
      </c>
    </row>
    <row r="7" spans="1:12" ht="18" customHeight="1">
      <c r="A7" s="9" t="s">
        <v>95</v>
      </c>
      <c r="B7" s="9">
        <v>2010</v>
      </c>
      <c r="C7" s="9" t="s">
        <v>39</v>
      </c>
      <c r="E7" s="9" t="s">
        <v>782</v>
      </c>
      <c r="G7" s="177">
        <v>248785</v>
      </c>
      <c r="L7" s="19" t="s">
        <v>783</v>
      </c>
    </row>
    <row r="8" spans="1:12" ht="18" customHeight="1">
      <c r="A8" s="9" t="s">
        <v>95</v>
      </c>
      <c r="B8" s="9">
        <v>2010</v>
      </c>
      <c r="C8" s="9" t="s">
        <v>39</v>
      </c>
      <c r="D8" s="9" t="s">
        <v>784</v>
      </c>
      <c r="E8" s="9" t="s">
        <v>785</v>
      </c>
      <c r="G8" s="177">
        <v>244307</v>
      </c>
      <c r="L8" s="19" t="s">
        <v>786</v>
      </c>
    </row>
    <row r="9" spans="1:12" ht="18" customHeight="1">
      <c r="A9" s="9" t="s">
        <v>95</v>
      </c>
      <c r="B9" s="9">
        <v>2010</v>
      </c>
      <c r="C9" s="9" t="s">
        <v>39</v>
      </c>
      <c r="D9" s="9" t="s">
        <v>787</v>
      </c>
      <c r="E9" s="9" t="s">
        <v>788</v>
      </c>
      <c r="G9" s="177">
        <v>232013</v>
      </c>
      <c r="L9" s="19" t="s">
        <v>789</v>
      </c>
    </row>
    <row r="10" spans="1:12" ht="18" customHeight="1">
      <c r="A10" s="9" t="s">
        <v>95</v>
      </c>
      <c r="B10" s="9">
        <v>2010</v>
      </c>
      <c r="C10" s="9" t="s">
        <v>39</v>
      </c>
      <c r="E10" s="9" t="s">
        <v>790</v>
      </c>
      <c r="G10" s="177">
        <v>219847</v>
      </c>
      <c r="L10" s="19" t="s">
        <v>791</v>
      </c>
    </row>
    <row r="11" spans="1:12" ht="18" customHeight="1">
      <c r="A11" s="9" t="s">
        <v>95</v>
      </c>
      <c r="B11" s="9">
        <v>2010</v>
      </c>
      <c r="C11" s="9" t="s">
        <v>39</v>
      </c>
      <c r="D11" s="9" t="s">
        <v>792</v>
      </c>
      <c r="E11" s="9" t="s">
        <v>793</v>
      </c>
      <c r="G11" s="177">
        <v>164155</v>
      </c>
      <c r="L11" s="19" t="s">
        <v>794</v>
      </c>
    </row>
    <row r="12" spans="1:12" ht="18" customHeight="1">
      <c r="A12" s="9" t="s">
        <v>95</v>
      </c>
      <c r="B12" s="9">
        <v>2010</v>
      </c>
      <c r="C12" s="9" t="s">
        <v>39</v>
      </c>
      <c r="E12" s="9" t="s">
        <v>795</v>
      </c>
      <c r="G12" s="177">
        <v>128185</v>
      </c>
      <c r="L12" s="19" t="s">
        <v>796</v>
      </c>
    </row>
    <row r="13" spans="1:12" ht="18" customHeight="1">
      <c r="A13" s="9" t="s">
        <v>95</v>
      </c>
      <c r="B13" s="9">
        <v>2010</v>
      </c>
      <c r="C13" s="9" t="s">
        <v>39</v>
      </c>
      <c r="E13" s="9" t="s">
        <v>797</v>
      </c>
      <c r="G13" s="177">
        <v>117380</v>
      </c>
      <c r="L13" s="19" t="s">
        <v>798</v>
      </c>
    </row>
    <row r="14" spans="1:12" ht="18" customHeight="1">
      <c r="A14" s="9" t="s">
        <v>95</v>
      </c>
      <c r="B14" s="9">
        <v>2010</v>
      </c>
      <c r="C14" s="9" t="s">
        <v>39</v>
      </c>
      <c r="D14" s="9" t="s">
        <v>799</v>
      </c>
      <c r="E14" s="9" t="s">
        <v>800</v>
      </c>
      <c r="G14" s="177">
        <v>105415</v>
      </c>
      <c r="L14" s="19" t="s">
        <v>801</v>
      </c>
    </row>
    <row r="15" spans="1:12" ht="18" customHeight="1">
      <c r="A15" s="9" t="s">
        <v>95</v>
      </c>
      <c r="B15" s="9">
        <v>2010</v>
      </c>
      <c r="C15" s="9" t="s">
        <v>39</v>
      </c>
      <c r="D15" s="9" t="s">
        <v>792</v>
      </c>
      <c r="E15" s="9" t="s">
        <v>802</v>
      </c>
      <c r="G15" s="177">
        <v>104619</v>
      </c>
      <c r="L15" s="19" t="s">
        <v>803</v>
      </c>
    </row>
    <row r="16" spans="1:12" ht="18" customHeight="1">
      <c r="A16" s="9" t="s">
        <v>95</v>
      </c>
      <c r="B16" s="9">
        <v>2010</v>
      </c>
      <c r="C16" s="9" t="s">
        <v>39</v>
      </c>
      <c r="E16" s="9" t="s">
        <v>804</v>
      </c>
      <c r="G16" s="177">
        <v>74577</v>
      </c>
      <c r="L16" s="19" t="s">
        <v>805</v>
      </c>
    </row>
    <row r="17" spans="1:12" ht="18" customHeight="1">
      <c r="A17" s="9" t="s">
        <v>95</v>
      </c>
      <c r="B17" s="9">
        <v>2010</v>
      </c>
      <c r="C17" s="9" t="s">
        <v>39</v>
      </c>
      <c r="E17" s="9" t="s">
        <v>806</v>
      </c>
      <c r="G17" s="177">
        <v>62459</v>
      </c>
      <c r="L17" s="19" t="s">
        <v>807</v>
      </c>
    </row>
    <row r="18" spans="1:12" ht="18" customHeight="1">
      <c r="A18" s="9" t="s">
        <v>95</v>
      </c>
      <c r="B18" s="9">
        <v>2010</v>
      </c>
      <c r="C18" s="9" t="s">
        <v>39</v>
      </c>
      <c r="E18" s="9" t="s">
        <v>808</v>
      </c>
      <c r="G18" s="177">
        <v>60629</v>
      </c>
      <c r="L18" s="19" t="s">
        <v>809</v>
      </c>
    </row>
    <row r="19" spans="1:12" ht="18" customHeight="1">
      <c r="A19" s="9" t="s">
        <v>95</v>
      </c>
      <c r="B19" s="9">
        <v>2010</v>
      </c>
      <c r="C19" s="9" t="s">
        <v>39</v>
      </c>
      <c r="E19" s="9" t="s">
        <v>810</v>
      </c>
      <c r="G19" s="177">
        <v>54460</v>
      </c>
      <c r="L19" s="19" t="s">
        <v>811</v>
      </c>
    </row>
    <row r="20" spans="1:12" ht="18" customHeight="1">
      <c r="A20" s="9" t="s">
        <v>95</v>
      </c>
      <c r="B20" s="9">
        <v>2010</v>
      </c>
      <c r="C20" s="9" t="s">
        <v>39</v>
      </c>
      <c r="E20" s="9" t="s">
        <v>812</v>
      </c>
      <c r="G20" s="177">
        <v>54074</v>
      </c>
      <c r="L20" s="19" t="s">
        <v>813</v>
      </c>
    </row>
    <row r="21" spans="1:12" ht="18" customHeight="1">
      <c r="A21" s="9" t="s">
        <v>95</v>
      </c>
      <c r="B21" s="9">
        <v>2010</v>
      </c>
      <c r="C21" s="9" t="s">
        <v>39</v>
      </c>
      <c r="E21" s="9" t="s">
        <v>814</v>
      </c>
      <c r="G21" s="177">
        <v>53787</v>
      </c>
      <c r="L21" s="19" t="s">
        <v>815</v>
      </c>
    </row>
    <row r="22" spans="1:12" ht="18" customHeight="1">
      <c r="A22" s="9" t="s">
        <v>95</v>
      </c>
      <c r="B22" s="9">
        <v>2010</v>
      </c>
      <c r="C22" s="9" t="s">
        <v>39</v>
      </c>
      <c r="E22" s="9" t="s">
        <v>816</v>
      </c>
      <c r="G22" s="177">
        <v>52630</v>
      </c>
      <c r="L22" s="19" t="s">
        <v>817</v>
      </c>
    </row>
    <row r="23" spans="1:12" ht="18" customHeight="1">
      <c r="A23" s="9" t="s">
        <v>95</v>
      </c>
      <c r="B23" s="9">
        <v>2010</v>
      </c>
      <c r="C23" s="9" t="s">
        <v>39</v>
      </c>
      <c r="E23" s="9" t="s">
        <v>585</v>
      </c>
      <c r="G23" s="177">
        <v>49297</v>
      </c>
      <c r="L23" s="19" t="s">
        <v>818</v>
      </c>
    </row>
    <row r="24" spans="1:12" ht="18" customHeight="1">
      <c r="A24" s="9" t="s">
        <v>95</v>
      </c>
      <c r="B24" s="9">
        <v>2010</v>
      </c>
      <c r="C24" s="9" t="s">
        <v>39</v>
      </c>
      <c r="E24" s="9" t="s">
        <v>819</v>
      </c>
      <c r="G24" s="177">
        <v>47645</v>
      </c>
      <c r="L24" s="19" t="s">
        <v>820</v>
      </c>
    </row>
    <row r="25" spans="1:12" ht="18" customHeight="1">
      <c r="A25" s="9" t="s">
        <v>95</v>
      </c>
      <c r="B25" s="9">
        <v>2010</v>
      </c>
      <c r="C25" s="9" t="s">
        <v>39</v>
      </c>
      <c r="E25" s="9" t="s">
        <v>821</v>
      </c>
      <c r="G25" s="177">
        <v>45349</v>
      </c>
      <c r="L25" s="19" t="s">
        <v>822</v>
      </c>
    </row>
    <row r="26" spans="1:12" ht="18" customHeight="1">
      <c r="A26" s="9" t="s">
        <v>95</v>
      </c>
      <c r="B26" s="9">
        <v>2010</v>
      </c>
      <c r="C26" s="9" t="s">
        <v>39</v>
      </c>
      <c r="D26" s="9" t="s">
        <v>792</v>
      </c>
      <c r="E26" s="12" t="s">
        <v>823</v>
      </c>
      <c r="G26" s="177">
        <v>43219</v>
      </c>
      <c r="L26" s="19" t="s">
        <v>824</v>
      </c>
    </row>
    <row r="27" spans="1:12" ht="18" customHeight="1">
      <c r="A27" s="9" t="s">
        <v>95</v>
      </c>
      <c r="B27" s="9">
        <v>2010</v>
      </c>
      <c r="C27" s="9" t="s">
        <v>39</v>
      </c>
      <c r="E27" s="12" t="s">
        <v>825</v>
      </c>
      <c r="G27" s="177">
        <v>41753</v>
      </c>
      <c r="L27" s="19" t="s">
        <v>826</v>
      </c>
    </row>
    <row r="28" spans="1:12" ht="18" customHeight="1">
      <c r="A28" s="9" t="s">
        <v>95</v>
      </c>
      <c r="B28" s="9">
        <v>2010</v>
      </c>
      <c r="C28" s="9" t="s">
        <v>39</v>
      </c>
      <c r="E28" s="9" t="s">
        <v>827</v>
      </c>
      <c r="G28" s="177">
        <v>41013</v>
      </c>
      <c r="L28" s="19" t="s">
        <v>828</v>
      </c>
    </row>
    <row r="29" spans="1:12" ht="18" customHeight="1">
      <c r="A29" s="9" t="s">
        <v>95</v>
      </c>
      <c r="B29" s="9">
        <v>2010</v>
      </c>
      <c r="C29" s="9" t="s">
        <v>39</v>
      </c>
      <c r="E29" s="9" t="s">
        <v>829</v>
      </c>
      <c r="G29" s="177">
        <v>39405</v>
      </c>
      <c r="L29" s="19" t="s">
        <v>830</v>
      </c>
    </row>
    <row r="30" spans="1:12" ht="18" customHeight="1">
      <c r="A30" s="9" t="s">
        <v>95</v>
      </c>
      <c r="B30" s="9">
        <v>2010</v>
      </c>
      <c r="C30" s="9" t="s">
        <v>39</v>
      </c>
      <c r="E30" s="9" t="s">
        <v>586</v>
      </c>
      <c r="G30" s="177">
        <v>39195</v>
      </c>
      <c r="L30" s="19" t="s">
        <v>831</v>
      </c>
    </row>
    <row r="31" spans="1:12" ht="18" customHeight="1">
      <c r="A31" s="9" t="s">
        <v>95</v>
      </c>
      <c r="B31" s="9">
        <v>2010</v>
      </c>
      <c r="C31" s="9" t="s">
        <v>39</v>
      </c>
      <c r="E31" s="9" t="s">
        <v>832</v>
      </c>
      <c r="G31" s="177">
        <v>37421</v>
      </c>
      <c r="L31" s="19" t="s">
        <v>833</v>
      </c>
    </row>
    <row r="32" spans="1:12" ht="18" customHeight="1">
      <c r="A32" s="9" t="s">
        <v>95</v>
      </c>
      <c r="B32" s="9">
        <v>2010</v>
      </c>
      <c r="C32" s="9" t="s">
        <v>39</v>
      </c>
      <c r="E32" s="9" t="s">
        <v>834</v>
      </c>
      <c r="G32" s="177">
        <v>34002</v>
      </c>
      <c r="L32" s="19" t="s">
        <v>835</v>
      </c>
    </row>
    <row r="33" spans="1:12" ht="18" customHeight="1">
      <c r="A33" s="9" t="s">
        <v>95</v>
      </c>
      <c r="B33" s="9">
        <v>2011</v>
      </c>
      <c r="C33" s="9" t="s">
        <v>39</v>
      </c>
      <c r="E33" s="24" t="s">
        <v>772</v>
      </c>
      <c r="G33" s="177">
        <v>793665</v>
      </c>
      <c r="L33" s="19" t="s">
        <v>836</v>
      </c>
    </row>
    <row r="34" spans="1:12" ht="18" customHeight="1">
      <c r="A34" s="9" t="s">
        <v>95</v>
      </c>
      <c r="B34" s="9">
        <v>2011</v>
      </c>
      <c r="C34" s="9" t="s">
        <v>39</v>
      </c>
      <c r="D34" s="24" t="s">
        <v>774</v>
      </c>
      <c r="E34" s="9" t="s">
        <v>775</v>
      </c>
      <c r="G34" s="177">
        <v>751409</v>
      </c>
      <c r="L34" s="19" t="s">
        <v>837</v>
      </c>
    </row>
    <row r="35" spans="1:12" ht="18" customHeight="1">
      <c r="A35" s="9" t="s">
        <v>95</v>
      </c>
      <c r="B35" s="9">
        <v>2011</v>
      </c>
      <c r="C35" s="9" t="s">
        <v>39</v>
      </c>
      <c r="D35" s="9" t="s">
        <v>777</v>
      </c>
      <c r="E35" s="9" t="s">
        <v>778</v>
      </c>
      <c r="G35" s="177">
        <v>673103</v>
      </c>
      <c r="L35" s="19" t="s">
        <v>838</v>
      </c>
    </row>
    <row r="36" spans="1:12" ht="18" customHeight="1">
      <c r="A36" s="9" t="s">
        <v>95</v>
      </c>
      <c r="B36" s="9">
        <v>2011</v>
      </c>
      <c r="C36" s="9" t="s">
        <v>39</v>
      </c>
      <c r="D36" s="9" t="s">
        <v>777</v>
      </c>
      <c r="E36" s="9" t="s">
        <v>780</v>
      </c>
      <c r="G36" s="177">
        <v>482314</v>
      </c>
      <c r="L36" s="19" t="s">
        <v>839</v>
      </c>
    </row>
    <row r="37" spans="1:12" ht="18" customHeight="1">
      <c r="A37" s="9" t="s">
        <v>95</v>
      </c>
      <c r="B37" s="9">
        <v>2011</v>
      </c>
      <c r="C37" s="9" t="s">
        <v>39</v>
      </c>
      <c r="D37" s="9" t="s">
        <v>784</v>
      </c>
      <c r="E37" s="9" t="s">
        <v>785</v>
      </c>
      <c r="G37" s="177">
        <v>251908</v>
      </c>
      <c r="L37" s="19" t="s">
        <v>840</v>
      </c>
    </row>
    <row r="38" spans="1:12" ht="18" customHeight="1">
      <c r="A38" s="9" t="s">
        <v>95</v>
      </c>
      <c r="B38" s="9">
        <v>2011</v>
      </c>
      <c r="C38" s="9" t="s">
        <v>39</v>
      </c>
      <c r="E38" s="9" t="s">
        <v>782</v>
      </c>
      <c r="G38" s="177">
        <v>246638</v>
      </c>
      <c r="L38" s="19" t="s">
        <v>841</v>
      </c>
    </row>
    <row r="39" spans="1:12" ht="18" customHeight="1">
      <c r="A39" s="9" t="s">
        <v>95</v>
      </c>
      <c r="B39" s="9">
        <v>2011</v>
      </c>
      <c r="C39" s="9" t="s">
        <v>39</v>
      </c>
      <c r="D39" s="9" t="s">
        <v>787</v>
      </c>
      <c r="E39" s="9" t="s">
        <v>788</v>
      </c>
      <c r="G39" s="177">
        <v>242270</v>
      </c>
      <c r="L39" s="19" t="s">
        <v>842</v>
      </c>
    </row>
    <row r="40" spans="1:12" ht="18" customHeight="1">
      <c r="A40" s="9" t="s">
        <v>95</v>
      </c>
      <c r="B40" s="9">
        <v>2011</v>
      </c>
      <c r="C40" s="9" t="s">
        <v>39</v>
      </c>
      <c r="E40" s="9" t="s">
        <v>790</v>
      </c>
      <c r="G40" s="177">
        <v>236886</v>
      </c>
      <c r="L40" s="19" t="s">
        <v>843</v>
      </c>
    </row>
    <row r="41" spans="1:12" ht="18" customHeight="1">
      <c r="A41" s="9" t="s">
        <v>95</v>
      </c>
      <c r="B41" s="9">
        <v>2011</v>
      </c>
      <c r="C41" s="9" t="s">
        <v>39</v>
      </c>
      <c r="D41" s="9" t="s">
        <v>792</v>
      </c>
      <c r="E41" s="9" t="s">
        <v>793</v>
      </c>
      <c r="G41" s="177">
        <v>163894</v>
      </c>
      <c r="L41" s="19" t="s">
        <v>844</v>
      </c>
    </row>
    <row r="42" spans="1:12" ht="18" customHeight="1">
      <c r="A42" s="9" t="s">
        <v>95</v>
      </c>
      <c r="B42" s="9">
        <v>2011</v>
      </c>
      <c r="C42" s="9" t="s">
        <v>39</v>
      </c>
      <c r="E42" s="9" t="s">
        <v>795</v>
      </c>
      <c r="G42" s="177">
        <v>131983</v>
      </c>
      <c r="L42" s="19" t="s">
        <v>845</v>
      </c>
    </row>
    <row r="43" spans="1:12" ht="18" customHeight="1">
      <c r="A43" s="9" t="s">
        <v>95</v>
      </c>
      <c r="B43" s="9">
        <v>2011</v>
      </c>
      <c r="C43" s="9" t="s">
        <v>39</v>
      </c>
      <c r="D43" s="9" t="s">
        <v>799</v>
      </c>
      <c r="E43" s="9" t="s">
        <v>800</v>
      </c>
      <c r="G43" s="177">
        <v>120324</v>
      </c>
      <c r="L43" s="19" t="s">
        <v>846</v>
      </c>
    </row>
    <row r="44" spans="1:12" ht="18" customHeight="1">
      <c r="A44" s="9" t="s">
        <v>95</v>
      </c>
      <c r="B44" s="9">
        <v>2011</v>
      </c>
      <c r="C44" s="9" t="s">
        <v>39</v>
      </c>
      <c r="E44" s="9" t="s">
        <v>797</v>
      </c>
      <c r="G44" s="177">
        <v>111835</v>
      </c>
      <c r="L44" s="19" t="s">
        <v>847</v>
      </c>
    </row>
    <row r="45" spans="1:12" ht="18" customHeight="1">
      <c r="A45" s="9" t="s">
        <v>95</v>
      </c>
      <c r="B45" s="9">
        <v>2011</v>
      </c>
      <c r="C45" s="9" t="s">
        <v>39</v>
      </c>
      <c r="D45" s="9" t="s">
        <v>792</v>
      </c>
      <c r="E45" s="9" t="s">
        <v>802</v>
      </c>
      <c r="G45" s="177">
        <v>103141</v>
      </c>
      <c r="L45" s="19" t="s">
        <v>848</v>
      </c>
    </row>
    <row r="46" spans="1:12" ht="18" customHeight="1">
      <c r="A46" s="9" t="s">
        <v>95</v>
      </c>
      <c r="B46" s="9">
        <v>2011</v>
      </c>
      <c r="C46" s="9" t="s">
        <v>39</v>
      </c>
      <c r="E46" s="9" t="s">
        <v>819</v>
      </c>
      <c r="G46" s="177">
        <v>60123</v>
      </c>
      <c r="L46" s="19" t="s">
        <v>849</v>
      </c>
    </row>
    <row r="47" spans="1:12" ht="18" customHeight="1">
      <c r="A47" s="9" t="s">
        <v>95</v>
      </c>
      <c r="B47" s="9">
        <v>2011</v>
      </c>
      <c r="C47" s="9" t="s">
        <v>39</v>
      </c>
      <c r="E47" s="9" t="s">
        <v>814</v>
      </c>
      <c r="G47" s="177">
        <v>59493</v>
      </c>
      <c r="L47" s="19" t="s">
        <v>850</v>
      </c>
    </row>
    <row r="48" spans="1:12" ht="18" customHeight="1">
      <c r="A48" s="9" t="s">
        <v>95</v>
      </c>
      <c r="B48" s="9">
        <v>2011</v>
      </c>
      <c r="C48" s="9" t="s">
        <v>39</v>
      </c>
      <c r="E48" s="9" t="s">
        <v>808</v>
      </c>
      <c r="G48" s="177">
        <v>59447</v>
      </c>
      <c r="L48" s="19" t="s">
        <v>851</v>
      </c>
    </row>
    <row r="49" spans="1:12" ht="18" customHeight="1">
      <c r="A49" s="9" t="s">
        <v>95</v>
      </c>
      <c r="B49" s="9">
        <v>2011</v>
      </c>
      <c r="C49" s="9" t="s">
        <v>39</v>
      </c>
      <c r="E49" s="9" t="s">
        <v>804</v>
      </c>
      <c r="G49" s="177">
        <v>56384</v>
      </c>
      <c r="L49" s="19" t="s">
        <v>852</v>
      </c>
    </row>
    <row r="50" spans="1:12" ht="18" customHeight="1">
      <c r="A50" s="9" t="s">
        <v>95</v>
      </c>
      <c r="B50" s="9">
        <v>2011</v>
      </c>
      <c r="C50" s="9" t="s">
        <v>39</v>
      </c>
      <c r="E50" s="9" t="s">
        <v>810</v>
      </c>
      <c r="G50" s="177">
        <v>55314</v>
      </c>
      <c r="L50" s="19" t="s">
        <v>853</v>
      </c>
    </row>
    <row r="51" spans="1:12" ht="18" customHeight="1">
      <c r="A51" s="9" t="s">
        <v>95</v>
      </c>
      <c r="B51" s="9">
        <v>2011</v>
      </c>
      <c r="C51" s="9" t="s">
        <v>39</v>
      </c>
      <c r="E51" s="9" t="s">
        <v>812</v>
      </c>
      <c r="G51" s="177">
        <v>53787</v>
      </c>
      <c r="L51" s="19" t="s">
        <v>854</v>
      </c>
    </row>
    <row r="52" spans="1:12" ht="18" customHeight="1">
      <c r="A52" s="9" t="s">
        <v>95</v>
      </c>
      <c r="B52" s="9">
        <v>2011</v>
      </c>
      <c r="C52" s="9" t="s">
        <v>39</v>
      </c>
      <c r="E52" s="9" t="s">
        <v>816</v>
      </c>
      <c r="G52" s="177">
        <v>52456</v>
      </c>
      <c r="L52" s="19" t="s">
        <v>855</v>
      </c>
    </row>
    <row r="53" spans="1:12" ht="18" customHeight="1">
      <c r="A53" s="9" t="s">
        <v>95</v>
      </c>
      <c r="B53" s="9">
        <v>2011</v>
      </c>
      <c r="C53" s="9" t="s">
        <v>39</v>
      </c>
      <c r="E53" s="9" t="s">
        <v>821</v>
      </c>
      <c r="G53" s="177">
        <v>48236</v>
      </c>
      <c r="L53" s="19" t="s">
        <v>856</v>
      </c>
    </row>
    <row r="54" spans="1:12" ht="18" customHeight="1">
      <c r="A54" s="9" t="s">
        <v>95</v>
      </c>
      <c r="B54" s="9">
        <v>2011</v>
      </c>
      <c r="C54" s="9" t="s">
        <v>39</v>
      </c>
      <c r="E54" s="9" t="s">
        <v>806</v>
      </c>
      <c r="G54" s="177">
        <v>47905</v>
      </c>
      <c r="L54" s="19" t="s">
        <v>857</v>
      </c>
    </row>
    <row r="55" spans="1:12" ht="18" customHeight="1">
      <c r="A55" s="9" t="s">
        <v>95</v>
      </c>
      <c r="B55" s="9">
        <v>2011</v>
      </c>
      <c r="C55" s="9" t="s">
        <v>39</v>
      </c>
      <c r="E55" s="9" t="s">
        <v>827</v>
      </c>
      <c r="G55" s="177">
        <v>43895</v>
      </c>
      <c r="L55" s="19" t="s">
        <v>858</v>
      </c>
    </row>
    <row r="56" spans="1:12" ht="18" customHeight="1">
      <c r="A56" s="9" t="s">
        <v>95</v>
      </c>
      <c r="B56" s="9">
        <v>2011</v>
      </c>
      <c r="C56" s="9" t="s">
        <v>39</v>
      </c>
      <c r="D56" s="9" t="s">
        <v>792</v>
      </c>
      <c r="E56" s="12" t="s">
        <v>823</v>
      </c>
      <c r="G56" s="177">
        <v>42699</v>
      </c>
      <c r="L56" s="19" t="s">
        <v>859</v>
      </c>
    </row>
    <row r="57" spans="1:12" ht="18" customHeight="1">
      <c r="A57" s="9" t="s">
        <v>95</v>
      </c>
      <c r="B57" s="9">
        <v>2011</v>
      </c>
      <c r="C57" s="9" t="s">
        <v>39</v>
      </c>
      <c r="E57" s="9" t="s">
        <v>585</v>
      </c>
      <c r="G57" s="177">
        <v>42185</v>
      </c>
      <c r="L57" s="19" t="s">
        <v>860</v>
      </c>
    </row>
    <row r="58" spans="1:12" ht="18" customHeight="1">
      <c r="A58" s="9" t="s">
        <v>95</v>
      </c>
      <c r="B58" s="9">
        <v>2011</v>
      </c>
      <c r="C58" s="9" t="s">
        <v>39</v>
      </c>
      <c r="E58" s="9" t="s">
        <v>825</v>
      </c>
      <c r="G58" s="177">
        <v>41651</v>
      </c>
      <c r="L58" s="19" t="s">
        <v>861</v>
      </c>
    </row>
    <row r="59" spans="1:12" ht="18" customHeight="1">
      <c r="A59" s="9" t="s">
        <v>95</v>
      </c>
      <c r="B59" s="9">
        <v>2011</v>
      </c>
      <c r="C59" s="9" t="s">
        <v>39</v>
      </c>
      <c r="E59" s="9" t="s">
        <v>586</v>
      </c>
      <c r="G59" s="177">
        <v>40428</v>
      </c>
      <c r="L59" s="19" t="s">
        <v>862</v>
      </c>
    </row>
    <row r="60" spans="1:12" ht="18" customHeight="1">
      <c r="A60" s="9" t="s">
        <v>95</v>
      </c>
      <c r="B60" s="9">
        <v>2011</v>
      </c>
      <c r="C60" s="9" t="s">
        <v>39</v>
      </c>
      <c r="E60" s="9" t="s">
        <v>829</v>
      </c>
      <c r="G60" s="177">
        <v>37806</v>
      </c>
      <c r="L60" s="19" t="s">
        <v>863</v>
      </c>
    </row>
    <row r="61" spans="1:12" ht="18" customHeight="1">
      <c r="A61" s="9" t="s">
        <v>95</v>
      </c>
      <c r="B61" s="9">
        <v>2011</v>
      </c>
      <c r="C61" s="9" t="s">
        <v>39</v>
      </c>
      <c r="E61" s="9" t="s">
        <v>834</v>
      </c>
      <c r="G61" s="177">
        <v>35938</v>
      </c>
      <c r="L61" s="19" t="s">
        <v>864</v>
      </c>
    </row>
    <row r="62" spans="1:12" ht="18" customHeight="1">
      <c r="A62" s="9" t="s">
        <v>95</v>
      </c>
      <c r="B62" s="9">
        <v>2011</v>
      </c>
      <c r="C62" s="9" t="s">
        <v>39</v>
      </c>
      <c r="E62" s="9" t="s">
        <v>832</v>
      </c>
      <c r="G62" s="177">
        <v>34854</v>
      </c>
      <c r="L62" s="19" t="s">
        <v>865</v>
      </c>
    </row>
    <row r="63" spans="1:12" ht="18" customHeight="1">
      <c r="A63" s="9" t="s">
        <v>95</v>
      </c>
      <c r="B63" s="9">
        <v>2012</v>
      </c>
      <c r="C63" s="9" t="s">
        <v>39</v>
      </c>
      <c r="E63" s="24" t="s">
        <v>772</v>
      </c>
      <c r="G63" s="177">
        <v>771528</v>
      </c>
      <c r="L63" s="19" t="s">
        <v>866</v>
      </c>
    </row>
    <row r="64" spans="1:12" ht="18" customHeight="1">
      <c r="A64" s="9" t="s">
        <v>95</v>
      </c>
      <c r="B64" s="9">
        <v>2012</v>
      </c>
      <c r="C64" s="9" t="s">
        <v>39</v>
      </c>
      <c r="D64" s="24" t="s">
        <v>774</v>
      </c>
      <c r="E64" s="9" t="s">
        <v>775</v>
      </c>
      <c r="G64" s="177">
        <v>713048</v>
      </c>
      <c r="L64" s="19" t="s">
        <v>867</v>
      </c>
    </row>
    <row r="65" spans="1:12" ht="18" customHeight="1">
      <c r="A65" s="9" t="s">
        <v>95</v>
      </c>
      <c r="B65" s="9">
        <v>2012</v>
      </c>
      <c r="C65" s="9" t="s">
        <v>39</v>
      </c>
      <c r="D65" s="9" t="s">
        <v>777</v>
      </c>
      <c r="E65" s="9" t="s">
        <v>778</v>
      </c>
      <c r="G65" s="177">
        <v>653055</v>
      </c>
      <c r="L65" s="19" t="s">
        <v>868</v>
      </c>
    </row>
    <row r="66" spans="1:12" ht="18" customHeight="1">
      <c r="A66" s="9" t="s">
        <v>95</v>
      </c>
      <c r="B66" s="9">
        <v>2012</v>
      </c>
      <c r="C66" s="9" t="s">
        <v>39</v>
      </c>
      <c r="D66" s="9" t="s">
        <v>777</v>
      </c>
      <c r="E66" s="9" t="s">
        <v>780</v>
      </c>
      <c r="G66" s="177">
        <v>487534</v>
      </c>
      <c r="L66" s="19" t="s">
        <v>869</v>
      </c>
    </row>
    <row r="67" spans="1:12" ht="18" customHeight="1">
      <c r="A67" s="9" t="s">
        <v>95</v>
      </c>
      <c r="B67" s="9">
        <v>2012</v>
      </c>
      <c r="C67" s="9" t="s">
        <v>39</v>
      </c>
      <c r="D67" s="9" t="s">
        <v>784</v>
      </c>
      <c r="E67" s="9" t="s">
        <v>785</v>
      </c>
      <c r="G67" s="177">
        <v>242530</v>
      </c>
      <c r="L67" s="19" t="s">
        <v>870</v>
      </c>
    </row>
    <row r="68" spans="1:12" ht="18" customHeight="1">
      <c r="A68" s="9" t="s">
        <v>95</v>
      </c>
      <c r="B68" s="9">
        <v>2012</v>
      </c>
      <c r="C68" s="9" t="s">
        <v>39</v>
      </c>
      <c r="E68" s="9" t="s">
        <v>782</v>
      </c>
      <c r="G68" s="177">
        <v>228116</v>
      </c>
      <c r="L68" s="19" t="s">
        <v>871</v>
      </c>
    </row>
    <row r="69" spans="1:12" ht="18" customHeight="1">
      <c r="A69" s="9" t="s">
        <v>95</v>
      </c>
      <c r="B69" s="9">
        <v>2012</v>
      </c>
      <c r="C69" s="9" t="s">
        <v>39</v>
      </c>
      <c r="E69" s="9" t="s">
        <v>790</v>
      </c>
      <c r="G69" s="177">
        <v>225147</v>
      </c>
      <c r="L69" s="19" t="s">
        <v>872</v>
      </c>
    </row>
    <row r="70" spans="1:12" ht="18" customHeight="1">
      <c r="A70" s="9" t="s">
        <v>95</v>
      </c>
      <c r="B70" s="9">
        <v>2012</v>
      </c>
      <c r="C70" s="9" t="s">
        <v>39</v>
      </c>
      <c r="D70" s="9" t="s">
        <v>787</v>
      </c>
      <c r="E70" s="9" t="s">
        <v>788</v>
      </c>
      <c r="G70" s="177">
        <v>196958</v>
      </c>
      <c r="L70" s="19" t="s">
        <v>873</v>
      </c>
    </row>
    <row r="71" spans="1:12" ht="18" customHeight="1">
      <c r="A71" s="9" t="s">
        <v>95</v>
      </c>
      <c r="B71" s="9">
        <v>2012</v>
      </c>
      <c r="C71" s="9" t="s">
        <v>39</v>
      </c>
      <c r="D71" s="9" t="s">
        <v>792</v>
      </c>
      <c r="E71" s="9" t="s">
        <v>793</v>
      </c>
      <c r="G71" s="177">
        <v>167185</v>
      </c>
      <c r="L71" s="19" t="s">
        <v>874</v>
      </c>
    </row>
    <row r="72" spans="1:12" ht="18" customHeight="1">
      <c r="A72" s="9" t="s">
        <v>95</v>
      </c>
      <c r="B72" s="9">
        <v>2012</v>
      </c>
      <c r="C72" s="9" t="s">
        <v>39</v>
      </c>
      <c r="D72" s="9" t="s">
        <v>799</v>
      </c>
      <c r="E72" s="9" t="s">
        <v>800</v>
      </c>
      <c r="G72" s="177">
        <v>132126</v>
      </c>
      <c r="L72" s="19" t="s">
        <v>875</v>
      </c>
    </row>
    <row r="73" spans="1:12" ht="18" customHeight="1">
      <c r="A73" s="9" t="s">
        <v>95</v>
      </c>
      <c r="B73" s="9">
        <v>2012</v>
      </c>
      <c r="C73" s="9" t="s">
        <v>39</v>
      </c>
      <c r="E73" s="9" t="s">
        <v>795</v>
      </c>
      <c r="G73" s="177">
        <v>123341</v>
      </c>
      <c r="L73" s="19" t="s">
        <v>876</v>
      </c>
    </row>
    <row r="74" spans="1:12" ht="18" customHeight="1">
      <c r="A74" s="9" t="s">
        <v>95</v>
      </c>
      <c r="B74" s="9">
        <v>2012</v>
      </c>
      <c r="C74" s="9" t="s">
        <v>39</v>
      </c>
      <c r="E74" s="9" t="s">
        <v>797</v>
      </c>
      <c r="G74" s="177">
        <v>119403</v>
      </c>
      <c r="L74" s="19" t="s">
        <v>877</v>
      </c>
    </row>
    <row r="75" spans="1:12" ht="18" customHeight="1">
      <c r="A75" s="9" t="s">
        <v>95</v>
      </c>
      <c r="B75" s="9">
        <v>2012</v>
      </c>
      <c r="C75" s="9" t="s">
        <v>39</v>
      </c>
      <c r="D75" s="9" t="s">
        <v>792</v>
      </c>
      <c r="E75" s="9" t="s">
        <v>802</v>
      </c>
      <c r="G75" s="177">
        <v>96069</v>
      </c>
      <c r="L75" s="19" t="s">
        <v>878</v>
      </c>
    </row>
    <row r="76" spans="1:12" ht="18" customHeight="1">
      <c r="A76" s="9" t="s">
        <v>95</v>
      </c>
      <c r="B76" s="9">
        <v>2012</v>
      </c>
      <c r="C76" s="9" t="s">
        <v>39</v>
      </c>
      <c r="E76" s="9" t="s">
        <v>819</v>
      </c>
      <c r="G76" s="177">
        <v>73549</v>
      </c>
      <c r="L76" s="19" t="s">
        <v>879</v>
      </c>
    </row>
    <row r="77" spans="1:12" ht="18" customHeight="1">
      <c r="A77" s="9" t="s">
        <v>95</v>
      </c>
      <c r="B77" s="9">
        <v>2012</v>
      </c>
      <c r="C77" s="9" t="s">
        <v>39</v>
      </c>
      <c r="E77" s="9" t="s">
        <v>804</v>
      </c>
      <c r="G77" s="177">
        <v>57794</v>
      </c>
      <c r="L77" s="19" t="s">
        <v>880</v>
      </c>
    </row>
    <row r="78" spans="1:12" ht="18" customHeight="1">
      <c r="A78" s="9" t="s">
        <v>95</v>
      </c>
      <c r="B78" s="9">
        <v>2012</v>
      </c>
      <c r="C78" s="9" t="s">
        <v>39</v>
      </c>
      <c r="E78" s="9" t="s">
        <v>806</v>
      </c>
      <c r="G78" s="177">
        <v>54759</v>
      </c>
      <c r="L78" s="19" t="s">
        <v>881</v>
      </c>
    </row>
    <row r="79" spans="1:12" ht="18" customHeight="1">
      <c r="A79" s="9" t="s">
        <v>95</v>
      </c>
      <c r="B79" s="9">
        <v>2012</v>
      </c>
      <c r="C79" s="9" t="s">
        <v>39</v>
      </c>
      <c r="E79" s="9" t="s">
        <v>814</v>
      </c>
      <c r="G79" s="177">
        <v>54709</v>
      </c>
      <c r="L79" s="19" t="s">
        <v>882</v>
      </c>
    </row>
    <row r="80" spans="1:12" ht="18" customHeight="1">
      <c r="A80" s="9" t="s">
        <v>95</v>
      </c>
      <c r="B80" s="9">
        <v>2012</v>
      </c>
      <c r="C80" s="9" t="s">
        <v>39</v>
      </c>
      <c r="E80" s="9" t="s">
        <v>816</v>
      </c>
      <c r="G80" s="177">
        <v>54234</v>
      </c>
      <c r="L80" s="19" t="s">
        <v>883</v>
      </c>
    </row>
    <row r="81" spans="1:12" ht="18" customHeight="1">
      <c r="A81" s="9" t="s">
        <v>95</v>
      </c>
      <c r="B81" s="9">
        <v>2012</v>
      </c>
      <c r="C81" s="9" t="s">
        <v>39</v>
      </c>
      <c r="E81" s="9" t="s">
        <v>821</v>
      </c>
      <c r="G81" s="177">
        <v>51714</v>
      </c>
      <c r="L81" s="19" t="s">
        <v>884</v>
      </c>
    </row>
    <row r="82" spans="1:12" ht="18" customHeight="1">
      <c r="A82" s="9" t="s">
        <v>95</v>
      </c>
      <c r="B82" s="9">
        <v>2012</v>
      </c>
      <c r="C82" s="9" t="s">
        <v>39</v>
      </c>
      <c r="E82" s="9" t="s">
        <v>810</v>
      </c>
      <c r="G82" s="177">
        <v>51421</v>
      </c>
      <c r="L82" s="19" t="s">
        <v>885</v>
      </c>
    </row>
    <row r="83" spans="1:12" ht="18" customHeight="1">
      <c r="A83" s="9" t="s">
        <v>95</v>
      </c>
      <c r="B83" s="9">
        <v>2012</v>
      </c>
      <c r="C83" s="9" t="s">
        <v>39</v>
      </c>
      <c r="E83" s="9" t="s">
        <v>808</v>
      </c>
      <c r="G83" s="177">
        <v>49227</v>
      </c>
      <c r="L83" s="19" t="s">
        <v>886</v>
      </c>
    </row>
    <row r="84" spans="1:12" ht="18" customHeight="1">
      <c r="A84" s="9" t="s">
        <v>95</v>
      </c>
      <c r="B84" s="9">
        <v>2012</v>
      </c>
      <c r="C84" s="9" t="s">
        <v>39</v>
      </c>
      <c r="E84" s="9" t="s">
        <v>812</v>
      </c>
      <c r="G84" s="177">
        <v>47996</v>
      </c>
      <c r="L84" s="19" t="s">
        <v>887</v>
      </c>
    </row>
    <row r="85" spans="1:12" ht="18" customHeight="1">
      <c r="A85" s="9" t="s">
        <v>95</v>
      </c>
      <c r="B85" s="9">
        <v>2012</v>
      </c>
      <c r="C85" s="9" t="s">
        <v>39</v>
      </c>
      <c r="E85" s="9" t="s">
        <v>585</v>
      </c>
      <c r="G85" s="177">
        <v>44277</v>
      </c>
      <c r="L85" s="19" t="s">
        <v>888</v>
      </c>
    </row>
    <row r="86" spans="1:12" ht="18" customHeight="1">
      <c r="A86" s="9" t="s">
        <v>95</v>
      </c>
      <c r="B86" s="9">
        <v>2012</v>
      </c>
      <c r="C86" s="9" t="s">
        <v>39</v>
      </c>
      <c r="E86" s="9" t="s">
        <v>827</v>
      </c>
      <c r="G86" s="177">
        <v>44242</v>
      </c>
      <c r="L86" s="19" t="s">
        <v>889</v>
      </c>
    </row>
    <row r="87" spans="1:12" ht="18" customHeight="1">
      <c r="A87" s="9" t="s">
        <v>95</v>
      </c>
      <c r="B87" s="9">
        <v>2012</v>
      </c>
      <c r="C87" s="9" t="s">
        <v>39</v>
      </c>
      <c r="D87" s="9" t="s">
        <v>792</v>
      </c>
      <c r="E87" s="12" t="s">
        <v>823</v>
      </c>
      <c r="G87" s="177">
        <v>40630</v>
      </c>
      <c r="L87" s="19" t="s">
        <v>890</v>
      </c>
    </row>
    <row r="88" spans="1:12" ht="18" customHeight="1">
      <c r="A88" s="9" t="s">
        <v>95</v>
      </c>
      <c r="B88" s="9">
        <v>2012</v>
      </c>
      <c r="C88" s="9" t="s">
        <v>39</v>
      </c>
      <c r="E88" s="9" t="s">
        <v>586</v>
      </c>
      <c r="G88" s="177">
        <v>40432</v>
      </c>
      <c r="L88" s="19" t="s">
        <v>891</v>
      </c>
    </row>
    <row r="89" spans="1:12" ht="18" customHeight="1">
      <c r="A89" s="9" t="s">
        <v>95</v>
      </c>
      <c r="B89" s="9">
        <v>2012</v>
      </c>
      <c r="C89" s="9" t="s">
        <v>39</v>
      </c>
      <c r="E89" s="9" t="s">
        <v>825</v>
      </c>
      <c r="G89" s="177">
        <v>40221</v>
      </c>
      <c r="L89" s="19" t="s">
        <v>892</v>
      </c>
    </row>
    <row r="90" spans="1:12" ht="18" customHeight="1">
      <c r="A90" s="9" t="s">
        <v>95</v>
      </c>
      <c r="B90" s="9">
        <v>2012</v>
      </c>
      <c r="C90" s="9" t="s">
        <v>39</v>
      </c>
      <c r="E90" s="9" t="s">
        <v>829</v>
      </c>
      <c r="G90" s="177">
        <v>37649</v>
      </c>
      <c r="L90" s="19" t="s">
        <v>893</v>
      </c>
    </row>
    <row r="91" spans="1:12" ht="18" customHeight="1">
      <c r="A91" s="9" t="s">
        <v>95</v>
      </c>
      <c r="B91" s="9">
        <v>2012</v>
      </c>
      <c r="C91" s="9" t="s">
        <v>39</v>
      </c>
      <c r="E91" s="9" t="s">
        <v>834</v>
      </c>
      <c r="G91" s="177">
        <v>34420</v>
      </c>
      <c r="L91" s="19" t="s">
        <v>894</v>
      </c>
    </row>
    <row r="92" spans="1:12" ht="18" customHeight="1">
      <c r="A92" s="9" t="s">
        <v>95</v>
      </c>
      <c r="B92" s="9">
        <v>2012</v>
      </c>
      <c r="C92" s="9" t="s">
        <v>39</v>
      </c>
      <c r="E92" s="9" t="s">
        <v>832</v>
      </c>
      <c r="G92" s="177">
        <v>33345</v>
      </c>
      <c r="L92" s="19" t="s">
        <v>895</v>
      </c>
    </row>
    <row r="93" spans="1:12" ht="18" customHeight="1">
      <c r="A93" s="9" t="s">
        <v>95</v>
      </c>
      <c r="B93" s="9">
        <v>2013</v>
      </c>
      <c r="C93" s="9" t="s">
        <v>39</v>
      </c>
      <c r="E93" s="24" t="s">
        <v>772</v>
      </c>
      <c r="G93" s="177">
        <v>756756</v>
      </c>
      <c r="L93" s="19" t="s">
        <v>896</v>
      </c>
    </row>
    <row r="94" spans="1:12" ht="18" customHeight="1">
      <c r="A94" s="9" t="s">
        <v>95</v>
      </c>
      <c r="B94" s="9">
        <v>2013</v>
      </c>
      <c r="C94" s="9" t="s">
        <v>39</v>
      </c>
      <c r="D94" s="24" t="s">
        <v>774</v>
      </c>
      <c r="E94" s="9" t="s">
        <v>775</v>
      </c>
      <c r="G94" s="177">
        <v>648846</v>
      </c>
      <c r="L94" s="19" t="s">
        <v>897</v>
      </c>
    </row>
    <row r="95" spans="1:12" ht="18" customHeight="1">
      <c r="A95" s="9" t="s">
        <v>95</v>
      </c>
      <c r="B95" s="9">
        <v>2013</v>
      </c>
      <c r="C95" s="9" t="s">
        <v>39</v>
      </c>
      <c r="D95" s="9" t="s">
        <v>777</v>
      </c>
      <c r="E95" s="9" t="s">
        <v>778</v>
      </c>
      <c r="G95" s="177">
        <v>622741</v>
      </c>
      <c r="L95" s="19" t="s">
        <v>898</v>
      </c>
    </row>
    <row r="96" spans="1:12" ht="18" customHeight="1">
      <c r="A96" s="9" t="s">
        <v>95</v>
      </c>
      <c r="B96" s="9">
        <v>2013</v>
      </c>
      <c r="C96" s="9" t="s">
        <v>39</v>
      </c>
      <c r="D96" s="9" t="s">
        <v>777</v>
      </c>
      <c r="E96" s="9" t="s">
        <v>780</v>
      </c>
      <c r="G96" s="177">
        <v>501524</v>
      </c>
      <c r="L96" s="19" t="s">
        <v>899</v>
      </c>
    </row>
    <row r="97" spans="1:12" ht="18" customHeight="1">
      <c r="A97" s="9" t="s">
        <v>95</v>
      </c>
      <c r="B97" s="9">
        <v>2013</v>
      </c>
      <c r="C97" s="9" t="s">
        <v>39</v>
      </c>
      <c r="E97" s="9" t="s">
        <v>790</v>
      </c>
      <c r="G97" s="177">
        <v>255761</v>
      </c>
      <c r="L97" s="19" t="s">
        <v>900</v>
      </c>
    </row>
    <row r="98" spans="1:12" ht="18" customHeight="1">
      <c r="A98" s="9" t="s">
        <v>95</v>
      </c>
      <c r="B98" s="9">
        <v>2013</v>
      </c>
      <c r="C98" s="9" t="s">
        <v>39</v>
      </c>
      <c r="E98" s="9" t="s">
        <v>782</v>
      </c>
      <c r="G98" s="177">
        <v>227268</v>
      </c>
      <c r="L98" s="19" t="s">
        <v>901</v>
      </c>
    </row>
    <row r="99" spans="1:12" ht="18" customHeight="1">
      <c r="A99" s="9" t="s">
        <v>95</v>
      </c>
      <c r="B99" s="9">
        <v>2013</v>
      </c>
      <c r="C99" s="9" t="s">
        <v>39</v>
      </c>
      <c r="D99" s="9" t="s">
        <v>784</v>
      </c>
      <c r="E99" s="9" t="s">
        <v>785</v>
      </c>
      <c r="G99" s="177">
        <v>223991</v>
      </c>
      <c r="L99" s="19" t="s">
        <v>902</v>
      </c>
    </row>
    <row r="100" spans="1:12" ht="18" customHeight="1">
      <c r="A100" s="9" t="s">
        <v>95</v>
      </c>
      <c r="B100" s="9">
        <v>2013</v>
      </c>
      <c r="C100" s="9" t="s">
        <v>39</v>
      </c>
      <c r="D100" s="9" t="s">
        <v>792</v>
      </c>
      <c r="E100" s="9" t="s">
        <v>793</v>
      </c>
      <c r="G100" s="177">
        <v>172436</v>
      </c>
      <c r="L100" s="19" t="s">
        <v>903</v>
      </c>
    </row>
    <row r="101" spans="1:12" ht="18" customHeight="1">
      <c r="A101" s="9" t="s">
        <v>95</v>
      </c>
      <c r="B101" s="9">
        <v>2013</v>
      </c>
      <c r="C101" s="9" t="s">
        <v>39</v>
      </c>
      <c r="D101" s="9" t="s">
        <v>787</v>
      </c>
      <c r="E101" s="9" t="s">
        <v>788</v>
      </c>
      <c r="G101" s="177">
        <v>163634</v>
      </c>
      <c r="L101" s="19" t="s">
        <v>904</v>
      </c>
    </row>
    <row r="102" spans="1:12" ht="18" customHeight="1">
      <c r="A102" s="9" t="s">
        <v>95</v>
      </c>
      <c r="B102" s="9">
        <v>2013</v>
      </c>
      <c r="C102" s="9" t="s">
        <v>39</v>
      </c>
      <c r="D102" s="9" t="s">
        <v>799</v>
      </c>
      <c r="E102" s="9" t="s">
        <v>800</v>
      </c>
      <c r="G102" s="177">
        <v>154017</v>
      </c>
      <c r="L102" s="19" t="s">
        <v>905</v>
      </c>
    </row>
    <row r="103" spans="1:12" ht="18" customHeight="1">
      <c r="A103" s="9" t="s">
        <v>95</v>
      </c>
      <c r="B103" s="9">
        <v>2013</v>
      </c>
      <c r="C103" s="9" t="s">
        <v>39</v>
      </c>
      <c r="E103" s="9" t="s">
        <v>797</v>
      </c>
      <c r="G103" s="177">
        <v>124147</v>
      </c>
      <c r="L103" s="19" t="s">
        <v>906</v>
      </c>
    </row>
    <row r="104" spans="1:12" ht="18" customHeight="1">
      <c r="A104" s="9" t="s">
        <v>95</v>
      </c>
      <c r="B104" s="9">
        <v>2013</v>
      </c>
      <c r="C104" s="9" t="s">
        <v>39</v>
      </c>
      <c r="E104" s="9" t="s">
        <v>795</v>
      </c>
      <c r="G104" s="177">
        <v>122730</v>
      </c>
      <c r="L104" s="19" t="s">
        <v>907</v>
      </c>
    </row>
    <row r="105" spans="1:12" ht="18" customHeight="1">
      <c r="A105" s="9" t="s">
        <v>95</v>
      </c>
      <c r="B105" s="9">
        <v>2013</v>
      </c>
      <c r="C105" s="9" t="s">
        <v>39</v>
      </c>
      <c r="E105" s="9" t="s">
        <v>819</v>
      </c>
      <c r="G105" s="177">
        <v>92108</v>
      </c>
      <c r="L105" s="19" t="s">
        <v>908</v>
      </c>
    </row>
    <row r="106" spans="1:12" ht="18" customHeight="1">
      <c r="A106" s="9" t="s">
        <v>95</v>
      </c>
      <c r="B106" s="9">
        <v>2013</v>
      </c>
      <c r="C106" s="9" t="s">
        <v>39</v>
      </c>
      <c r="D106" s="9" t="s">
        <v>792</v>
      </c>
      <c r="E106" s="9" t="s">
        <v>802</v>
      </c>
      <c r="G106" s="177">
        <v>84559</v>
      </c>
      <c r="L106" s="19" t="s">
        <v>909</v>
      </c>
    </row>
    <row r="107" spans="1:12" ht="18" customHeight="1">
      <c r="A107" s="9" t="s">
        <v>95</v>
      </c>
      <c r="B107" s="9">
        <v>2013</v>
      </c>
      <c r="C107" s="9" t="s">
        <v>39</v>
      </c>
      <c r="E107" s="9" t="s">
        <v>804</v>
      </c>
      <c r="G107" s="177">
        <v>57082</v>
      </c>
      <c r="L107" s="19" t="s">
        <v>910</v>
      </c>
    </row>
    <row r="108" spans="1:12" ht="18" customHeight="1">
      <c r="A108" s="9" t="s">
        <v>95</v>
      </c>
      <c r="B108" s="9">
        <v>2013</v>
      </c>
      <c r="C108" s="9" t="s">
        <v>39</v>
      </c>
      <c r="E108" s="9" t="s">
        <v>821</v>
      </c>
      <c r="G108" s="177">
        <v>55623</v>
      </c>
      <c r="L108" s="19" t="s">
        <v>911</v>
      </c>
    </row>
    <row r="109" spans="1:12" ht="18" customHeight="1">
      <c r="A109" s="9" t="s">
        <v>95</v>
      </c>
      <c r="B109" s="9">
        <v>2013</v>
      </c>
      <c r="C109" s="9" t="s">
        <v>39</v>
      </c>
      <c r="E109" s="9" t="s">
        <v>816</v>
      </c>
      <c r="G109" s="177">
        <v>55463</v>
      </c>
      <c r="L109" s="19" t="s">
        <v>912</v>
      </c>
    </row>
    <row r="110" spans="1:12" ht="18" customHeight="1">
      <c r="A110" s="9" t="s">
        <v>95</v>
      </c>
      <c r="B110" s="9">
        <v>2013</v>
      </c>
      <c r="C110" s="9" t="s">
        <v>39</v>
      </c>
      <c r="E110" s="9" t="s">
        <v>814</v>
      </c>
      <c r="G110" s="177">
        <v>54393</v>
      </c>
      <c r="L110" s="19" t="s">
        <v>913</v>
      </c>
    </row>
    <row r="111" spans="1:12" ht="18" customHeight="1">
      <c r="A111" s="9" t="s">
        <v>95</v>
      </c>
      <c r="B111" s="9">
        <v>2013</v>
      </c>
      <c r="C111" s="9" t="s">
        <v>39</v>
      </c>
      <c r="E111" s="9" t="s">
        <v>810</v>
      </c>
      <c r="G111" s="177">
        <v>47605</v>
      </c>
      <c r="L111" s="19" t="s">
        <v>914</v>
      </c>
    </row>
    <row r="112" spans="1:12" ht="18" customHeight="1">
      <c r="A112" s="9" t="s">
        <v>95</v>
      </c>
      <c r="B112" s="9">
        <v>2013</v>
      </c>
      <c r="C112" s="9" t="s">
        <v>39</v>
      </c>
      <c r="E112" s="9" t="s">
        <v>585</v>
      </c>
      <c r="G112" s="177">
        <v>44838</v>
      </c>
      <c r="L112" s="19" t="s">
        <v>915</v>
      </c>
    </row>
    <row r="113" spans="1:12" ht="18" customHeight="1">
      <c r="A113" s="9" t="s">
        <v>95</v>
      </c>
      <c r="B113" s="9">
        <v>2013</v>
      </c>
      <c r="C113" s="9" t="s">
        <v>39</v>
      </c>
      <c r="E113" s="9" t="s">
        <v>586</v>
      </c>
      <c r="G113" s="177">
        <v>44576</v>
      </c>
      <c r="L113" s="19" t="s">
        <v>916</v>
      </c>
    </row>
    <row r="114" spans="1:12" ht="18" customHeight="1">
      <c r="A114" s="9" t="s">
        <v>95</v>
      </c>
      <c r="B114" s="9">
        <v>2013</v>
      </c>
      <c r="C114" s="9" t="s">
        <v>39</v>
      </c>
      <c r="E114" s="9" t="s">
        <v>812</v>
      </c>
      <c r="G114" s="177">
        <v>44069</v>
      </c>
      <c r="L114" s="19" t="s">
        <v>917</v>
      </c>
    </row>
    <row r="115" spans="1:12" ht="18" customHeight="1">
      <c r="A115" s="9" t="s">
        <v>95</v>
      </c>
      <c r="B115" s="9">
        <v>2013</v>
      </c>
      <c r="C115" s="9" t="s">
        <v>39</v>
      </c>
      <c r="E115" s="9" t="s">
        <v>825</v>
      </c>
      <c r="G115" s="177">
        <v>43720</v>
      </c>
      <c r="L115" s="19" t="s">
        <v>918</v>
      </c>
    </row>
    <row r="116" spans="1:12" ht="18" customHeight="1">
      <c r="A116" s="9" t="s">
        <v>95</v>
      </c>
      <c r="B116" s="9">
        <v>2013</v>
      </c>
      <c r="C116" s="9" t="s">
        <v>39</v>
      </c>
      <c r="E116" s="9" t="s">
        <v>806</v>
      </c>
      <c r="G116" s="177">
        <v>43030</v>
      </c>
      <c r="L116" s="19" t="s">
        <v>919</v>
      </c>
    </row>
    <row r="117" spans="1:12" ht="18" customHeight="1">
      <c r="A117" s="9" t="s">
        <v>95</v>
      </c>
      <c r="B117" s="9">
        <v>2013</v>
      </c>
      <c r="C117" s="9" t="s">
        <v>39</v>
      </c>
      <c r="E117" s="9" t="s">
        <v>827</v>
      </c>
      <c r="G117" s="177">
        <v>40908</v>
      </c>
      <c r="L117" s="19" t="s">
        <v>920</v>
      </c>
    </row>
    <row r="118" spans="1:12" ht="18" customHeight="1">
      <c r="A118" s="9" t="s">
        <v>95</v>
      </c>
      <c r="B118" s="9">
        <v>2013</v>
      </c>
      <c r="C118" s="9" t="s">
        <v>39</v>
      </c>
      <c r="E118" s="9" t="s">
        <v>829</v>
      </c>
      <c r="G118" s="177">
        <v>40253</v>
      </c>
      <c r="L118" s="19" t="s">
        <v>921</v>
      </c>
    </row>
    <row r="119" spans="1:12" ht="18" customHeight="1">
      <c r="A119" s="9" t="s">
        <v>95</v>
      </c>
      <c r="B119" s="9">
        <v>2013</v>
      </c>
      <c r="C119" s="9" t="s">
        <v>39</v>
      </c>
      <c r="D119" s="9" t="s">
        <v>792</v>
      </c>
      <c r="E119" s="12" t="s">
        <v>823</v>
      </c>
      <c r="G119" s="177">
        <v>38369</v>
      </c>
      <c r="L119" s="19" t="s">
        <v>922</v>
      </c>
    </row>
    <row r="120" spans="1:12" ht="18" customHeight="1">
      <c r="A120" s="9" t="s">
        <v>95</v>
      </c>
      <c r="B120" s="9">
        <v>2013</v>
      </c>
      <c r="C120" s="9" t="s">
        <v>39</v>
      </c>
      <c r="E120" s="9" t="s">
        <v>808</v>
      </c>
      <c r="G120" s="177">
        <v>37138</v>
      </c>
      <c r="L120" s="19" t="s">
        <v>923</v>
      </c>
    </row>
    <row r="121" spans="1:12" ht="18" customHeight="1">
      <c r="A121" s="9" t="s">
        <v>95</v>
      </c>
      <c r="B121" s="9">
        <v>2013</v>
      </c>
      <c r="C121" s="9" t="s">
        <v>39</v>
      </c>
      <c r="E121" s="9" t="s">
        <v>834</v>
      </c>
      <c r="G121" s="177">
        <v>31747</v>
      </c>
      <c r="L121" s="19" t="s">
        <v>924</v>
      </c>
    </row>
    <row r="122" spans="1:12" ht="18" customHeight="1">
      <c r="A122" s="9" t="s">
        <v>95</v>
      </c>
      <c r="B122" s="9">
        <v>2013</v>
      </c>
      <c r="C122" s="9" t="s">
        <v>39</v>
      </c>
      <c r="E122" s="9" t="s">
        <v>832</v>
      </c>
      <c r="G122" s="177">
        <v>30617</v>
      </c>
      <c r="L122" s="19" t="s">
        <v>190</v>
      </c>
    </row>
    <row r="123" spans="1:12" ht="18" customHeight="1">
      <c r="A123" s="9" t="s">
        <v>95</v>
      </c>
      <c r="B123" s="9">
        <v>2014</v>
      </c>
      <c r="C123" s="9" t="s">
        <v>39</v>
      </c>
      <c r="E123" s="9" t="s">
        <v>925</v>
      </c>
      <c r="G123" s="177">
        <v>744779</v>
      </c>
      <c r="L123" s="19" t="s">
        <v>194</v>
      </c>
    </row>
    <row r="124" spans="1:12" ht="18" customHeight="1">
      <c r="A124" s="9" t="s">
        <v>95</v>
      </c>
      <c r="B124" s="9">
        <v>2014</v>
      </c>
      <c r="C124" s="9" t="s">
        <v>39</v>
      </c>
      <c r="D124" s="24" t="s">
        <v>774</v>
      </c>
      <c r="E124" s="9" t="s">
        <v>775</v>
      </c>
      <c r="G124" s="177">
        <v>633160</v>
      </c>
      <c r="L124" s="19" t="s">
        <v>194</v>
      </c>
    </row>
    <row r="125" spans="1:12" ht="18" customHeight="1">
      <c r="A125" s="9" t="s">
        <v>95</v>
      </c>
      <c r="B125" s="9">
        <v>2014</v>
      </c>
      <c r="C125" s="9" t="s">
        <v>39</v>
      </c>
      <c r="D125" s="9" t="s">
        <v>777</v>
      </c>
      <c r="E125" s="9" t="s">
        <v>778</v>
      </c>
      <c r="G125" s="177">
        <v>607344</v>
      </c>
      <c r="L125" s="19" t="s">
        <v>194</v>
      </c>
    </row>
    <row r="126" spans="1:12" ht="18" customHeight="1">
      <c r="A126" s="9" t="s">
        <v>95</v>
      </c>
      <c r="B126" s="9">
        <v>2014</v>
      </c>
      <c r="C126" s="9" t="s">
        <v>39</v>
      </c>
      <c r="D126" s="9" t="s">
        <v>777</v>
      </c>
      <c r="E126" s="9" t="s">
        <v>780</v>
      </c>
      <c r="G126" s="177">
        <v>473280</v>
      </c>
      <c r="L126" s="19" t="s">
        <v>194</v>
      </c>
    </row>
    <row r="127" spans="1:12" ht="18" customHeight="1">
      <c r="A127" s="9" t="s">
        <v>95</v>
      </c>
      <c r="B127" s="9">
        <v>2014</v>
      </c>
      <c r="C127" s="9" t="s">
        <v>39</v>
      </c>
      <c r="E127" s="9" t="s">
        <v>790</v>
      </c>
      <c r="G127" s="177">
        <v>273186</v>
      </c>
      <c r="L127" s="19" t="s">
        <v>194</v>
      </c>
    </row>
    <row r="128" spans="1:12" ht="18" customHeight="1">
      <c r="A128" s="9" t="s">
        <v>95</v>
      </c>
      <c r="B128" s="9">
        <v>2014</v>
      </c>
      <c r="C128" s="9" t="s">
        <v>39</v>
      </c>
      <c r="E128" s="9" t="s">
        <v>926</v>
      </c>
      <c r="G128" s="177">
        <v>211215</v>
      </c>
      <c r="L128" s="19" t="s">
        <v>194</v>
      </c>
    </row>
    <row r="129" spans="1:12" ht="18" customHeight="1">
      <c r="A129" s="9" t="s">
        <v>95</v>
      </c>
      <c r="B129" s="9">
        <v>2014</v>
      </c>
      <c r="C129" s="9" t="s">
        <v>39</v>
      </c>
      <c r="D129" s="9" t="s">
        <v>784</v>
      </c>
      <c r="E129" s="9" t="s">
        <v>785</v>
      </c>
      <c r="G129" s="177">
        <v>203380</v>
      </c>
      <c r="L129" s="19" t="s">
        <v>194</v>
      </c>
    </row>
    <row r="130" spans="1:12" ht="18" customHeight="1">
      <c r="A130" s="9" t="s">
        <v>95</v>
      </c>
      <c r="B130" s="9">
        <v>2014</v>
      </c>
      <c r="C130" s="9" t="s">
        <v>39</v>
      </c>
      <c r="D130" s="9" t="s">
        <v>799</v>
      </c>
      <c r="E130" s="9" t="s">
        <v>800</v>
      </c>
      <c r="G130" s="177">
        <v>175075</v>
      </c>
      <c r="L130" s="19" t="s">
        <v>194</v>
      </c>
    </row>
    <row r="131" spans="1:12" ht="18" customHeight="1">
      <c r="A131" s="9" t="s">
        <v>95</v>
      </c>
      <c r="B131" s="9">
        <v>2014</v>
      </c>
      <c r="C131" s="9" t="s">
        <v>39</v>
      </c>
      <c r="D131" s="9" t="s">
        <v>792</v>
      </c>
      <c r="E131" s="9" t="s">
        <v>793</v>
      </c>
      <c r="G131" s="177">
        <v>167773</v>
      </c>
      <c r="L131" s="19" t="s">
        <v>194</v>
      </c>
    </row>
    <row r="132" spans="1:12" ht="18" customHeight="1">
      <c r="A132" s="9" t="s">
        <v>95</v>
      </c>
      <c r="B132" s="9">
        <v>2014</v>
      </c>
      <c r="C132" s="9" t="s">
        <v>39</v>
      </c>
      <c r="E132" s="9" t="s">
        <v>927</v>
      </c>
      <c r="G132" s="177">
        <v>144097</v>
      </c>
      <c r="L132" s="19" t="s">
        <v>194</v>
      </c>
    </row>
    <row r="133" spans="1:12" ht="18" customHeight="1">
      <c r="A133" s="9" t="s">
        <v>95</v>
      </c>
      <c r="B133" s="9">
        <v>2014</v>
      </c>
      <c r="C133" s="9" t="s">
        <v>39</v>
      </c>
      <c r="E133" s="9" t="s">
        <v>795</v>
      </c>
      <c r="G133" s="177">
        <v>131244</v>
      </c>
      <c r="L133" s="19" t="s">
        <v>194</v>
      </c>
    </row>
    <row r="134" spans="1:12" ht="18" customHeight="1">
      <c r="A134" s="9" t="s">
        <v>95</v>
      </c>
      <c r="B134" s="9">
        <v>2014</v>
      </c>
      <c r="C134" s="9" t="s">
        <v>39</v>
      </c>
      <c r="E134" s="9" t="s">
        <v>797</v>
      </c>
      <c r="G134" s="177">
        <v>130363</v>
      </c>
      <c r="L134" s="19" t="s">
        <v>194</v>
      </c>
    </row>
    <row r="135" spans="1:12" ht="18" customHeight="1">
      <c r="A135" s="9" t="s">
        <v>95</v>
      </c>
      <c r="B135" s="9">
        <v>2014</v>
      </c>
      <c r="C135" s="9" t="s">
        <v>39</v>
      </c>
      <c r="E135" s="9" t="s">
        <v>819</v>
      </c>
      <c r="G135" s="177">
        <v>112253</v>
      </c>
      <c r="L135" s="19" t="s">
        <v>194</v>
      </c>
    </row>
    <row r="136" spans="1:12" ht="18" customHeight="1">
      <c r="A136" s="9" t="s">
        <v>95</v>
      </c>
      <c r="B136" s="9">
        <v>2014</v>
      </c>
      <c r="C136" s="9" t="s">
        <v>39</v>
      </c>
      <c r="D136" s="9" t="s">
        <v>792</v>
      </c>
      <c r="E136" s="9" t="s">
        <v>802</v>
      </c>
      <c r="G136" s="177">
        <v>73919</v>
      </c>
      <c r="L136" s="19" t="s">
        <v>194</v>
      </c>
    </row>
    <row r="137" spans="1:12" ht="18" customHeight="1">
      <c r="A137" s="9" t="s">
        <v>95</v>
      </c>
      <c r="B137" s="9">
        <v>2014</v>
      </c>
      <c r="C137" s="9" t="s">
        <v>39</v>
      </c>
      <c r="E137" s="9" t="s">
        <v>814</v>
      </c>
      <c r="G137" s="177">
        <v>63037</v>
      </c>
      <c r="L137" s="19" t="s">
        <v>194</v>
      </c>
    </row>
    <row r="138" spans="1:12" ht="18" customHeight="1">
      <c r="A138" s="9" t="s">
        <v>95</v>
      </c>
      <c r="B138" s="9">
        <v>2014</v>
      </c>
      <c r="C138" s="9" t="s">
        <v>39</v>
      </c>
      <c r="E138" s="9" t="s">
        <v>804</v>
      </c>
      <c r="G138" s="177">
        <v>56494</v>
      </c>
      <c r="L138" s="19" t="s">
        <v>194</v>
      </c>
    </row>
    <row r="139" spans="1:12" ht="18" customHeight="1">
      <c r="A139" s="9" t="s">
        <v>95</v>
      </c>
      <c r="B139" s="9">
        <v>2014</v>
      </c>
      <c r="C139" s="9" t="s">
        <v>39</v>
      </c>
      <c r="E139" s="9" t="s">
        <v>821</v>
      </c>
      <c r="G139" s="177">
        <v>52917</v>
      </c>
      <c r="L139" s="19" t="s">
        <v>194</v>
      </c>
    </row>
    <row r="140" spans="1:12" ht="18" customHeight="1">
      <c r="A140" s="9" t="s">
        <v>95</v>
      </c>
      <c r="B140" s="9">
        <v>2014</v>
      </c>
      <c r="C140" s="9" t="s">
        <v>39</v>
      </c>
      <c r="E140" s="9" t="s">
        <v>585</v>
      </c>
      <c r="G140" s="177">
        <v>50679</v>
      </c>
      <c r="L140" s="19" t="s">
        <v>194</v>
      </c>
    </row>
    <row r="141" spans="1:12" ht="18" customHeight="1">
      <c r="A141" s="9" t="s">
        <v>95</v>
      </c>
      <c r="B141" s="9">
        <v>2014</v>
      </c>
      <c r="C141" s="9" t="s">
        <v>39</v>
      </c>
      <c r="E141" s="9" t="s">
        <v>825</v>
      </c>
      <c r="G141" s="177">
        <v>49166</v>
      </c>
      <c r="L141" s="19" t="s">
        <v>194</v>
      </c>
    </row>
    <row r="142" spans="1:12" ht="18" customHeight="1">
      <c r="A142" s="9" t="s">
        <v>95</v>
      </c>
      <c r="B142" s="9">
        <v>2014</v>
      </c>
      <c r="C142" s="9" t="s">
        <v>39</v>
      </c>
      <c r="E142" s="9" t="s">
        <v>816</v>
      </c>
      <c r="G142" s="177">
        <v>48262</v>
      </c>
      <c r="L142" s="19" t="s">
        <v>194</v>
      </c>
    </row>
    <row r="143" spans="1:12" ht="18" customHeight="1">
      <c r="A143" s="9" t="s">
        <v>95</v>
      </c>
      <c r="B143" s="9">
        <v>2014</v>
      </c>
      <c r="C143" s="9" t="s">
        <v>39</v>
      </c>
      <c r="E143" s="9" t="s">
        <v>812</v>
      </c>
      <c r="G143" s="177">
        <v>45663</v>
      </c>
      <c r="L143" s="19" t="s">
        <v>194</v>
      </c>
    </row>
    <row r="144" spans="1:12" ht="18" customHeight="1">
      <c r="A144" s="9" t="s">
        <v>95</v>
      </c>
      <c r="B144" s="9">
        <v>2014</v>
      </c>
      <c r="C144" s="9" t="s">
        <v>39</v>
      </c>
      <c r="E144" s="9" t="s">
        <v>810</v>
      </c>
      <c r="G144" s="177">
        <v>44276</v>
      </c>
      <c r="L144" s="19" t="s">
        <v>194</v>
      </c>
    </row>
    <row r="145" spans="1:12" ht="18" customHeight="1">
      <c r="A145" s="9" t="s">
        <v>95</v>
      </c>
      <c r="B145" s="9">
        <v>2014</v>
      </c>
      <c r="C145" s="9" t="s">
        <v>39</v>
      </c>
      <c r="E145" s="9" t="s">
        <v>586</v>
      </c>
      <c r="G145" s="177">
        <v>42739</v>
      </c>
      <c r="L145" s="19" t="s">
        <v>194</v>
      </c>
    </row>
    <row r="146" spans="1:12" ht="18" customHeight="1">
      <c r="A146" s="9" t="s">
        <v>95</v>
      </c>
      <c r="B146" s="9">
        <v>2014</v>
      </c>
      <c r="C146" s="9" t="s">
        <v>39</v>
      </c>
      <c r="E146" s="9" t="s">
        <v>827</v>
      </c>
      <c r="G146" s="177">
        <v>40944</v>
      </c>
      <c r="L146" s="19" t="s">
        <v>194</v>
      </c>
    </row>
    <row r="147" spans="1:12" ht="18" customHeight="1">
      <c r="A147" s="9" t="s">
        <v>95</v>
      </c>
      <c r="B147" s="9">
        <v>2014</v>
      </c>
      <c r="C147" s="9" t="s">
        <v>39</v>
      </c>
      <c r="E147" s="9" t="s">
        <v>829</v>
      </c>
      <c r="G147" s="177">
        <v>40595</v>
      </c>
      <c r="L147" s="19" t="s">
        <v>194</v>
      </c>
    </row>
    <row r="148" spans="1:12" ht="18" customHeight="1">
      <c r="A148" s="9" t="s">
        <v>95</v>
      </c>
      <c r="B148" s="9">
        <v>2014</v>
      </c>
      <c r="C148" s="9" t="s">
        <v>39</v>
      </c>
      <c r="E148" s="9" t="s">
        <v>928</v>
      </c>
      <c r="G148" s="177">
        <v>38295</v>
      </c>
      <c r="L148" s="19" t="s">
        <v>194</v>
      </c>
    </row>
    <row r="149" spans="1:12" ht="18" customHeight="1">
      <c r="A149" s="9" t="s">
        <v>95</v>
      </c>
      <c r="B149" s="9">
        <v>2014</v>
      </c>
      <c r="C149" s="9" t="s">
        <v>39</v>
      </c>
      <c r="D149" s="9" t="s">
        <v>792</v>
      </c>
      <c r="E149" s="9" t="s">
        <v>823</v>
      </c>
      <c r="G149" s="177">
        <v>36486</v>
      </c>
      <c r="L149" s="19" t="s">
        <v>194</v>
      </c>
    </row>
    <row r="150" spans="1:12" ht="18" customHeight="1">
      <c r="A150" s="9" t="s">
        <v>95</v>
      </c>
      <c r="B150" s="9">
        <v>2014</v>
      </c>
      <c r="C150" s="9" t="s">
        <v>39</v>
      </c>
      <c r="E150" s="9" t="s">
        <v>808</v>
      </c>
      <c r="G150" s="177">
        <v>35475</v>
      </c>
      <c r="L150" s="19" t="s">
        <v>194</v>
      </c>
    </row>
    <row r="151" spans="1:12" ht="18" customHeight="1">
      <c r="A151" s="9" t="s">
        <v>95</v>
      </c>
      <c r="B151" s="9">
        <v>2014</v>
      </c>
      <c r="C151" s="9" t="s">
        <v>39</v>
      </c>
      <c r="E151" s="9" t="s">
        <v>806</v>
      </c>
      <c r="G151" s="177">
        <v>31181</v>
      </c>
      <c r="L151" s="19" t="s">
        <v>194</v>
      </c>
    </row>
    <row r="152" spans="1:12" ht="18" customHeight="1">
      <c r="A152" s="9" t="s">
        <v>95</v>
      </c>
      <c r="B152" s="9">
        <v>2014</v>
      </c>
      <c r="C152" s="9" t="s">
        <v>39</v>
      </c>
      <c r="E152" s="9" t="s">
        <v>832</v>
      </c>
      <c r="G152" s="177">
        <v>29421</v>
      </c>
      <c r="L152" s="19" t="s">
        <v>194</v>
      </c>
    </row>
    <row r="153" spans="1:12" ht="18" customHeight="1">
      <c r="A153" s="9" t="s">
        <v>95</v>
      </c>
      <c r="B153" s="9">
        <v>2015</v>
      </c>
      <c r="C153" s="9" t="s">
        <v>39</v>
      </c>
      <c r="E153" s="9" t="s">
        <v>925</v>
      </c>
      <c r="G153" s="177">
        <v>750318</v>
      </c>
      <c r="L153" s="112" t="s">
        <v>196</v>
      </c>
    </row>
    <row r="154" spans="1:12" ht="18" customHeight="1">
      <c r="A154" s="9" t="s">
        <v>95</v>
      </c>
      <c r="B154" s="9">
        <v>2015</v>
      </c>
      <c r="C154" s="9" t="s">
        <v>39</v>
      </c>
      <c r="D154" s="24" t="s">
        <v>774</v>
      </c>
      <c r="E154" s="9" t="s">
        <v>775</v>
      </c>
      <c r="G154" s="177">
        <v>639576</v>
      </c>
      <c r="L154" s="112" t="s">
        <v>196</v>
      </c>
    </row>
    <row r="155" spans="1:12" ht="18" customHeight="1">
      <c r="A155" s="9" t="s">
        <v>95</v>
      </c>
      <c r="B155" s="9">
        <v>2015</v>
      </c>
      <c r="C155" s="9" t="s">
        <v>39</v>
      </c>
      <c r="D155" s="9" t="s">
        <v>777</v>
      </c>
      <c r="E155" s="9" t="s">
        <v>778</v>
      </c>
      <c r="G155" s="177">
        <v>600022</v>
      </c>
      <c r="L155" s="112" t="s">
        <v>196</v>
      </c>
    </row>
    <row r="156" spans="1:12" ht="18" customHeight="1">
      <c r="A156" s="9" t="s">
        <v>95</v>
      </c>
      <c r="B156" s="9">
        <v>2015</v>
      </c>
      <c r="C156" s="9" t="s">
        <v>39</v>
      </c>
      <c r="D156" s="9" t="s">
        <v>777</v>
      </c>
      <c r="E156" s="9" t="s">
        <v>780</v>
      </c>
      <c r="G156" s="177">
        <v>470468</v>
      </c>
      <c r="L156" s="112" t="s">
        <v>196</v>
      </c>
    </row>
    <row r="157" spans="1:12" ht="18" customHeight="1">
      <c r="A157" s="9" t="s">
        <v>95</v>
      </c>
      <c r="B157" s="9">
        <v>2015</v>
      </c>
      <c r="C157" s="9" t="s">
        <v>39</v>
      </c>
      <c r="E157" s="9" t="s">
        <v>790</v>
      </c>
      <c r="G157" s="177">
        <v>269492</v>
      </c>
      <c r="L157" s="112" t="s">
        <v>196</v>
      </c>
    </row>
    <row r="158" spans="1:12" ht="18" customHeight="1">
      <c r="A158" s="9" t="s">
        <v>95</v>
      </c>
      <c r="B158" s="9">
        <v>2015</v>
      </c>
      <c r="C158" s="9" t="s">
        <v>39</v>
      </c>
      <c r="D158" s="9" t="s">
        <v>784</v>
      </c>
      <c r="E158" s="9" t="s">
        <v>785</v>
      </c>
      <c r="G158" s="177">
        <v>208407</v>
      </c>
      <c r="L158" s="112" t="s">
        <v>196</v>
      </c>
    </row>
    <row r="159" spans="1:12" ht="18" customHeight="1">
      <c r="A159" s="9" t="s">
        <v>95</v>
      </c>
      <c r="B159" s="9">
        <v>2015</v>
      </c>
      <c r="C159" s="9" t="s">
        <v>39</v>
      </c>
      <c r="E159" s="9" t="s">
        <v>782</v>
      </c>
      <c r="G159" s="177">
        <v>200573</v>
      </c>
      <c r="L159" s="112" t="s">
        <v>196</v>
      </c>
    </row>
    <row r="160" spans="1:12" ht="18" customHeight="1">
      <c r="A160" s="9" t="s">
        <v>95</v>
      </c>
      <c r="B160" s="9">
        <v>2015</v>
      </c>
      <c r="C160" s="9" t="s">
        <v>39</v>
      </c>
      <c r="D160" s="9" t="s">
        <v>799</v>
      </c>
      <c r="E160" s="9" t="s">
        <v>800</v>
      </c>
      <c r="G160" s="177">
        <v>180364</v>
      </c>
      <c r="L160" s="112" t="s">
        <v>196</v>
      </c>
    </row>
    <row r="161" spans="1:12" ht="18" customHeight="1">
      <c r="A161" s="9" t="s">
        <v>95</v>
      </c>
      <c r="B161" s="9">
        <v>2015</v>
      </c>
      <c r="C161" s="9" t="s">
        <v>39</v>
      </c>
      <c r="D161" s="9" t="s">
        <v>792</v>
      </c>
      <c r="E161" s="34" t="s">
        <v>793</v>
      </c>
      <c r="F161" s="11"/>
      <c r="G161" s="177">
        <v>148723</v>
      </c>
      <c r="L161" s="112" t="s">
        <v>196</v>
      </c>
    </row>
    <row r="162" spans="1:12" ht="18" customHeight="1">
      <c r="A162" s="9" t="s">
        <v>95</v>
      </c>
      <c r="B162" s="9">
        <v>2015</v>
      </c>
      <c r="C162" s="9" t="s">
        <v>39</v>
      </c>
      <c r="E162" s="34" t="s">
        <v>927</v>
      </c>
      <c r="F162" s="11"/>
      <c r="G162" s="177">
        <v>140745</v>
      </c>
      <c r="L162" s="112" t="s">
        <v>196</v>
      </c>
    </row>
    <row r="163" spans="1:12" ht="18" customHeight="1">
      <c r="A163" s="9" t="s">
        <v>95</v>
      </c>
      <c r="B163" s="9">
        <v>2015</v>
      </c>
      <c r="C163" s="9" t="s">
        <v>39</v>
      </c>
      <c r="E163" s="34" t="s">
        <v>795</v>
      </c>
      <c r="F163" s="11"/>
      <c r="G163" s="177">
        <v>139354</v>
      </c>
      <c r="L163" s="112" t="s">
        <v>196</v>
      </c>
    </row>
    <row r="164" spans="1:12" ht="18" customHeight="1">
      <c r="A164" s="9" t="s">
        <v>95</v>
      </c>
      <c r="B164" s="9">
        <v>2015</v>
      </c>
      <c r="C164" s="9" t="s">
        <v>39</v>
      </c>
      <c r="E164" s="34" t="s">
        <v>797</v>
      </c>
      <c r="F164" s="11"/>
      <c r="G164" s="177">
        <v>138347</v>
      </c>
      <c r="L164" s="112" t="s">
        <v>196</v>
      </c>
    </row>
    <row r="165" spans="1:12" ht="18" customHeight="1">
      <c r="A165" s="9" t="s">
        <v>95</v>
      </c>
      <c r="B165" s="9">
        <v>2015</v>
      </c>
      <c r="C165" s="9" t="s">
        <v>39</v>
      </c>
      <c r="E165" s="34" t="s">
        <v>814</v>
      </c>
      <c r="F165" s="11"/>
      <c r="G165" s="177">
        <v>67433</v>
      </c>
      <c r="L165" s="112" t="s">
        <v>196</v>
      </c>
    </row>
    <row r="166" spans="1:12" ht="18" customHeight="1">
      <c r="A166" s="9" t="s">
        <v>95</v>
      </c>
      <c r="B166" s="9">
        <v>2015</v>
      </c>
      <c r="C166" s="9" t="s">
        <v>39</v>
      </c>
      <c r="E166" s="34" t="s">
        <v>821</v>
      </c>
      <c r="F166" s="11"/>
      <c r="G166" s="177">
        <v>53139</v>
      </c>
      <c r="L166" s="112" t="s">
        <v>196</v>
      </c>
    </row>
    <row r="167" spans="1:12" ht="18" customHeight="1">
      <c r="A167" s="9" t="s">
        <v>95</v>
      </c>
      <c r="B167" s="9">
        <v>2015</v>
      </c>
      <c r="C167" s="9" t="s">
        <v>39</v>
      </c>
      <c r="E167" s="34" t="s">
        <v>804</v>
      </c>
      <c r="F167" s="11"/>
      <c r="G167" s="177">
        <v>45097</v>
      </c>
      <c r="L167" s="112" t="s">
        <v>196</v>
      </c>
    </row>
    <row r="168" spans="1:12" ht="18" customHeight="1">
      <c r="A168" s="9" t="s">
        <v>95</v>
      </c>
      <c r="B168" s="9">
        <v>2015</v>
      </c>
      <c r="C168" s="9" t="s">
        <v>39</v>
      </c>
      <c r="E168" s="34" t="s">
        <v>810</v>
      </c>
      <c r="F168" s="11"/>
      <c r="G168" s="177">
        <v>43670</v>
      </c>
      <c r="L168" s="112" t="s">
        <v>196</v>
      </c>
    </row>
    <row r="169" spans="1:12" ht="18" customHeight="1">
      <c r="A169" s="9" t="s">
        <v>95</v>
      </c>
      <c r="B169" s="9">
        <v>2015</v>
      </c>
      <c r="C169" s="9" t="s">
        <v>39</v>
      </c>
      <c r="E169" s="34" t="s">
        <v>827</v>
      </c>
      <c r="F169" s="11"/>
      <c r="G169" s="177">
        <v>40156</v>
      </c>
      <c r="L169" s="112" t="s">
        <v>196</v>
      </c>
    </row>
    <row r="170" spans="1:12" ht="18" customHeight="1">
      <c r="A170" s="9" t="s">
        <v>95</v>
      </c>
      <c r="B170" s="9">
        <v>2015</v>
      </c>
      <c r="C170" s="9" t="s">
        <v>39</v>
      </c>
      <c r="E170" s="34" t="s">
        <v>829</v>
      </c>
      <c r="F170" s="11"/>
      <c r="G170" s="177">
        <v>38518</v>
      </c>
      <c r="L170" s="112" t="s">
        <v>196</v>
      </c>
    </row>
    <row r="171" spans="1:12" ht="18" customHeight="1">
      <c r="A171" s="9" t="s">
        <v>95</v>
      </c>
      <c r="B171" s="9">
        <v>2015</v>
      </c>
      <c r="C171" s="9" t="s">
        <v>39</v>
      </c>
      <c r="E171" s="34" t="s">
        <v>586</v>
      </c>
      <c r="F171" s="10"/>
      <c r="G171" s="177">
        <v>37684</v>
      </c>
      <c r="L171" s="112" t="s">
        <v>196</v>
      </c>
    </row>
    <row r="172" spans="1:12" ht="18" customHeight="1">
      <c r="A172" s="9" t="s">
        <v>95</v>
      </c>
      <c r="B172" s="9">
        <v>2015</v>
      </c>
      <c r="C172" s="9" t="s">
        <v>39</v>
      </c>
      <c r="E172" s="34" t="s">
        <v>929</v>
      </c>
      <c r="F172" s="11"/>
      <c r="G172" s="177">
        <v>35420</v>
      </c>
      <c r="L172" s="112" t="s">
        <v>196</v>
      </c>
    </row>
    <row r="173" spans="1:12" ht="18" customHeight="1">
      <c r="A173" s="9" t="s">
        <v>95</v>
      </c>
      <c r="B173" s="9">
        <v>2015</v>
      </c>
      <c r="C173" s="9" t="s">
        <v>39</v>
      </c>
      <c r="E173" s="34" t="s">
        <v>808</v>
      </c>
      <c r="F173" s="11"/>
      <c r="G173" s="177">
        <v>33948</v>
      </c>
      <c r="L173" s="112" t="s">
        <v>196</v>
      </c>
    </row>
    <row r="174" spans="1:12" ht="18" customHeight="1">
      <c r="A174" s="9" t="s">
        <v>95</v>
      </c>
      <c r="B174" s="9">
        <v>2015</v>
      </c>
      <c r="C174" s="9" t="s">
        <v>39</v>
      </c>
      <c r="D174" s="9" t="s">
        <v>792</v>
      </c>
      <c r="E174" s="34" t="s">
        <v>930</v>
      </c>
      <c r="F174" s="11"/>
      <c r="G174" s="177">
        <v>32897</v>
      </c>
      <c r="L174" s="112" t="s">
        <v>196</v>
      </c>
    </row>
    <row r="175" spans="1:12" ht="18" customHeight="1">
      <c r="A175" s="9" t="s">
        <v>95</v>
      </c>
      <c r="B175" s="9">
        <v>2015</v>
      </c>
      <c r="C175" s="9" t="s">
        <v>39</v>
      </c>
      <c r="E175" s="34" t="s">
        <v>832</v>
      </c>
      <c r="F175" s="10"/>
      <c r="G175" s="177">
        <v>31578</v>
      </c>
      <c r="L175" s="112" t="s">
        <v>196</v>
      </c>
    </row>
    <row r="176" spans="1:12" ht="18" customHeight="1">
      <c r="A176" s="9" t="s">
        <v>95</v>
      </c>
      <c r="B176" s="9">
        <v>2015</v>
      </c>
      <c r="C176" s="9" t="s">
        <v>39</v>
      </c>
      <c r="E176" s="34" t="s">
        <v>806</v>
      </c>
      <c r="F176" s="10"/>
      <c r="G176" s="177">
        <v>30258</v>
      </c>
      <c r="L176" s="112" t="s">
        <v>196</v>
      </c>
    </row>
    <row r="177" spans="1:12" ht="18" customHeight="1">
      <c r="A177" s="9" t="s">
        <v>95</v>
      </c>
      <c r="B177" s="9">
        <v>2015</v>
      </c>
      <c r="C177" s="9" t="s">
        <v>39</v>
      </c>
      <c r="E177" s="34" t="s">
        <v>928</v>
      </c>
      <c r="F177" s="10"/>
      <c r="G177" s="177">
        <v>29158</v>
      </c>
      <c r="L177" s="112" t="s">
        <v>196</v>
      </c>
    </row>
    <row r="178" spans="1:12" ht="18" customHeight="1">
      <c r="A178" s="9" t="s">
        <v>95</v>
      </c>
      <c r="B178" s="9">
        <v>2015</v>
      </c>
      <c r="C178" s="9" t="s">
        <v>39</v>
      </c>
      <c r="E178" s="34" t="s">
        <v>931</v>
      </c>
      <c r="F178" s="10"/>
      <c r="G178" s="177">
        <v>28921</v>
      </c>
      <c r="L178" s="112" t="s">
        <v>196</v>
      </c>
    </row>
    <row r="179" spans="1:12" ht="18" customHeight="1">
      <c r="A179" s="9" t="s">
        <v>95</v>
      </c>
      <c r="B179" s="9">
        <v>2015</v>
      </c>
      <c r="C179" s="9" t="s">
        <v>39</v>
      </c>
      <c r="E179" s="34" t="s">
        <v>812</v>
      </c>
      <c r="F179" s="10"/>
      <c r="G179" s="177">
        <v>25320</v>
      </c>
      <c r="L179" s="112" t="s">
        <v>196</v>
      </c>
    </row>
    <row r="180" spans="1:12" ht="18" customHeight="1">
      <c r="A180" s="9" t="s">
        <v>95</v>
      </c>
      <c r="B180" s="9">
        <v>2015</v>
      </c>
      <c r="C180" s="9" t="s">
        <v>39</v>
      </c>
      <c r="E180" s="34" t="s">
        <v>932</v>
      </c>
      <c r="F180" s="10"/>
      <c r="G180" s="177">
        <v>24523</v>
      </c>
      <c r="L180" s="112" t="s">
        <v>196</v>
      </c>
    </row>
    <row r="181" spans="1:12" ht="18" customHeight="1">
      <c r="A181" s="9" t="s">
        <v>95</v>
      </c>
      <c r="B181" s="9">
        <v>2015</v>
      </c>
      <c r="C181" s="9" t="s">
        <v>39</v>
      </c>
      <c r="E181" s="34" t="s">
        <v>933</v>
      </c>
      <c r="F181" s="10"/>
      <c r="G181" s="177">
        <v>24134</v>
      </c>
      <c r="L181" s="112" t="s">
        <v>196</v>
      </c>
    </row>
    <row r="182" spans="1:12" ht="18" customHeight="1">
      <c r="A182" s="9" t="s">
        <v>95</v>
      </c>
      <c r="B182" s="9">
        <v>2015</v>
      </c>
      <c r="C182" s="9" t="s">
        <v>39</v>
      </c>
      <c r="E182" s="34" t="s">
        <v>934</v>
      </c>
      <c r="F182" s="10"/>
      <c r="G182" s="177">
        <v>22650</v>
      </c>
      <c r="L182" s="112" t="s">
        <v>196</v>
      </c>
    </row>
    <row r="183" spans="1:12" ht="18" customHeight="1">
      <c r="A183" s="9" t="s">
        <v>95</v>
      </c>
      <c r="B183" s="9">
        <v>2016</v>
      </c>
      <c r="C183" s="9" t="s">
        <v>39</v>
      </c>
      <c r="E183" s="34" t="s">
        <v>935</v>
      </c>
      <c r="F183" s="10"/>
      <c r="G183" s="177">
        <v>759845</v>
      </c>
      <c r="L183" s="112" t="s">
        <v>196</v>
      </c>
    </row>
    <row r="184" spans="1:12" ht="18" customHeight="1">
      <c r="A184" s="9" t="s">
        <v>95</v>
      </c>
      <c r="B184" s="9">
        <v>2016</v>
      </c>
      <c r="C184" s="9" t="s">
        <v>39</v>
      </c>
      <c r="E184" s="34" t="s">
        <v>782</v>
      </c>
      <c r="F184" s="10"/>
      <c r="G184" s="177">
        <v>612572</v>
      </c>
      <c r="L184" s="112" t="s">
        <v>196</v>
      </c>
    </row>
    <row r="185" spans="1:12" ht="18" customHeight="1">
      <c r="A185" s="9" t="s">
        <v>95</v>
      </c>
      <c r="B185" s="9">
        <v>2016</v>
      </c>
      <c r="C185" s="9" t="s">
        <v>39</v>
      </c>
      <c r="D185" s="9" t="s">
        <v>777</v>
      </c>
      <c r="E185" s="34" t="s">
        <v>780</v>
      </c>
      <c r="F185" s="10"/>
      <c r="G185" s="177">
        <v>602775</v>
      </c>
      <c r="L185" s="112" t="s">
        <v>196</v>
      </c>
    </row>
    <row r="186" spans="1:12" ht="18" customHeight="1">
      <c r="A186" s="9" t="s">
        <v>95</v>
      </c>
      <c r="B186" s="9">
        <v>2016</v>
      </c>
      <c r="C186" s="9" t="s">
        <v>39</v>
      </c>
      <c r="D186" s="9" t="s">
        <v>784</v>
      </c>
      <c r="E186" s="34" t="s">
        <v>785</v>
      </c>
      <c r="F186" s="10"/>
      <c r="G186" s="177">
        <v>475019</v>
      </c>
      <c r="L186" s="112" t="s">
        <v>196</v>
      </c>
    </row>
    <row r="187" spans="1:12" ht="18" customHeight="1">
      <c r="A187" s="9" t="s">
        <v>95</v>
      </c>
      <c r="B187" s="9">
        <v>2016</v>
      </c>
      <c r="C187" s="9" t="s">
        <v>39</v>
      </c>
      <c r="D187" s="9" t="s">
        <v>799</v>
      </c>
      <c r="E187" s="34" t="s">
        <v>800</v>
      </c>
      <c r="F187" s="10"/>
      <c r="G187" s="177">
        <v>234603</v>
      </c>
      <c r="L187" s="112" t="s">
        <v>196</v>
      </c>
    </row>
    <row r="188" spans="1:12" ht="18" customHeight="1">
      <c r="A188" s="9" t="s">
        <v>95</v>
      </c>
      <c r="B188" s="9">
        <v>2016</v>
      </c>
      <c r="C188" s="9" t="s">
        <v>39</v>
      </c>
      <c r="E188" s="34" t="s">
        <v>795</v>
      </c>
      <c r="F188" s="10"/>
      <c r="G188" s="177">
        <v>197255</v>
      </c>
      <c r="L188" s="112" t="s">
        <v>196</v>
      </c>
    </row>
    <row r="189" spans="1:12" ht="18" customHeight="1">
      <c r="A189" s="9" t="s">
        <v>95</v>
      </c>
      <c r="B189" s="9">
        <v>2016</v>
      </c>
      <c r="C189" s="9" t="s">
        <v>39</v>
      </c>
      <c r="D189" s="9" t="s">
        <v>792</v>
      </c>
      <c r="E189" s="34" t="s">
        <v>793</v>
      </c>
      <c r="F189" s="11"/>
      <c r="G189" s="177">
        <v>195221</v>
      </c>
      <c r="L189" s="112" t="s">
        <v>196</v>
      </c>
    </row>
    <row r="190" spans="1:12" ht="18" customHeight="1">
      <c r="A190" s="9" t="s">
        <v>95</v>
      </c>
      <c r="B190" s="9">
        <v>2016</v>
      </c>
      <c r="C190" s="9" t="s">
        <v>39</v>
      </c>
      <c r="E190" s="34" t="s">
        <v>797</v>
      </c>
      <c r="F190" s="11"/>
      <c r="G190" s="177">
        <v>181934</v>
      </c>
      <c r="L190" s="112" t="s">
        <v>196</v>
      </c>
    </row>
    <row r="191" spans="1:12" ht="18" customHeight="1">
      <c r="A191" s="9" t="s">
        <v>95</v>
      </c>
      <c r="B191" s="9">
        <v>2016</v>
      </c>
      <c r="C191" s="9" t="s">
        <v>39</v>
      </c>
      <c r="E191" s="34" t="s">
        <v>927</v>
      </c>
      <c r="F191" s="11"/>
      <c r="G191" s="177">
        <v>147323</v>
      </c>
      <c r="L191" s="112" t="s">
        <v>196</v>
      </c>
    </row>
    <row r="192" spans="1:12" ht="18" customHeight="1">
      <c r="A192" s="9" t="s">
        <v>95</v>
      </c>
      <c r="B192" s="9">
        <v>2016</v>
      </c>
      <c r="C192" s="9" t="s">
        <v>39</v>
      </c>
      <c r="E192" s="34" t="s">
        <v>814</v>
      </c>
      <c r="F192" s="11"/>
      <c r="G192" s="177">
        <v>145743</v>
      </c>
      <c r="L192" s="112" t="s">
        <v>196</v>
      </c>
    </row>
    <row r="193" spans="1:12" ht="18" customHeight="1">
      <c r="A193" s="9" t="s">
        <v>95</v>
      </c>
      <c r="B193" s="9">
        <v>2016</v>
      </c>
      <c r="C193" s="9" t="s">
        <v>39</v>
      </c>
      <c r="E193" s="34" t="s">
        <v>821</v>
      </c>
      <c r="F193" s="11"/>
      <c r="G193" s="177">
        <v>136992</v>
      </c>
      <c r="L193" s="112" t="s">
        <v>196</v>
      </c>
    </row>
    <row r="194" spans="1:12" ht="18" customHeight="1">
      <c r="A194" s="9" t="s">
        <v>95</v>
      </c>
      <c r="B194" s="9">
        <v>2016</v>
      </c>
      <c r="C194" s="9" t="s">
        <v>39</v>
      </c>
      <c r="E194" s="34" t="s">
        <v>804</v>
      </c>
      <c r="F194" s="11"/>
      <c r="G194" s="177">
        <v>130692</v>
      </c>
      <c r="L194" s="112" t="s">
        <v>196</v>
      </c>
    </row>
    <row r="195" spans="1:12" ht="18" customHeight="1">
      <c r="A195" s="9" t="s">
        <v>95</v>
      </c>
      <c r="B195" s="9">
        <v>2016</v>
      </c>
      <c r="C195" s="9" t="s">
        <v>39</v>
      </c>
      <c r="E195" s="34" t="s">
        <v>810</v>
      </c>
      <c r="F195" s="11"/>
      <c r="G195" s="177">
        <v>65910</v>
      </c>
      <c r="L195" s="112" t="s">
        <v>196</v>
      </c>
    </row>
    <row r="196" spans="1:12" ht="18" customHeight="1">
      <c r="A196" s="9" t="s">
        <v>95</v>
      </c>
      <c r="B196" s="9">
        <v>2016</v>
      </c>
      <c r="C196" s="9" t="s">
        <v>39</v>
      </c>
      <c r="E196" s="34" t="s">
        <v>829</v>
      </c>
      <c r="F196" s="11"/>
      <c r="G196" s="177">
        <v>53488</v>
      </c>
      <c r="L196" s="112" t="s">
        <v>196</v>
      </c>
    </row>
    <row r="197" spans="1:12" ht="18" customHeight="1">
      <c r="A197" s="9" t="s">
        <v>95</v>
      </c>
      <c r="B197" s="9">
        <v>2016</v>
      </c>
      <c r="C197" s="9" t="s">
        <v>39</v>
      </c>
      <c r="E197" s="34" t="s">
        <v>827</v>
      </c>
      <c r="F197" s="11"/>
      <c r="G197" s="177">
        <v>47244</v>
      </c>
      <c r="L197" s="112" t="s">
        <v>196</v>
      </c>
    </row>
    <row r="198" spans="1:12" ht="18" customHeight="1">
      <c r="A198" s="9" t="s">
        <v>95</v>
      </c>
      <c r="B198" s="9">
        <v>2016</v>
      </c>
      <c r="C198" s="9" t="s">
        <v>39</v>
      </c>
      <c r="E198" s="9" t="s">
        <v>586</v>
      </c>
      <c r="G198" s="177">
        <v>45781</v>
      </c>
      <c r="L198" s="112" t="s">
        <v>196</v>
      </c>
    </row>
    <row r="199" spans="1:12" ht="18" customHeight="1">
      <c r="A199" s="9" t="s">
        <v>95</v>
      </c>
      <c r="B199" s="9">
        <v>2016</v>
      </c>
      <c r="C199" s="9" t="s">
        <v>39</v>
      </c>
      <c r="E199" s="9" t="s">
        <v>812</v>
      </c>
      <c r="G199" s="177">
        <v>42149</v>
      </c>
      <c r="L199" s="112" t="s">
        <v>196</v>
      </c>
    </row>
    <row r="200" spans="1:12" ht="18" customHeight="1">
      <c r="A200" s="9" t="s">
        <v>95</v>
      </c>
      <c r="B200" s="9">
        <v>2016</v>
      </c>
      <c r="C200" s="9" t="s">
        <v>39</v>
      </c>
      <c r="E200" s="9" t="s">
        <v>808</v>
      </c>
      <c r="G200" s="177">
        <v>41757</v>
      </c>
      <c r="L200" s="112" t="s">
        <v>196</v>
      </c>
    </row>
    <row r="201" spans="1:12" ht="18" customHeight="1">
      <c r="A201" s="9" t="s">
        <v>95</v>
      </c>
      <c r="B201" s="9">
        <v>2016</v>
      </c>
      <c r="C201" s="9" t="s">
        <v>39</v>
      </c>
      <c r="E201" s="9" t="s">
        <v>931</v>
      </c>
      <c r="G201" s="177">
        <v>38105</v>
      </c>
      <c r="L201" s="112" t="s">
        <v>196</v>
      </c>
    </row>
    <row r="202" spans="1:12" ht="18" customHeight="1">
      <c r="A202" s="9" t="s">
        <v>95</v>
      </c>
      <c r="B202" s="9">
        <v>2016</v>
      </c>
      <c r="C202" s="9" t="s">
        <v>39</v>
      </c>
      <c r="D202" s="9" t="s">
        <v>792</v>
      </c>
      <c r="E202" s="9" t="s">
        <v>930</v>
      </c>
      <c r="G202" s="177">
        <v>35696</v>
      </c>
      <c r="L202" s="112" t="s">
        <v>196</v>
      </c>
    </row>
    <row r="203" spans="1:12" ht="18" customHeight="1">
      <c r="A203" s="9" t="s">
        <v>95</v>
      </c>
      <c r="B203" s="9">
        <v>2016</v>
      </c>
      <c r="C203" s="9" t="s">
        <v>39</v>
      </c>
      <c r="E203" s="9" t="s">
        <v>936</v>
      </c>
      <c r="G203" s="177">
        <v>31676</v>
      </c>
      <c r="L203" s="112" t="s">
        <v>196</v>
      </c>
    </row>
    <row r="204" spans="1:12" ht="18" customHeight="1">
      <c r="A204" s="9" t="s">
        <v>95</v>
      </c>
      <c r="B204" s="9">
        <v>2016</v>
      </c>
      <c r="C204" s="9" t="s">
        <v>39</v>
      </c>
      <c r="E204" s="9" t="s">
        <v>832</v>
      </c>
      <c r="G204" s="177">
        <v>31086</v>
      </c>
      <c r="L204" s="112" t="s">
        <v>196</v>
      </c>
    </row>
    <row r="205" spans="1:12" ht="18" customHeight="1">
      <c r="A205" s="9" t="s">
        <v>95</v>
      </c>
      <c r="B205" s="9">
        <v>2016</v>
      </c>
      <c r="C205" s="9" t="s">
        <v>39</v>
      </c>
      <c r="E205" s="9" t="s">
        <v>929</v>
      </c>
      <c r="G205" s="177">
        <v>30531</v>
      </c>
      <c r="L205" s="112" t="s">
        <v>196</v>
      </c>
    </row>
    <row r="206" spans="1:12" ht="18" customHeight="1">
      <c r="A206" s="9" t="s">
        <v>95</v>
      </c>
      <c r="B206" s="9">
        <v>2016</v>
      </c>
      <c r="C206" s="9" t="s">
        <v>39</v>
      </c>
      <c r="E206" s="9" t="s">
        <v>937</v>
      </c>
      <c r="G206" s="177">
        <v>30071</v>
      </c>
      <c r="L206" s="112" t="s">
        <v>196</v>
      </c>
    </row>
    <row r="207" spans="1:12" ht="18" customHeight="1">
      <c r="A207" s="9" t="s">
        <v>95</v>
      </c>
      <c r="B207" s="9">
        <v>2016</v>
      </c>
      <c r="C207" s="9" t="s">
        <v>39</v>
      </c>
      <c r="E207" s="9" t="s">
        <v>934</v>
      </c>
      <c r="G207" s="177">
        <v>29993</v>
      </c>
      <c r="L207" s="112" t="s">
        <v>196</v>
      </c>
    </row>
    <row r="208" spans="1:12" ht="18" customHeight="1">
      <c r="A208" s="9" t="s">
        <v>95</v>
      </c>
      <c r="B208" s="9">
        <v>2016</v>
      </c>
      <c r="C208" s="9" t="s">
        <v>39</v>
      </c>
      <c r="E208" s="9" t="s">
        <v>938</v>
      </c>
      <c r="G208" s="177">
        <v>29936</v>
      </c>
      <c r="L208" s="112" t="s">
        <v>196</v>
      </c>
    </row>
    <row r="209" spans="1:12" ht="18" customHeight="1">
      <c r="A209" s="9" t="s">
        <v>95</v>
      </c>
      <c r="B209" s="9">
        <v>2016</v>
      </c>
      <c r="C209" s="9" t="s">
        <v>39</v>
      </c>
      <c r="E209" s="9" t="s">
        <v>928</v>
      </c>
      <c r="G209" s="177">
        <v>29164</v>
      </c>
      <c r="L209" s="112" t="s">
        <v>196</v>
      </c>
    </row>
    <row r="210" spans="1:12" ht="18" customHeight="1">
      <c r="A210" s="9" t="s">
        <v>95</v>
      </c>
      <c r="B210" s="9">
        <v>2016</v>
      </c>
      <c r="C210" s="9" t="s">
        <v>39</v>
      </c>
      <c r="E210" s="9" t="s">
        <v>934</v>
      </c>
      <c r="G210" s="177">
        <v>25402</v>
      </c>
      <c r="L210" s="112" t="s">
        <v>196</v>
      </c>
    </row>
    <row r="211" spans="1:12" ht="18" customHeight="1">
      <c r="A211" s="9" t="s">
        <v>95</v>
      </c>
      <c r="B211" s="9">
        <v>2016</v>
      </c>
      <c r="C211" s="9" t="s">
        <v>39</v>
      </c>
      <c r="E211" s="9" t="s">
        <v>938</v>
      </c>
      <c r="G211" s="177">
        <v>25034</v>
      </c>
      <c r="L211" s="112" t="s">
        <v>196</v>
      </c>
    </row>
    <row r="212" spans="1:12" ht="18" customHeight="1">
      <c r="A212" s="9" t="s">
        <v>95</v>
      </c>
      <c r="B212" s="9">
        <v>2016</v>
      </c>
      <c r="C212" s="9" t="s">
        <v>39</v>
      </c>
      <c r="E212" s="9" t="s">
        <v>928</v>
      </c>
      <c r="G212" s="177">
        <v>24938</v>
      </c>
      <c r="L212" s="112" t="s">
        <v>196</v>
      </c>
    </row>
    <row r="213" spans="1:12" ht="18" customHeight="1">
      <c r="A213" s="9" t="s">
        <v>95</v>
      </c>
      <c r="B213" s="9">
        <v>2017</v>
      </c>
      <c r="C213" s="9" t="s">
        <v>39</v>
      </c>
      <c r="E213" s="9" t="s">
        <v>925</v>
      </c>
      <c r="G213" s="177">
        <v>756770</v>
      </c>
      <c r="L213" s="112" t="s">
        <v>196</v>
      </c>
    </row>
    <row r="214" spans="1:12" ht="18" customHeight="1">
      <c r="A214" s="9" t="s">
        <v>95</v>
      </c>
      <c r="B214" s="9">
        <v>2017</v>
      </c>
      <c r="C214" s="9" t="s">
        <v>39</v>
      </c>
      <c r="D214" s="24" t="s">
        <v>774</v>
      </c>
      <c r="E214" s="9" t="s">
        <v>775</v>
      </c>
      <c r="G214" s="177">
        <v>613353</v>
      </c>
      <c r="L214" s="112" t="s">
        <v>196</v>
      </c>
    </row>
    <row r="215" spans="1:12" ht="18" customHeight="1">
      <c r="A215" s="9" t="s">
        <v>95</v>
      </c>
      <c r="B215" s="9">
        <v>2017</v>
      </c>
      <c r="C215" s="9" t="s">
        <v>39</v>
      </c>
      <c r="D215" s="9" t="s">
        <v>777</v>
      </c>
      <c r="E215" s="9" t="s">
        <v>778</v>
      </c>
      <c r="G215" s="177">
        <v>631358</v>
      </c>
      <c r="L215" s="112" t="s">
        <v>196</v>
      </c>
    </row>
    <row r="216" spans="1:12" ht="18" customHeight="1">
      <c r="A216" s="9" t="s">
        <v>95</v>
      </c>
      <c r="B216" s="9">
        <v>2017</v>
      </c>
      <c r="C216" s="9" t="s">
        <v>39</v>
      </c>
      <c r="D216" s="9" t="s">
        <v>777</v>
      </c>
      <c r="E216" s="9" t="s">
        <v>780</v>
      </c>
      <c r="G216" s="177">
        <v>430241</v>
      </c>
      <c r="L216" s="112" t="s">
        <v>196</v>
      </c>
    </row>
    <row r="217" spans="1:12" ht="18" customHeight="1">
      <c r="A217" s="9" t="s">
        <v>95</v>
      </c>
      <c r="B217" s="9">
        <v>2017</v>
      </c>
      <c r="C217" s="9" t="s">
        <v>39</v>
      </c>
      <c r="E217" s="9" t="s">
        <v>782</v>
      </c>
      <c r="G217" s="177">
        <v>194350</v>
      </c>
      <c r="L217" s="112" t="s">
        <v>196</v>
      </c>
    </row>
    <row r="218" spans="1:12" ht="18" customHeight="1">
      <c r="A218" s="9" t="s">
        <v>95</v>
      </c>
      <c r="B218" s="9">
        <v>2017</v>
      </c>
      <c r="C218" s="9" t="s">
        <v>39</v>
      </c>
      <c r="D218" s="9" t="s">
        <v>784</v>
      </c>
      <c r="E218" s="9" t="s">
        <v>785</v>
      </c>
      <c r="G218" s="177">
        <v>189188</v>
      </c>
      <c r="L218" s="112" t="s">
        <v>196</v>
      </c>
    </row>
    <row r="219" spans="1:12" ht="18" customHeight="1">
      <c r="A219" s="9" t="s">
        <v>95</v>
      </c>
      <c r="B219" s="9">
        <v>2017</v>
      </c>
      <c r="C219" s="9" t="s">
        <v>39</v>
      </c>
      <c r="E219" s="9" t="s">
        <v>935</v>
      </c>
      <c r="G219" s="177">
        <v>183244</v>
      </c>
      <c r="L219" s="112" t="s">
        <v>196</v>
      </c>
    </row>
    <row r="220" spans="1:12" ht="18" customHeight="1">
      <c r="A220" s="9" t="s">
        <v>95</v>
      </c>
      <c r="B220" s="9">
        <v>2017</v>
      </c>
      <c r="C220" s="9" t="s">
        <v>39</v>
      </c>
      <c r="D220" s="9" t="s">
        <v>799</v>
      </c>
      <c r="E220" s="9" t="s">
        <v>800</v>
      </c>
      <c r="G220" s="177">
        <v>171051</v>
      </c>
      <c r="L220" s="112" t="s">
        <v>196</v>
      </c>
    </row>
    <row r="221" spans="1:12" ht="18" customHeight="1">
      <c r="A221" s="9" t="s">
        <v>95</v>
      </c>
      <c r="B221" s="9">
        <v>2017</v>
      </c>
      <c r="C221" s="9" t="s">
        <v>39</v>
      </c>
      <c r="E221" s="9" t="s">
        <v>795</v>
      </c>
      <c r="G221" s="177">
        <v>150447</v>
      </c>
      <c r="L221" s="112" t="s">
        <v>196</v>
      </c>
    </row>
    <row r="222" spans="1:12" ht="18" customHeight="1">
      <c r="A222" s="9" t="s">
        <v>95</v>
      </c>
      <c r="B222" s="9">
        <v>2017</v>
      </c>
      <c r="C222" s="9" t="s">
        <v>39</v>
      </c>
      <c r="D222" s="9" t="s">
        <v>792</v>
      </c>
      <c r="E222" s="9" t="s">
        <v>793</v>
      </c>
      <c r="G222" s="177">
        <v>132896</v>
      </c>
      <c r="L222" s="112" t="s">
        <v>196</v>
      </c>
    </row>
    <row r="223" spans="1:12" ht="18" customHeight="1">
      <c r="A223" s="9" t="s">
        <v>95</v>
      </c>
      <c r="B223" s="9">
        <v>2017</v>
      </c>
      <c r="C223" s="9" t="s">
        <v>39</v>
      </c>
      <c r="E223" s="9" t="s">
        <v>797</v>
      </c>
      <c r="G223" s="177">
        <v>132566</v>
      </c>
      <c r="L223" s="112" t="s">
        <v>196</v>
      </c>
    </row>
    <row r="224" spans="1:12" ht="18" customHeight="1">
      <c r="A224" s="9" t="s">
        <v>95</v>
      </c>
      <c r="B224" s="9">
        <v>2017</v>
      </c>
      <c r="C224" s="9" t="s">
        <v>39</v>
      </c>
      <c r="E224" s="9" t="s">
        <v>927</v>
      </c>
      <c r="G224" s="177">
        <v>123175</v>
      </c>
      <c r="L224" s="112" t="s">
        <v>196</v>
      </c>
    </row>
    <row r="225" spans="1:12" ht="18" customHeight="1">
      <c r="A225" s="9" t="s">
        <v>95</v>
      </c>
      <c r="B225" s="9">
        <v>2017</v>
      </c>
      <c r="C225" s="9" t="s">
        <v>39</v>
      </c>
      <c r="E225" s="9" t="s">
        <v>936</v>
      </c>
      <c r="G225" s="177">
        <v>84742</v>
      </c>
      <c r="L225" s="112" t="s">
        <v>196</v>
      </c>
    </row>
    <row r="226" spans="1:12" ht="18" customHeight="1">
      <c r="A226" s="9" t="s">
        <v>95</v>
      </c>
      <c r="B226" s="9">
        <v>2017</v>
      </c>
      <c r="C226" s="9" t="s">
        <v>39</v>
      </c>
      <c r="E226" s="9" t="s">
        <v>814</v>
      </c>
      <c r="G226" s="177">
        <v>58003</v>
      </c>
      <c r="L226" s="112" t="s">
        <v>196</v>
      </c>
    </row>
    <row r="227" spans="1:12" ht="18" customHeight="1">
      <c r="A227" s="9" t="s">
        <v>95</v>
      </c>
      <c r="B227" s="9">
        <v>2017</v>
      </c>
      <c r="C227" s="9" t="s">
        <v>39</v>
      </c>
      <c r="E227" s="24" t="s">
        <v>821</v>
      </c>
      <c r="L227" s="112" t="s">
        <v>196</v>
      </c>
    </row>
    <row r="228" spans="1:12" ht="18" customHeight="1">
      <c r="A228" s="9" t="s">
        <v>95</v>
      </c>
      <c r="B228" s="9">
        <v>2017</v>
      </c>
      <c r="C228" s="9" t="s">
        <v>39</v>
      </c>
      <c r="E228" s="9" t="s">
        <v>804</v>
      </c>
      <c r="G228" s="177">
        <v>47296</v>
      </c>
      <c r="L228" s="112" t="s">
        <v>196</v>
      </c>
    </row>
    <row r="229" spans="1:12" ht="18" customHeight="1">
      <c r="A229" s="9" t="s">
        <v>95</v>
      </c>
      <c r="B229" s="9">
        <v>2017</v>
      </c>
      <c r="C229" s="9" t="s">
        <v>39</v>
      </c>
      <c r="E229" s="9" t="s">
        <v>810</v>
      </c>
      <c r="G229" s="177">
        <v>45614</v>
      </c>
      <c r="L229" s="112" t="s">
        <v>196</v>
      </c>
    </row>
    <row r="230" spans="1:12" ht="18" customHeight="1">
      <c r="A230" s="9" t="s">
        <v>95</v>
      </c>
      <c r="B230" s="9">
        <v>2017</v>
      </c>
      <c r="C230" s="9" t="s">
        <v>39</v>
      </c>
      <c r="E230" s="9" t="s">
        <v>829</v>
      </c>
      <c r="G230" s="177">
        <v>43426</v>
      </c>
      <c r="L230" s="112" t="s">
        <v>196</v>
      </c>
    </row>
    <row r="231" spans="1:12" ht="18" customHeight="1">
      <c r="A231" s="9" t="s">
        <v>95</v>
      </c>
      <c r="B231" s="9">
        <v>2017</v>
      </c>
      <c r="C231" s="9" t="s">
        <v>39</v>
      </c>
      <c r="E231" s="9" t="s">
        <v>827</v>
      </c>
      <c r="G231" s="177">
        <v>39383</v>
      </c>
      <c r="L231" s="112" t="s">
        <v>196</v>
      </c>
    </row>
    <row r="232" spans="1:12" ht="18" customHeight="1">
      <c r="A232" s="9" t="s">
        <v>95</v>
      </c>
      <c r="B232" s="9">
        <v>2017</v>
      </c>
      <c r="C232" s="9" t="s">
        <v>39</v>
      </c>
      <c r="E232" s="9" t="s">
        <v>586</v>
      </c>
      <c r="G232" s="177">
        <v>34574</v>
      </c>
      <c r="L232" s="112" t="s">
        <v>196</v>
      </c>
    </row>
    <row r="233" spans="1:12" ht="18" customHeight="1">
      <c r="A233" s="9" t="s">
        <v>95</v>
      </c>
      <c r="B233" s="9">
        <v>2017</v>
      </c>
      <c r="C233" s="9" t="s">
        <v>39</v>
      </c>
      <c r="E233" s="9" t="s">
        <v>937</v>
      </c>
      <c r="G233" s="177">
        <v>33351</v>
      </c>
      <c r="L233" s="112" t="s">
        <v>196</v>
      </c>
    </row>
    <row r="234" spans="1:12" ht="18" customHeight="1">
      <c r="A234" s="9" t="s">
        <v>95</v>
      </c>
      <c r="B234" s="9">
        <v>2017</v>
      </c>
      <c r="C234" s="9" t="s">
        <v>39</v>
      </c>
      <c r="E234" s="9" t="s">
        <v>931</v>
      </c>
      <c r="G234" s="177">
        <v>33019</v>
      </c>
      <c r="L234" s="112" t="s">
        <v>196</v>
      </c>
    </row>
    <row r="235" spans="1:12" ht="18" customHeight="1">
      <c r="A235" s="9" t="s">
        <v>95</v>
      </c>
      <c r="B235" s="9">
        <v>2017</v>
      </c>
      <c r="C235" s="9" t="s">
        <v>39</v>
      </c>
      <c r="E235" s="9" t="s">
        <v>934</v>
      </c>
      <c r="G235" s="177">
        <v>30865</v>
      </c>
      <c r="L235" s="112" t="s">
        <v>196</v>
      </c>
    </row>
    <row r="236" spans="1:12" ht="18" customHeight="1">
      <c r="A236" s="9" t="s">
        <v>95</v>
      </c>
      <c r="B236" s="9">
        <v>2017</v>
      </c>
      <c r="C236" s="9" t="s">
        <v>39</v>
      </c>
      <c r="E236" s="9" t="s">
        <v>932</v>
      </c>
      <c r="G236" s="177">
        <v>30598</v>
      </c>
      <c r="L236" s="112" t="s">
        <v>196</v>
      </c>
    </row>
    <row r="237" spans="1:12" ht="18" customHeight="1">
      <c r="A237" s="9" t="s">
        <v>95</v>
      </c>
      <c r="B237" s="9">
        <v>2017</v>
      </c>
      <c r="C237" s="9" t="s">
        <v>39</v>
      </c>
      <c r="E237" s="9" t="s">
        <v>808</v>
      </c>
      <c r="G237" s="177">
        <v>28458</v>
      </c>
      <c r="L237" s="112" t="s">
        <v>196</v>
      </c>
    </row>
    <row r="238" spans="1:12" ht="18" customHeight="1">
      <c r="A238" s="9" t="s">
        <v>95</v>
      </c>
      <c r="B238" s="9">
        <v>2017</v>
      </c>
      <c r="C238" s="9" t="s">
        <v>39</v>
      </c>
      <c r="E238" s="9" t="s">
        <v>832</v>
      </c>
      <c r="G238" s="177">
        <v>28301</v>
      </c>
      <c r="L238" s="112" t="s">
        <v>196</v>
      </c>
    </row>
    <row r="239" spans="1:12" ht="18" customHeight="1">
      <c r="A239" s="9" t="s">
        <v>95</v>
      </c>
      <c r="B239" s="9">
        <v>2017</v>
      </c>
      <c r="C239" s="9" t="s">
        <v>39</v>
      </c>
      <c r="E239" s="9" t="s">
        <v>938</v>
      </c>
      <c r="G239" s="177">
        <v>27720</v>
      </c>
      <c r="L239" s="112" t="s">
        <v>196</v>
      </c>
    </row>
    <row r="240" spans="1:12" ht="18" customHeight="1">
      <c r="A240" s="9" t="s">
        <v>95</v>
      </c>
      <c r="B240" s="9">
        <v>2017</v>
      </c>
      <c r="C240" s="9" t="s">
        <v>39</v>
      </c>
      <c r="E240" s="9" t="s">
        <v>929</v>
      </c>
      <c r="G240" s="177">
        <v>27457</v>
      </c>
      <c r="L240" s="112" t="s">
        <v>196</v>
      </c>
    </row>
    <row r="241" spans="1:12" ht="18" customHeight="1">
      <c r="A241" s="9" t="s">
        <v>95</v>
      </c>
      <c r="B241" s="9">
        <v>2017</v>
      </c>
      <c r="C241" s="9" t="s">
        <v>39</v>
      </c>
      <c r="E241" s="9" t="s">
        <v>812</v>
      </c>
      <c r="G241" s="177">
        <v>26374</v>
      </c>
      <c r="L241" s="112" t="s">
        <v>196</v>
      </c>
    </row>
    <row r="242" spans="1:12" ht="18" customHeight="1">
      <c r="A242" s="9" t="s">
        <v>95</v>
      </c>
      <c r="B242" s="9">
        <v>2017</v>
      </c>
      <c r="C242" s="9" t="s">
        <v>39</v>
      </c>
      <c r="D242" s="9" t="s">
        <v>792</v>
      </c>
      <c r="E242" s="9" t="s">
        <v>930</v>
      </c>
      <c r="G242" s="177">
        <v>25758</v>
      </c>
      <c r="L242" s="112" t="s">
        <v>196</v>
      </c>
    </row>
    <row r="243" spans="1:12" ht="18" customHeight="1">
      <c r="A243" s="9" t="s">
        <v>95</v>
      </c>
      <c r="B243" s="9">
        <v>2018</v>
      </c>
      <c r="C243" s="9" t="s">
        <v>39</v>
      </c>
      <c r="D243" s="9" t="s">
        <v>939</v>
      </c>
      <c r="E243" s="24" t="s">
        <v>772</v>
      </c>
      <c r="G243" s="176">
        <v>705494</v>
      </c>
      <c r="I243" s="206"/>
      <c r="L243" s="19" t="s">
        <v>940</v>
      </c>
    </row>
    <row r="244" spans="1:12" ht="18" customHeight="1">
      <c r="A244" s="9" t="s">
        <v>95</v>
      </c>
      <c r="B244" s="9">
        <v>2018</v>
      </c>
      <c r="C244" s="9" t="s">
        <v>39</v>
      </c>
      <c r="D244" s="9" t="s">
        <v>774</v>
      </c>
      <c r="E244" s="24" t="s">
        <v>775</v>
      </c>
      <c r="G244" s="176">
        <v>631133</v>
      </c>
      <c r="I244" s="206"/>
      <c r="L244" s="19" t="s">
        <v>941</v>
      </c>
    </row>
    <row r="245" spans="1:12" ht="18" customHeight="1">
      <c r="A245" s="9" t="s">
        <v>95</v>
      </c>
      <c r="B245" s="9">
        <v>2018</v>
      </c>
      <c r="C245" s="9" t="s">
        <v>39</v>
      </c>
      <c r="D245" s="9" t="s">
        <v>799</v>
      </c>
      <c r="E245" s="24" t="s">
        <v>800</v>
      </c>
      <c r="G245" s="176">
        <v>193108</v>
      </c>
      <c r="I245" s="206"/>
      <c r="L245" s="19" t="s">
        <v>941</v>
      </c>
    </row>
    <row r="246" spans="1:12" ht="18" customHeight="1">
      <c r="A246" s="9" t="s">
        <v>95</v>
      </c>
      <c r="B246" s="9">
        <v>2018</v>
      </c>
      <c r="C246" s="9" t="s">
        <v>39</v>
      </c>
      <c r="E246" s="24" t="s">
        <v>790</v>
      </c>
      <c r="G246" s="176">
        <v>185023</v>
      </c>
      <c r="I246" s="206"/>
      <c r="L246" s="19" t="s">
        <v>941</v>
      </c>
    </row>
    <row r="247" spans="1:12" ht="18" customHeight="1">
      <c r="A247" s="9" t="s">
        <v>95</v>
      </c>
      <c r="B247" s="9">
        <v>2018</v>
      </c>
      <c r="C247" s="9" t="s">
        <v>39</v>
      </c>
      <c r="D247" s="9" t="s">
        <v>725</v>
      </c>
      <c r="E247" s="24" t="s">
        <v>726</v>
      </c>
      <c r="G247" s="176">
        <v>184066</v>
      </c>
      <c r="I247" s="206"/>
      <c r="L247" s="19" t="s">
        <v>941</v>
      </c>
    </row>
    <row r="248" spans="1:12" ht="18" customHeight="1">
      <c r="A248" s="9" t="s">
        <v>95</v>
      </c>
      <c r="B248" s="9">
        <v>2018</v>
      </c>
      <c r="C248" s="9" t="s">
        <v>39</v>
      </c>
      <c r="E248" s="24" t="s">
        <v>782</v>
      </c>
      <c r="G248" s="176">
        <v>178104</v>
      </c>
      <c r="I248" s="206"/>
      <c r="L248" s="19" t="s">
        <v>941</v>
      </c>
    </row>
    <row r="249" spans="1:12" ht="18" customHeight="1">
      <c r="A249" s="9" t="s">
        <v>95</v>
      </c>
      <c r="B249" s="9">
        <v>2018</v>
      </c>
      <c r="C249" s="9" t="s">
        <v>39</v>
      </c>
      <c r="E249" s="24" t="s">
        <v>795</v>
      </c>
      <c r="G249" s="176">
        <v>169810</v>
      </c>
      <c r="I249" s="206"/>
      <c r="L249" s="19" t="s">
        <v>941</v>
      </c>
    </row>
    <row r="250" spans="1:12" ht="18" customHeight="1">
      <c r="A250" s="9" t="s">
        <v>95</v>
      </c>
      <c r="B250" s="9">
        <v>2018</v>
      </c>
      <c r="C250" s="9" t="s">
        <v>39</v>
      </c>
      <c r="D250" s="9" t="s">
        <v>784</v>
      </c>
      <c r="E250" s="24" t="s">
        <v>785</v>
      </c>
      <c r="G250" s="176">
        <v>168775</v>
      </c>
      <c r="I250" s="206"/>
      <c r="L250" s="19" t="s">
        <v>941</v>
      </c>
    </row>
    <row r="251" spans="1:12" ht="18" customHeight="1">
      <c r="A251" s="9" t="s">
        <v>95</v>
      </c>
      <c r="B251" s="9">
        <v>2018</v>
      </c>
      <c r="C251" s="9" t="s">
        <v>39</v>
      </c>
      <c r="D251" s="9" t="s">
        <v>777</v>
      </c>
      <c r="E251" s="18" t="s">
        <v>942</v>
      </c>
      <c r="G251" s="176">
        <v>141224</v>
      </c>
      <c r="I251" s="206"/>
      <c r="L251" s="19" t="s">
        <v>941</v>
      </c>
    </row>
    <row r="252" spans="1:12" ht="18" customHeight="1">
      <c r="A252" s="9" t="s">
        <v>95</v>
      </c>
      <c r="B252" s="9">
        <v>2018</v>
      </c>
      <c r="C252" s="9" t="s">
        <v>39</v>
      </c>
      <c r="E252" s="24" t="s">
        <v>797</v>
      </c>
      <c r="G252" s="176">
        <v>140593</v>
      </c>
      <c r="I252" s="206"/>
      <c r="L252" s="19" t="s">
        <v>941</v>
      </c>
    </row>
    <row r="253" spans="1:12" ht="18" customHeight="1">
      <c r="A253" s="9" t="s">
        <v>95</v>
      </c>
      <c r="B253" s="9">
        <v>2018</v>
      </c>
      <c r="C253" s="9" t="s">
        <v>39</v>
      </c>
      <c r="D253" s="9" t="s">
        <v>792</v>
      </c>
      <c r="E253" s="230" t="s">
        <v>943</v>
      </c>
      <c r="G253" s="176">
        <v>125752</v>
      </c>
      <c r="I253" s="206"/>
      <c r="L253" s="19" t="s">
        <v>941</v>
      </c>
    </row>
    <row r="254" spans="1:12" ht="18" customHeight="1">
      <c r="A254" s="9" t="s">
        <v>95</v>
      </c>
      <c r="B254" s="9">
        <v>2018</v>
      </c>
      <c r="C254" s="9" t="s">
        <v>39</v>
      </c>
      <c r="D254" s="9" t="s">
        <v>944</v>
      </c>
      <c r="E254" s="24" t="s">
        <v>927</v>
      </c>
      <c r="G254" s="176">
        <v>112447</v>
      </c>
      <c r="I254" s="206"/>
      <c r="L254" s="19" t="s">
        <v>941</v>
      </c>
    </row>
    <row r="255" spans="1:12" ht="18" customHeight="1">
      <c r="A255" s="9" t="s">
        <v>95</v>
      </c>
      <c r="B255" s="9">
        <v>2018</v>
      </c>
      <c r="C255" s="9" t="s">
        <v>39</v>
      </c>
      <c r="D255" s="24" t="s">
        <v>945</v>
      </c>
      <c r="E255" s="24" t="s">
        <v>946</v>
      </c>
      <c r="G255" s="176">
        <v>101102</v>
      </c>
      <c r="I255" s="206"/>
      <c r="L255" s="19" t="s">
        <v>941</v>
      </c>
    </row>
    <row r="256" spans="1:12" ht="18" customHeight="1">
      <c r="A256" s="9" t="s">
        <v>95</v>
      </c>
      <c r="B256" s="9">
        <v>2018</v>
      </c>
      <c r="C256" s="9" t="s">
        <v>39</v>
      </c>
      <c r="D256" s="9" t="s">
        <v>947</v>
      </c>
      <c r="E256" s="24" t="s">
        <v>821</v>
      </c>
      <c r="G256" s="176">
        <v>85990</v>
      </c>
      <c r="I256" s="206"/>
      <c r="L256" s="19" t="s">
        <v>941</v>
      </c>
    </row>
    <row r="257" spans="1:12" ht="18" customHeight="1">
      <c r="A257" s="9" t="s">
        <v>95</v>
      </c>
      <c r="B257" s="9">
        <v>2018</v>
      </c>
      <c r="C257" s="9" t="s">
        <v>39</v>
      </c>
      <c r="E257" s="24" t="s">
        <v>948</v>
      </c>
      <c r="G257" s="176">
        <v>79309</v>
      </c>
      <c r="I257" s="206"/>
      <c r="L257" s="19" t="s">
        <v>941</v>
      </c>
    </row>
    <row r="258" spans="1:12" ht="18" customHeight="1">
      <c r="A258" s="9" t="s">
        <v>95</v>
      </c>
      <c r="B258" s="9">
        <v>2018</v>
      </c>
      <c r="C258" s="9" t="s">
        <v>39</v>
      </c>
      <c r="E258" s="24" t="s">
        <v>814</v>
      </c>
      <c r="G258" s="176">
        <v>58097</v>
      </c>
      <c r="I258" s="206"/>
      <c r="L258" s="19" t="s">
        <v>941</v>
      </c>
    </row>
    <row r="259" spans="1:12" ht="18" customHeight="1">
      <c r="A259" s="9" t="s">
        <v>95</v>
      </c>
      <c r="B259" s="9">
        <v>2018</v>
      </c>
      <c r="C259" s="9" t="s">
        <v>39</v>
      </c>
      <c r="E259" s="24" t="s">
        <v>804</v>
      </c>
      <c r="G259" s="176">
        <v>47697</v>
      </c>
      <c r="I259" s="206"/>
      <c r="L259" s="19" t="s">
        <v>941</v>
      </c>
    </row>
    <row r="260" spans="1:12" ht="18" customHeight="1">
      <c r="A260" s="9" t="s">
        <v>95</v>
      </c>
      <c r="B260" s="9">
        <v>2018</v>
      </c>
      <c r="C260" s="9" t="s">
        <v>39</v>
      </c>
      <c r="E260" s="24" t="s">
        <v>949</v>
      </c>
      <c r="G260" s="176">
        <v>40423</v>
      </c>
      <c r="I260" s="206"/>
      <c r="L260" s="19" t="s">
        <v>941</v>
      </c>
    </row>
    <row r="261" spans="1:12" ht="18" customHeight="1">
      <c r="A261" s="9" t="s">
        <v>95</v>
      </c>
      <c r="B261" s="372">
        <v>2019</v>
      </c>
      <c r="C261" s="372" t="s">
        <v>39</v>
      </c>
      <c r="D261" s="372" t="s">
        <v>939</v>
      </c>
      <c r="E261" s="415" t="s">
        <v>772</v>
      </c>
      <c r="F261" s="372"/>
      <c r="G261" s="440">
        <v>700272</v>
      </c>
      <c r="I261" s="206">
        <f>(G261/'Total Revenue (Millions)'!D$210)*100</f>
        <v>14.041737892451989</v>
      </c>
      <c r="L261" s="19" t="s">
        <v>941</v>
      </c>
    </row>
    <row r="262" spans="1:12" ht="18" customHeight="1">
      <c r="A262" s="9" t="s">
        <v>95</v>
      </c>
      <c r="B262" s="372">
        <v>2019</v>
      </c>
      <c r="C262" s="372" t="s">
        <v>39</v>
      </c>
      <c r="D262" s="372" t="s">
        <v>774</v>
      </c>
      <c r="E262" s="415" t="s">
        <v>775</v>
      </c>
      <c r="F262" s="372"/>
      <c r="G262" s="441">
        <v>638257</v>
      </c>
      <c r="I262" s="206">
        <f>(G262/'Total Revenue (Millions)'!D$210)*100</f>
        <v>12.798223407508411</v>
      </c>
      <c r="L262" s="19" t="s">
        <v>941</v>
      </c>
    </row>
    <row r="263" spans="1:12" ht="18" customHeight="1">
      <c r="A263" s="9" t="s">
        <v>95</v>
      </c>
      <c r="B263" s="372">
        <v>2019</v>
      </c>
      <c r="C263" s="372" t="s">
        <v>39</v>
      </c>
      <c r="D263" s="372" t="s">
        <v>777</v>
      </c>
      <c r="E263" s="442" t="s">
        <v>942</v>
      </c>
      <c r="F263" s="372"/>
      <c r="G263" s="440">
        <v>253580</v>
      </c>
      <c r="I263" s="206">
        <f>(G263/'Total Revenue (Millions)'!D$210)*100</f>
        <v>5.0847440634038987</v>
      </c>
      <c r="L263" s="19" t="s">
        <v>941</v>
      </c>
    </row>
    <row r="264" spans="1:12" ht="18" customHeight="1">
      <c r="A264" s="9" t="s">
        <v>95</v>
      </c>
      <c r="B264" s="372">
        <v>2019</v>
      </c>
      <c r="C264" s="372" t="s">
        <v>39</v>
      </c>
      <c r="D264" s="372" t="s">
        <v>760</v>
      </c>
      <c r="E264" s="415" t="s">
        <v>950</v>
      </c>
      <c r="F264" s="425"/>
      <c r="G264" s="440">
        <v>248054</v>
      </c>
      <c r="I264" s="206">
        <f>(G264/'Total Revenue (Millions)'!D$210)*100</f>
        <v>4.973937628770372</v>
      </c>
      <c r="L264" s="19" t="s">
        <v>941</v>
      </c>
    </row>
    <row r="265" spans="1:12" ht="18" customHeight="1">
      <c r="A265" s="9" t="s">
        <v>95</v>
      </c>
      <c r="B265" s="372">
        <v>2019</v>
      </c>
      <c r="C265" s="372" t="s">
        <v>39</v>
      </c>
      <c r="D265" s="372" t="s">
        <v>799</v>
      </c>
      <c r="E265" s="415" t="s">
        <v>800</v>
      </c>
      <c r="F265" s="425"/>
      <c r="G265" s="440">
        <v>229570</v>
      </c>
      <c r="I265" s="206">
        <f>(G265/'Total Revenue (Millions)'!D$210)*100</f>
        <v>4.6032995292831975</v>
      </c>
      <c r="L265" s="19" t="s">
        <v>941</v>
      </c>
    </row>
    <row r="266" spans="1:12" ht="18" customHeight="1">
      <c r="A266" s="9" t="s">
        <v>95</v>
      </c>
      <c r="B266" s="372">
        <v>2019</v>
      </c>
      <c r="C266" s="372" t="s">
        <v>39</v>
      </c>
      <c r="D266" s="372"/>
      <c r="E266" s="415" t="s">
        <v>790</v>
      </c>
      <c r="F266" s="425"/>
      <c r="G266" s="440">
        <v>218633</v>
      </c>
      <c r="I266" s="206">
        <f>(G266/'Total Revenue (Millions)'!D$210)*100</f>
        <v>4.3839926209250919</v>
      </c>
      <c r="L266" s="19" t="s">
        <v>941</v>
      </c>
    </row>
    <row r="267" spans="1:12" ht="18" customHeight="1">
      <c r="A267" s="9" t="s">
        <v>95</v>
      </c>
      <c r="B267" s="372">
        <v>2019</v>
      </c>
      <c r="C267" s="372" t="s">
        <v>39</v>
      </c>
      <c r="D267" s="372"/>
      <c r="E267" s="415" t="s">
        <v>797</v>
      </c>
      <c r="F267" s="425"/>
      <c r="G267" s="440">
        <v>180739</v>
      </c>
      <c r="I267" s="206">
        <f>(G267/'Total Revenue (Millions)'!D$210)*100</f>
        <v>3.6241484236752006</v>
      </c>
      <c r="L267" s="19" t="s">
        <v>941</v>
      </c>
    </row>
    <row r="268" spans="1:12" ht="18" customHeight="1">
      <c r="A268" s="9" t="s">
        <v>95</v>
      </c>
      <c r="B268" s="372">
        <v>2019</v>
      </c>
      <c r="C268" s="372" t="s">
        <v>39</v>
      </c>
      <c r="D268" s="372"/>
      <c r="E268" s="415" t="s">
        <v>782</v>
      </c>
      <c r="F268" s="372"/>
      <c r="G268" s="440">
        <v>173082</v>
      </c>
      <c r="I268" s="206">
        <f>(G268/'Total Revenue (Millions)'!D$210)*100</f>
        <v>3.4706115308071364</v>
      </c>
      <c r="L268" s="19" t="s">
        <v>941</v>
      </c>
    </row>
    <row r="269" spans="1:12" ht="18" customHeight="1">
      <c r="A269" s="9" t="s">
        <v>95</v>
      </c>
      <c r="B269" s="372">
        <v>2019</v>
      </c>
      <c r="C269" s="372" t="s">
        <v>39</v>
      </c>
      <c r="D269" s="372" t="s">
        <v>784</v>
      </c>
      <c r="E269" s="415" t="s">
        <v>785</v>
      </c>
      <c r="F269" s="425"/>
      <c r="G269" s="440">
        <v>164819</v>
      </c>
      <c r="I269" s="206">
        <f>(G269/'Total Revenue (Millions)'!D$210)*100</f>
        <v>3.3049232265406077</v>
      </c>
      <c r="L269" s="19" t="s">
        <v>941</v>
      </c>
    </row>
    <row r="270" spans="1:12" ht="18" customHeight="1">
      <c r="A270" s="9" t="s">
        <v>95</v>
      </c>
      <c r="B270" s="372">
        <v>2019</v>
      </c>
      <c r="C270" s="372" t="s">
        <v>39</v>
      </c>
      <c r="D270" s="372"/>
      <c r="E270" s="415" t="s">
        <v>795</v>
      </c>
      <c r="F270" s="425"/>
      <c r="G270" s="440">
        <v>153657</v>
      </c>
      <c r="I270" s="206">
        <f>(G270/'Total Revenue (Millions)'!D$210)*100</f>
        <v>3.0811046555345571</v>
      </c>
      <c r="L270" s="19" t="s">
        <v>941</v>
      </c>
    </row>
    <row r="271" spans="1:12" ht="18" customHeight="1">
      <c r="A271" s="9" t="s">
        <v>95</v>
      </c>
      <c r="B271" s="372">
        <v>2019</v>
      </c>
      <c r="C271" s="372" t="s">
        <v>39</v>
      </c>
      <c r="D271" s="415" t="s">
        <v>790</v>
      </c>
      <c r="E271" s="415" t="s">
        <v>946</v>
      </c>
      <c r="F271" s="425"/>
      <c r="G271" s="440">
        <v>143295</v>
      </c>
      <c r="I271" s="206">
        <f>(G271/'Total Revenue (Millions)'!D$210)*100</f>
        <v>2.8733275517211996</v>
      </c>
      <c r="L271" s="19" t="s">
        <v>941</v>
      </c>
    </row>
    <row r="272" spans="1:12" ht="18" customHeight="1">
      <c r="A272" s="9" t="s">
        <v>95</v>
      </c>
      <c r="B272" s="372">
        <v>2019</v>
      </c>
      <c r="C272" s="372" t="s">
        <v>39</v>
      </c>
      <c r="D272" s="372" t="s">
        <v>951</v>
      </c>
      <c r="E272" s="443" t="s">
        <v>943</v>
      </c>
      <c r="F272" s="425"/>
      <c r="G272" s="440">
        <v>126737</v>
      </c>
      <c r="I272" s="206">
        <f>(G272/'Total Revenue (Millions)'!D$210)*100</f>
        <v>2.5413092845004335</v>
      </c>
      <c r="L272" s="19" t="s">
        <v>941</v>
      </c>
    </row>
    <row r="273" spans="1:12" ht="18" customHeight="1">
      <c r="A273" s="9" t="s">
        <v>95</v>
      </c>
      <c r="B273" s="372">
        <v>2019</v>
      </c>
      <c r="C273" s="372" t="s">
        <v>39</v>
      </c>
      <c r="D273" s="372" t="s">
        <v>944</v>
      </c>
      <c r="E273" s="415" t="s">
        <v>927</v>
      </c>
      <c r="F273" s="425"/>
      <c r="G273" s="440">
        <v>120794</v>
      </c>
      <c r="I273" s="206">
        <f>(G273/'Total Revenue (Millions)'!D$210)*100</f>
        <v>2.4221412350927145</v>
      </c>
      <c r="L273" s="19" t="s">
        <v>941</v>
      </c>
    </row>
    <row r="274" spans="1:12" ht="18" customHeight="1">
      <c r="A274" s="9" t="s">
        <v>95</v>
      </c>
      <c r="B274" s="372">
        <v>2019</v>
      </c>
      <c r="C274" s="372" t="s">
        <v>39</v>
      </c>
      <c r="D274" s="372"/>
      <c r="E274" s="415" t="s">
        <v>952</v>
      </c>
      <c r="F274" s="425"/>
      <c r="G274" s="440">
        <v>114715</v>
      </c>
      <c r="I274" s="206">
        <f>(G274/'Total Revenue (Millions)'!D$210)*100</f>
        <v>2.300246136262238</v>
      </c>
      <c r="L274" s="19" t="s">
        <v>941</v>
      </c>
    </row>
    <row r="275" spans="1:12" ht="18" customHeight="1">
      <c r="A275" s="9" t="s">
        <v>95</v>
      </c>
      <c r="B275" s="372">
        <v>2019</v>
      </c>
      <c r="C275" s="372" t="s">
        <v>39</v>
      </c>
      <c r="D275" s="372" t="s">
        <v>947</v>
      </c>
      <c r="E275" s="415" t="s">
        <v>821</v>
      </c>
      <c r="F275" s="425"/>
      <c r="G275" s="440">
        <v>84633</v>
      </c>
      <c r="I275" s="206">
        <f>(G275/'Total Revenue (Millions)'!D$210)*100</f>
        <v>1.6970468661489952</v>
      </c>
      <c r="L275" s="19" t="s">
        <v>941</v>
      </c>
    </row>
    <row r="276" spans="1:12" ht="18" customHeight="1">
      <c r="A276" s="9" t="s">
        <v>95</v>
      </c>
      <c r="B276" s="372">
        <v>2019</v>
      </c>
      <c r="C276" s="372" t="s">
        <v>39</v>
      </c>
      <c r="D276" s="372"/>
      <c r="E276" s="415" t="s">
        <v>814</v>
      </c>
      <c r="F276" s="372"/>
      <c r="G276" s="440">
        <v>70137</v>
      </c>
      <c r="I276" s="206">
        <f>(G276/'Total Revenue (Millions)'!D$210)*100</f>
        <v>1.406375480617396</v>
      </c>
      <c r="L276" s="19" t="s">
        <v>941</v>
      </c>
    </row>
    <row r="277" spans="1:12" ht="18" customHeight="1">
      <c r="A277" s="9" t="s">
        <v>95</v>
      </c>
      <c r="B277" s="372">
        <v>2019</v>
      </c>
      <c r="C277" s="372" t="s">
        <v>39</v>
      </c>
      <c r="D277" s="372"/>
      <c r="E277" s="415" t="s">
        <v>953</v>
      </c>
      <c r="F277" s="372"/>
      <c r="G277" s="440">
        <v>53731</v>
      </c>
      <c r="I277" s="206">
        <f>(G277/'Total Revenue (Millions)'!D$210)*100</f>
        <v>1.0774050921632421</v>
      </c>
      <c r="L277" s="19" t="s">
        <v>941</v>
      </c>
    </row>
    <row r="278" spans="1:12" ht="18" customHeight="1">
      <c r="A278" s="9" t="s">
        <v>95</v>
      </c>
      <c r="B278" s="372">
        <v>2019</v>
      </c>
      <c r="C278" s="372" t="s">
        <v>39</v>
      </c>
      <c r="D278" s="372"/>
      <c r="E278" s="415" t="s">
        <v>954</v>
      </c>
      <c r="F278" s="372"/>
      <c r="G278" s="440">
        <v>53036</v>
      </c>
      <c r="I278" s="206">
        <f>(G278/'Total Revenue (Millions)'!D$210)*100</f>
        <v>1.0634690675395897</v>
      </c>
      <c r="L278" s="19" t="s">
        <v>941</v>
      </c>
    </row>
    <row r="279" spans="1:12" ht="18" customHeight="1">
      <c r="A279" s="9" t="s">
        <v>95</v>
      </c>
      <c r="B279" s="372">
        <v>2019</v>
      </c>
      <c r="C279" s="372" t="s">
        <v>39</v>
      </c>
      <c r="D279" s="372"/>
      <c r="E279" s="415" t="s">
        <v>586</v>
      </c>
      <c r="F279" s="372"/>
      <c r="G279" s="440">
        <v>49793</v>
      </c>
      <c r="I279" s="206">
        <f>(G279/'Total Revenue (Millions)'!D$210)*100</f>
        <v>0.99844096990721021</v>
      </c>
      <c r="L279" s="19" t="s">
        <v>941</v>
      </c>
    </row>
    <row r="280" spans="1:12" ht="18" customHeight="1">
      <c r="A280" s="9" t="s">
        <v>95</v>
      </c>
      <c r="B280" s="372">
        <v>2019</v>
      </c>
      <c r="C280" s="372" t="s">
        <v>39</v>
      </c>
      <c r="D280" s="372"/>
      <c r="E280" s="415" t="s">
        <v>955</v>
      </c>
      <c r="F280" s="372"/>
      <c r="G280" s="440">
        <v>42140</v>
      </c>
      <c r="I280" s="206">
        <f>(G280/'Total Revenue (Millions)'!D$210)*100</f>
        <v>0.84498428437510964</v>
      </c>
      <c r="L280" s="19" t="s">
        <v>941</v>
      </c>
    </row>
    <row r="281" spans="1:12" ht="18" customHeight="1">
      <c r="A281" s="9" t="s">
        <v>95</v>
      </c>
      <c r="B281" s="354">
        <v>2020</v>
      </c>
      <c r="C281" s="354" t="s">
        <v>39</v>
      </c>
      <c r="D281" s="354" t="s">
        <v>774</v>
      </c>
      <c r="E281" s="387" t="s">
        <v>775</v>
      </c>
      <c r="F281" s="354"/>
      <c r="G281" s="436">
        <v>632552</v>
      </c>
      <c r="I281" s="206">
        <f>(G281/'Total Revenue (Millions)'!D$211)*100</f>
        <v>11.813487372280086</v>
      </c>
      <c r="L281" s="19" t="s">
        <v>941</v>
      </c>
    </row>
    <row r="282" spans="1:12" ht="18" customHeight="1">
      <c r="A282" s="9" t="s">
        <v>95</v>
      </c>
      <c r="B282" s="354">
        <v>2020</v>
      </c>
      <c r="C282" s="354" t="s">
        <v>39</v>
      </c>
      <c r="D282" s="354" t="s">
        <v>939</v>
      </c>
      <c r="E282" s="387" t="s">
        <v>772</v>
      </c>
      <c r="F282" s="354"/>
      <c r="G282" s="436">
        <v>586646</v>
      </c>
      <c r="I282" s="206">
        <f>(G282/'Total Revenue (Millions)'!D$211)*100</f>
        <v>10.95615081921901</v>
      </c>
      <c r="L282" s="19" t="s">
        <v>941</v>
      </c>
    </row>
    <row r="283" spans="1:12" ht="18" customHeight="1">
      <c r="A283" s="9" t="s">
        <v>95</v>
      </c>
      <c r="B283" s="354">
        <v>2020</v>
      </c>
      <c r="C283" s="354" t="s">
        <v>39</v>
      </c>
      <c r="D283" s="354" t="s">
        <v>760</v>
      </c>
      <c r="E283" s="387" t="s">
        <v>726</v>
      </c>
      <c r="F283" s="354"/>
      <c r="G283" s="436">
        <v>342966</v>
      </c>
      <c r="I283" s="206">
        <f>(G283/'Total Revenue (Millions)'!D$211)*100</f>
        <v>6.4052038569499619</v>
      </c>
      <c r="L283" s="19" t="s">
        <v>941</v>
      </c>
    </row>
    <row r="284" spans="1:12" ht="18" customHeight="1">
      <c r="A284" s="9" t="s">
        <v>95</v>
      </c>
      <c r="B284" s="354">
        <v>2020</v>
      </c>
      <c r="C284" s="354" t="s">
        <v>39</v>
      </c>
      <c r="D284" s="354" t="s">
        <v>777</v>
      </c>
      <c r="E284" s="354" t="s">
        <v>778</v>
      </c>
      <c r="F284" s="354"/>
      <c r="G284" s="436">
        <v>338510</v>
      </c>
      <c r="I284" s="206">
        <f>(G284/'Total Revenue (Millions)'!D$211)*100</f>
        <v>6.3219839798001303</v>
      </c>
      <c r="L284" s="19" t="s">
        <v>941</v>
      </c>
    </row>
    <row r="285" spans="1:12" ht="18" customHeight="1">
      <c r="A285" s="9" t="s">
        <v>95</v>
      </c>
      <c r="B285" s="354">
        <v>2020</v>
      </c>
      <c r="C285" s="354" t="s">
        <v>39</v>
      </c>
      <c r="D285" s="354" t="s">
        <v>777</v>
      </c>
      <c r="E285" s="346" t="s">
        <v>956</v>
      </c>
      <c r="F285" s="437"/>
      <c r="G285" s="436">
        <v>282780</v>
      </c>
      <c r="I285" s="206">
        <f>(G285/'Total Revenue (Millions)'!D$211)*100</f>
        <v>5.2811752379778465</v>
      </c>
      <c r="L285" s="19" t="s">
        <v>941</v>
      </c>
    </row>
    <row r="286" spans="1:12" ht="18" customHeight="1">
      <c r="A286" s="9" t="s">
        <v>95</v>
      </c>
      <c r="B286" s="354">
        <v>2020</v>
      </c>
      <c r="C286" s="354" t="s">
        <v>39</v>
      </c>
      <c r="D286" s="354" t="s">
        <v>799</v>
      </c>
      <c r="E286" s="387" t="s">
        <v>800</v>
      </c>
      <c r="F286" s="437"/>
      <c r="G286" s="436">
        <v>192737</v>
      </c>
      <c r="I286" s="206">
        <f>(G286/'Total Revenue (Millions)'!D$211)*100</f>
        <v>3.5995398254548983</v>
      </c>
      <c r="L286" s="19" t="s">
        <v>941</v>
      </c>
    </row>
    <row r="287" spans="1:12" ht="18" customHeight="1">
      <c r="A287" s="9" t="s">
        <v>95</v>
      </c>
      <c r="B287" s="354">
        <v>2020</v>
      </c>
      <c r="C287" s="354" t="s">
        <v>39</v>
      </c>
      <c r="D287" s="438"/>
      <c r="E287" s="387" t="s">
        <v>790</v>
      </c>
      <c r="F287" s="437"/>
      <c r="G287" s="436">
        <v>176329</v>
      </c>
      <c r="I287" s="206">
        <f>(G287/'Total Revenue (Millions)'!D$211)*100</f>
        <v>3.2931054124669199</v>
      </c>
      <c r="L287" s="19" t="s">
        <v>941</v>
      </c>
    </row>
    <row r="288" spans="1:12" ht="18" customHeight="1">
      <c r="A288" s="9" t="s">
        <v>95</v>
      </c>
      <c r="B288" s="354">
        <v>2020</v>
      </c>
      <c r="C288" s="354" t="s">
        <v>39</v>
      </c>
      <c r="D288" s="438"/>
      <c r="E288" s="387" t="s">
        <v>952</v>
      </c>
      <c r="F288" s="437"/>
      <c r="G288" s="436">
        <v>153775</v>
      </c>
      <c r="I288" s="206">
        <f>(G288/'Total Revenue (Millions)'!D$211)*100</f>
        <v>2.8718888260133082</v>
      </c>
      <c r="L288" s="19" t="s">
        <v>941</v>
      </c>
    </row>
    <row r="289" spans="1:12" ht="18" customHeight="1">
      <c r="A289" s="9" t="s">
        <v>95</v>
      </c>
      <c r="B289" s="354">
        <v>2020</v>
      </c>
      <c r="C289" s="354" t="s">
        <v>39</v>
      </c>
      <c r="D289" s="354" t="s">
        <v>784</v>
      </c>
      <c r="E289" s="387" t="s">
        <v>785</v>
      </c>
      <c r="F289" s="354"/>
      <c r="G289" s="436">
        <v>152370</v>
      </c>
      <c r="I289" s="206">
        <f>(G289/'Total Revenue (Millions)'!D$211)*100</f>
        <v>2.8456491654667389</v>
      </c>
      <c r="L289" s="19" t="s">
        <v>941</v>
      </c>
    </row>
    <row r="290" spans="1:12" ht="18" customHeight="1">
      <c r="A290" s="9" t="s">
        <v>95</v>
      </c>
      <c r="B290" s="354">
        <v>2020</v>
      </c>
      <c r="C290" s="354" t="s">
        <v>39</v>
      </c>
      <c r="D290" s="438"/>
      <c r="E290" s="387" t="s">
        <v>782</v>
      </c>
      <c r="F290" s="354"/>
      <c r="G290" s="436">
        <v>150222</v>
      </c>
      <c r="I290" s="206">
        <f>(G290/'Total Revenue (Millions)'!D$211)*100</f>
        <v>2.8055333000902047</v>
      </c>
      <c r="L290" s="19" t="s">
        <v>941</v>
      </c>
    </row>
    <row r="291" spans="1:12" ht="18" customHeight="1">
      <c r="A291" s="9" t="s">
        <v>95</v>
      </c>
      <c r="B291" s="354">
        <v>2020</v>
      </c>
      <c r="C291" s="354" t="s">
        <v>39</v>
      </c>
      <c r="D291" s="438"/>
      <c r="E291" s="387" t="s">
        <v>797</v>
      </c>
      <c r="F291" s="437"/>
      <c r="G291" s="436">
        <v>142791</v>
      </c>
      <c r="I291" s="206">
        <f>(G291/'Total Revenue (Millions)'!D$211)*100</f>
        <v>2.6667525758755737</v>
      </c>
      <c r="L291" s="19" t="s">
        <v>941</v>
      </c>
    </row>
    <row r="292" spans="1:12" ht="18" customHeight="1">
      <c r="A292" s="9" t="s">
        <v>95</v>
      </c>
      <c r="B292" s="354">
        <v>2020</v>
      </c>
      <c r="C292" s="354" t="s">
        <v>39</v>
      </c>
      <c r="D292" s="354" t="s">
        <v>605</v>
      </c>
      <c r="E292" s="354" t="s">
        <v>957</v>
      </c>
      <c r="F292" s="438"/>
      <c r="G292" s="436">
        <v>132288</v>
      </c>
      <c r="I292" s="206">
        <f>(G292/'Total Revenue (Millions)'!D$211)*100</f>
        <v>2.4705994408431056</v>
      </c>
      <c r="L292" s="19" t="s">
        <v>941</v>
      </c>
    </row>
    <row r="293" spans="1:12" ht="18" customHeight="1">
      <c r="A293" s="9" t="s">
        <v>95</v>
      </c>
      <c r="B293" s="354">
        <v>2020</v>
      </c>
      <c r="C293" s="354" t="s">
        <v>39</v>
      </c>
      <c r="D293" s="387" t="s">
        <v>790</v>
      </c>
      <c r="E293" s="387" t="s">
        <v>946</v>
      </c>
      <c r="F293" s="437"/>
      <c r="G293" s="436">
        <v>122929</v>
      </c>
      <c r="I293" s="206">
        <f>(G293/'Total Revenue (Millions)'!D$211)*100</f>
        <v>2.2958115525474883</v>
      </c>
      <c r="L293" s="19" t="s">
        <v>941</v>
      </c>
    </row>
    <row r="294" spans="1:12" ht="18" customHeight="1">
      <c r="A294" s="9" t="s">
        <v>95</v>
      </c>
      <c r="B294" s="354">
        <v>2020</v>
      </c>
      <c r="C294" s="354" t="s">
        <v>39</v>
      </c>
      <c r="D294" s="354" t="s">
        <v>958</v>
      </c>
      <c r="E294" s="387" t="s">
        <v>927</v>
      </c>
      <c r="F294" s="437"/>
      <c r="G294" s="436">
        <v>116182</v>
      </c>
      <c r="I294" s="206">
        <f>(G294/'Total Revenue (Millions)'!D$211)*100</f>
        <v>2.169805154179016</v>
      </c>
      <c r="L294" s="19" t="s">
        <v>941</v>
      </c>
    </row>
    <row r="295" spans="1:12" ht="18" customHeight="1">
      <c r="A295" s="9" t="s">
        <v>95</v>
      </c>
      <c r="B295" s="354">
        <v>2020</v>
      </c>
      <c r="C295" s="354" t="s">
        <v>39</v>
      </c>
      <c r="D295" s="438"/>
      <c r="E295" s="387" t="s">
        <v>795</v>
      </c>
      <c r="F295" s="438"/>
      <c r="G295" s="436">
        <v>108460</v>
      </c>
      <c r="I295" s="206">
        <f>(G295/'Total Revenue (Millions)'!D$211)*100</f>
        <v>2.0255897387052735</v>
      </c>
      <c r="L295" s="19" t="s">
        <v>941</v>
      </c>
    </row>
    <row r="296" spans="1:12" ht="18" customHeight="1">
      <c r="A296" s="9" t="s">
        <v>95</v>
      </c>
      <c r="B296" s="354">
        <v>2020</v>
      </c>
      <c r="C296" s="354" t="s">
        <v>39</v>
      </c>
      <c r="D296" s="354" t="s">
        <v>792</v>
      </c>
      <c r="E296" s="439" t="s">
        <v>943</v>
      </c>
      <c r="F296" s="437"/>
      <c r="G296" s="436">
        <v>106410</v>
      </c>
      <c r="I296" s="206">
        <f>(G296/'Total Revenue (Millions)'!D$211)*100</f>
        <v>1.9873041129967559</v>
      </c>
      <c r="L296" s="19" t="s">
        <v>941</v>
      </c>
    </row>
    <row r="297" spans="1:12" ht="18" customHeight="1">
      <c r="A297" s="9" t="s">
        <v>95</v>
      </c>
      <c r="B297" s="354">
        <v>2020</v>
      </c>
      <c r="C297" s="354" t="s">
        <v>39</v>
      </c>
      <c r="D297" s="354" t="s">
        <v>777</v>
      </c>
      <c r="E297" s="354" t="s">
        <v>959</v>
      </c>
      <c r="F297" s="437"/>
      <c r="G297" s="436">
        <v>80099</v>
      </c>
      <c r="I297" s="206">
        <f>(G297/'Total Revenue (Millions)'!D$211)*100</f>
        <v>1.4959221139641683</v>
      </c>
      <c r="L297" s="19" t="s">
        <v>941</v>
      </c>
    </row>
    <row r="298" spans="1:12" ht="18" customHeight="1">
      <c r="A298" s="9" t="s">
        <v>95</v>
      </c>
      <c r="B298" s="354">
        <v>2020</v>
      </c>
      <c r="C298" s="354" t="s">
        <v>39</v>
      </c>
      <c r="D298" s="354" t="s">
        <v>947</v>
      </c>
      <c r="E298" s="387" t="s">
        <v>821</v>
      </c>
      <c r="F298" s="437"/>
      <c r="G298" s="436">
        <v>75364</v>
      </c>
      <c r="I298" s="206">
        <f>(G298/'Total Revenue (Millions)'!D$211)*100</f>
        <v>1.4074916565349826</v>
      </c>
      <c r="L298" s="19" t="s">
        <v>941</v>
      </c>
    </row>
    <row r="299" spans="1:12" ht="18" customHeight="1">
      <c r="A299" s="9" t="s">
        <v>95</v>
      </c>
      <c r="B299" s="354">
        <v>2020</v>
      </c>
      <c r="C299" s="354" t="s">
        <v>39</v>
      </c>
      <c r="D299" s="438"/>
      <c r="E299" s="387" t="s">
        <v>814</v>
      </c>
      <c r="F299" s="438"/>
      <c r="G299" s="436">
        <v>68355</v>
      </c>
      <c r="I299" s="206">
        <f>(G299/'Total Revenue (Millions)'!D$211)*100</f>
        <v>1.2765921684418124</v>
      </c>
      <c r="L299" s="19" t="s">
        <v>198</v>
      </c>
    </row>
    <row r="300" spans="1:12" ht="18" customHeight="1">
      <c r="A300" s="9" t="s">
        <v>95</v>
      </c>
      <c r="B300" s="354">
        <v>2020</v>
      </c>
      <c r="C300" s="354" t="s">
        <v>39</v>
      </c>
      <c r="D300" s="438"/>
      <c r="E300" s="387" t="s">
        <v>953</v>
      </c>
      <c r="F300" s="438"/>
      <c r="G300" s="436">
        <v>58808</v>
      </c>
      <c r="I300" s="206">
        <f>(G300/'Total Revenue (Millions)'!D$211)*100</f>
        <v>1.0982932081299994</v>
      </c>
      <c r="L300" s="19" t="s">
        <v>198</v>
      </c>
    </row>
    <row r="301" spans="1:12" ht="15.75" customHeight="1">
      <c r="A301" s="9" t="s">
        <v>95</v>
      </c>
      <c r="B301" s="264">
        <v>2021</v>
      </c>
      <c r="C301" s="264" t="s">
        <v>39</v>
      </c>
      <c r="D301" s="264" t="s">
        <v>774</v>
      </c>
      <c r="E301" s="215" t="s">
        <v>775</v>
      </c>
      <c r="F301" s="280"/>
      <c r="G301" s="434">
        <v>686497</v>
      </c>
      <c r="I301" s="206">
        <f>(G301/'Total Revenue (Millions)'!D$212)*100</f>
        <v>11.245279705645942</v>
      </c>
      <c r="L301" s="19" t="s">
        <v>960</v>
      </c>
    </row>
    <row r="302" spans="1:12" ht="18" customHeight="1">
      <c r="A302" s="9" t="s">
        <v>95</v>
      </c>
      <c r="B302" s="264">
        <v>2021</v>
      </c>
      <c r="C302" s="264" t="s">
        <v>39</v>
      </c>
      <c r="D302" s="264" t="s">
        <v>939</v>
      </c>
      <c r="E302" s="215" t="s">
        <v>772</v>
      </c>
      <c r="F302" s="280"/>
      <c r="G302" s="434">
        <v>593166</v>
      </c>
      <c r="I302" s="206">
        <f>(G302/'Total Revenue (Millions)'!D$212)*100</f>
        <v>9.7164555444221623</v>
      </c>
      <c r="L302" s="19" t="s">
        <v>961</v>
      </c>
    </row>
    <row r="303" spans="1:12" ht="18" customHeight="1">
      <c r="A303" s="9" t="s">
        <v>95</v>
      </c>
      <c r="B303" s="264">
        <v>2021</v>
      </c>
      <c r="C303" s="264" t="s">
        <v>39</v>
      </c>
      <c r="D303" s="264" t="s">
        <v>777</v>
      </c>
      <c r="E303" s="264" t="s">
        <v>778</v>
      </c>
      <c r="F303" s="282"/>
      <c r="G303" s="434">
        <v>568867</v>
      </c>
      <c r="I303" s="206">
        <f>(G303/'Total Revenue (Millions)'!D$212)*100</f>
        <v>9.3184216832873119</v>
      </c>
      <c r="L303" s="19" t="s">
        <v>962</v>
      </c>
    </row>
    <row r="304" spans="1:12" ht="18" customHeight="1">
      <c r="A304" s="9" t="s">
        <v>95</v>
      </c>
      <c r="B304" s="264">
        <v>2021</v>
      </c>
      <c r="C304" s="264" t="s">
        <v>39</v>
      </c>
      <c r="D304" s="264" t="s">
        <v>725</v>
      </c>
      <c r="E304" s="215" t="s">
        <v>950</v>
      </c>
      <c r="F304" s="282"/>
      <c r="G304" s="434">
        <v>427034</v>
      </c>
      <c r="I304" s="206">
        <f>(G304/'Total Revenue (Millions)'!D$212)*100</f>
        <v>6.9951023439589815</v>
      </c>
      <c r="L304" s="19" t="s">
        <v>963</v>
      </c>
    </row>
    <row r="305" spans="1:12" ht="18" customHeight="1">
      <c r="A305" s="9" t="s">
        <v>95</v>
      </c>
      <c r="B305" s="264">
        <v>2021</v>
      </c>
      <c r="C305" s="264" t="s">
        <v>39</v>
      </c>
      <c r="D305" s="264" t="s">
        <v>777</v>
      </c>
      <c r="E305" s="264" t="s">
        <v>959</v>
      </c>
      <c r="F305" s="282"/>
      <c r="G305" s="434">
        <v>359661</v>
      </c>
      <c r="I305" s="206">
        <f>(G305/'Total Revenue (Millions)'!D$212)*100</f>
        <v>5.8914875727240243</v>
      </c>
      <c r="L305" s="19" t="s">
        <v>964</v>
      </c>
    </row>
    <row r="306" spans="1:12" ht="18" customHeight="1">
      <c r="A306" s="9" t="s">
        <v>95</v>
      </c>
      <c r="B306" s="264">
        <v>2021</v>
      </c>
      <c r="C306" s="264" t="s">
        <v>39</v>
      </c>
      <c r="D306" s="264" t="s">
        <v>965</v>
      </c>
      <c r="E306" s="264" t="s">
        <v>966</v>
      </c>
      <c r="F306" s="282"/>
      <c r="G306" s="434">
        <v>335326</v>
      </c>
      <c r="I306" s="206">
        <f>(G306/'Total Revenue (Millions)'!D$212)*100</f>
        <v>5.4928640075272446</v>
      </c>
      <c r="L306" s="19" t="s">
        <v>967</v>
      </c>
    </row>
    <row r="307" spans="1:12" ht="18" customHeight="1">
      <c r="A307" s="9" t="s">
        <v>95</v>
      </c>
      <c r="B307" s="264">
        <v>2021</v>
      </c>
      <c r="C307" s="264" t="s">
        <v>39</v>
      </c>
      <c r="D307" s="215" t="s">
        <v>790</v>
      </c>
      <c r="E307" s="215" t="s">
        <v>946</v>
      </c>
      <c r="F307" s="264"/>
      <c r="G307" s="434">
        <v>221196</v>
      </c>
      <c r="I307" s="206">
        <f>(G307/'Total Revenue (Millions)'!D$212)*100</f>
        <v>3.6233383245229906</v>
      </c>
      <c r="L307" s="19" t="s">
        <v>968</v>
      </c>
    </row>
    <row r="308" spans="1:12" ht="18" customHeight="1">
      <c r="A308" s="9" t="s">
        <v>95</v>
      </c>
      <c r="B308" s="264">
        <v>2021</v>
      </c>
      <c r="C308" s="264" t="s">
        <v>39</v>
      </c>
      <c r="D308" s="264"/>
      <c r="E308" s="215" t="s">
        <v>952</v>
      </c>
      <c r="F308" s="264"/>
      <c r="G308" s="434">
        <v>199073</v>
      </c>
      <c r="I308" s="206">
        <f>(G308/'Total Revenue (Millions)'!D$212)*100</f>
        <v>3.2609487977981759</v>
      </c>
      <c r="L308" s="19" t="s">
        <v>969</v>
      </c>
    </row>
    <row r="309" spans="1:12" ht="18" customHeight="1">
      <c r="A309" s="9" t="s">
        <v>95</v>
      </c>
      <c r="B309" s="264">
        <v>2021</v>
      </c>
      <c r="C309" s="264" t="s">
        <v>39</v>
      </c>
      <c r="D309" s="264" t="s">
        <v>799</v>
      </c>
      <c r="E309" s="215" t="s">
        <v>800</v>
      </c>
      <c r="F309" s="264"/>
      <c r="G309" s="434">
        <v>195728</v>
      </c>
      <c r="I309" s="206">
        <f>(G309/'Total Revenue (Millions)'!D$212)*100</f>
        <v>3.2061554620437795</v>
      </c>
      <c r="L309" s="19" t="s">
        <v>970</v>
      </c>
    </row>
    <row r="310" spans="1:12" ht="18" customHeight="1">
      <c r="A310" s="9" t="s">
        <v>95</v>
      </c>
      <c r="B310" s="264">
        <v>2021</v>
      </c>
      <c r="C310" s="264" t="s">
        <v>39</v>
      </c>
      <c r="D310" s="264"/>
      <c r="E310" s="215" t="s">
        <v>797</v>
      </c>
      <c r="F310" s="264"/>
      <c r="G310" s="434">
        <v>167742</v>
      </c>
      <c r="I310" s="206">
        <f>(G310/'Total Revenue (Millions)'!D$212)*100</f>
        <v>2.7477260765661926</v>
      </c>
      <c r="L310" s="19" t="s">
        <v>971</v>
      </c>
    </row>
    <row r="311" spans="1:12" ht="18" customHeight="1">
      <c r="A311" s="9" t="s">
        <v>95</v>
      </c>
      <c r="B311" s="264">
        <v>2021</v>
      </c>
      <c r="C311" s="264" t="s">
        <v>39</v>
      </c>
      <c r="D311" s="264"/>
      <c r="E311" s="215" t="s">
        <v>782</v>
      </c>
      <c r="F311" s="264"/>
      <c r="G311" s="434">
        <v>157492</v>
      </c>
      <c r="I311" s="206">
        <f>(G311/'Total Revenue (Millions)'!D$212)*100</f>
        <v>2.5798242255998067</v>
      </c>
      <c r="L311" s="19" t="s">
        <v>972</v>
      </c>
    </row>
    <row r="312" spans="1:12" ht="18" customHeight="1">
      <c r="A312" s="9" t="s">
        <v>95</v>
      </c>
      <c r="B312" s="264">
        <v>2021</v>
      </c>
      <c r="C312" s="264" t="s">
        <v>39</v>
      </c>
      <c r="D312" s="264" t="s">
        <v>784</v>
      </c>
      <c r="E312" s="215" t="s">
        <v>785</v>
      </c>
      <c r="F312" s="282"/>
      <c r="G312" s="434">
        <v>149007</v>
      </c>
      <c r="I312" s="206">
        <f>(G312/'Total Revenue (Millions)'!D$212)*100</f>
        <v>2.4408342543364134</v>
      </c>
      <c r="L312" s="19" t="s">
        <v>971</v>
      </c>
    </row>
    <row r="313" spans="1:12" ht="18" customHeight="1">
      <c r="A313" s="9" t="s">
        <v>95</v>
      </c>
      <c r="B313" s="264">
        <v>2021</v>
      </c>
      <c r="C313" s="264" t="s">
        <v>39</v>
      </c>
      <c r="D313" s="264"/>
      <c r="E313" s="215" t="s">
        <v>790</v>
      </c>
      <c r="F313" s="282"/>
      <c r="G313" s="434">
        <v>121740</v>
      </c>
      <c r="I313" s="206">
        <f>(G313/'Total Revenue (Millions)'!D$212)*100</f>
        <v>1.9941825694290534</v>
      </c>
      <c r="L313" s="19" t="s">
        <v>970</v>
      </c>
    </row>
    <row r="314" spans="1:12" ht="18" customHeight="1">
      <c r="A314" s="9" t="s">
        <v>95</v>
      </c>
      <c r="B314" s="264">
        <v>2021</v>
      </c>
      <c r="C314" s="264" t="s">
        <v>39</v>
      </c>
      <c r="D314" s="264" t="s">
        <v>951</v>
      </c>
      <c r="E314" s="435" t="s">
        <v>943</v>
      </c>
      <c r="F314" s="282"/>
      <c r="G314" s="434">
        <v>116408</v>
      </c>
      <c r="I314" s="206">
        <f>(G314/'Total Revenue (Millions)'!D$212)*100</f>
        <v>1.906840845589759</v>
      </c>
      <c r="L314" s="19" t="s">
        <v>969</v>
      </c>
    </row>
    <row r="315" spans="1:12" ht="18" customHeight="1">
      <c r="A315" s="9" t="s">
        <v>95</v>
      </c>
      <c r="B315" s="264">
        <v>2021</v>
      </c>
      <c r="C315" s="264" t="s">
        <v>39</v>
      </c>
      <c r="D315" s="264" t="s">
        <v>958</v>
      </c>
      <c r="E315" s="215" t="s">
        <v>927</v>
      </c>
      <c r="F315" s="282"/>
      <c r="G315" s="434">
        <v>109077</v>
      </c>
      <c r="I315" s="206">
        <f>(G315/'Total Revenue (Millions)'!D$212)*100</f>
        <v>1.7867541656449226</v>
      </c>
      <c r="L315" s="19" t="s">
        <v>968</v>
      </c>
    </row>
    <row r="316" spans="1:12" ht="18" customHeight="1">
      <c r="A316" s="9" t="s">
        <v>95</v>
      </c>
      <c r="B316" s="264">
        <v>2021</v>
      </c>
      <c r="C316" s="264" t="s">
        <v>39</v>
      </c>
      <c r="D316" s="264"/>
      <c r="E316" s="264" t="s">
        <v>973</v>
      </c>
      <c r="F316" s="282"/>
      <c r="G316" s="434">
        <v>91806</v>
      </c>
      <c r="I316" s="206">
        <f>(G316/'Total Revenue (Millions)'!D$212)*100</f>
        <v>1.5038436419336592</v>
      </c>
      <c r="L316" s="19" t="s">
        <v>967</v>
      </c>
    </row>
    <row r="317" spans="1:12" ht="18" customHeight="1">
      <c r="A317" s="9" t="s">
        <v>95</v>
      </c>
      <c r="B317" s="264">
        <v>2021</v>
      </c>
      <c r="C317" s="264" t="s">
        <v>39</v>
      </c>
      <c r="D317" s="264" t="s">
        <v>947</v>
      </c>
      <c r="E317" s="215" t="s">
        <v>821</v>
      </c>
      <c r="F317" s="280"/>
      <c r="G317" s="434">
        <v>77824</v>
      </c>
      <c r="I317" s="206">
        <f>(G317/'Total Revenue (Millions)'!D$212)*100</f>
        <v>1.2748091365471221</v>
      </c>
      <c r="L317" s="19" t="s">
        <v>964</v>
      </c>
    </row>
    <row r="318" spans="1:12" ht="18" customHeight="1">
      <c r="A318" s="9" t="s">
        <v>95</v>
      </c>
      <c r="B318" s="264">
        <v>2021</v>
      </c>
      <c r="C318" s="264" t="s">
        <v>39</v>
      </c>
      <c r="D318" s="264"/>
      <c r="E318" s="215" t="s">
        <v>795</v>
      </c>
      <c r="F318" s="264"/>
      <c r="G318" s="434">
        <v>72175</v>
      </c>
      <c r="I318" s="206">
        <f>(G318/'Total Revenue (Millions)'!D$212)*100</f>
        <v>1.1822747408291601</v>
      </c>
      <c r="L318" s="19" t="s">
        <v>963</v>
      </c>
    </row>
    <row r="319" spans="1:12" ht="18" customHeight="1">
      <c r="A319" s="9" t="s">
        <v>95</v>
      </c>
      <c r="B319" s="264">
        <v>2021</v>
      </c>
      <c r="C319" s="264" t="s">
        <v>39</v>
      </c>
      <c r="D319" s="264"/>
      <c r="E319" s="215" t="s">
        <v>953</v>
      </c>
      <c r="F319" s="282"/>
      <c r="G319" s="434">
        <v>65856</v>
      </c>
      <c r="I319" s="206">
        <f>(G319/'Total Revenue (Millions)'!D$212)*100</f>
        <v>1.0787652972919315</v>
      </c>
      <c r="L319" s="19" t="s">
        <v>962</v>
      </c>
    </row>
    <row r="320" spans="1:12" ht="18" customHeight="1">
      <c r="A320" s="9" t="s">
        <v>95</v>
      </c>
      <c r="B320" s="264">
        <v>2021</v>
      </c>
      <c r="C320" s="264" t="s">
        <v>39</v>
      </c>
      <c r="D320" s="264" t="s">
        <v>974</v>
      </c>
      <c r="E320" s="264" t="s">
        <v>975</v>
      </c>
      <c r="F320" s="282"/>
      <c r="G320" s="434">
        <v>61342</v>
      </c>
      <c r="I320" s="206">
        <f>(G320/'Total Revenue (Millions)'!D$212)*100</f>
        <v>1.004822960193174</v>
      </c>
      <c r="L320" s="19" t="s">
        <v>199</v>
      </c>
    </row>
    <row r="321" spans="5:6" ht="18" customHeight="1">
      <c r="E321" s="34"/>
      <c r="F321" s="10"/>
    </row>
    <row r="322" spans="5:6" ht="18" customHeight="1">
      <c r="E322" s="34"/>
      <c r="F322" s="11"/>
    </row>
    <row r="323" spans="5:6" ht="18" customHeight="1">
      <c r="E323" s="34"/>
      <c r="F323" s="11"/>
    </row>
    <row r="324" spans="5:6" ht="18" customHeight="1">
      <c r="E324" s="34"/>
      <c r="F324" s="11"/>
    </row>
    <row r="325" spans="5:6" ht="18" customHeight="1">
      <c r="E325" s="34"/>
      <c r="F325" s="10"/>
    </row>
    <row r="326" spans="5:6" ht="18" customHeight="1">
      <c r="E326" s="34"/>
      <c r="F326" s="10"/>
    </row>
    <row r="327" spans="5:6" ht="18" customHeight="1">
      <c r="E327" s="34"/>
      <c r="F327" s="10"/>
    </row>
    <row r="328" spans="5:6" ht="18" customHeight="1">
      <c r="E328" s="34"/>
      <c r="F328" s="10"/>
    </row>
    <row r="329" spans="5:6" ht="18" customHeight="1">
      <c r="E329" s="34"/>
      <c r="F329" s="10"/>
    </row>
    <row r="330" spans="5:6" ht="18" customHeight="1">
      <c r="E330" s="34"/>
      <c r="F330" s="10"/>
    </row>
    <row r="331" spans="5:6" ht="18" customHeight="1">
      <c r="E331" s="34"/>
      <c r="F331" s="10"/>
    </row>
    <row r="332" spans="5:6" ht="18" customHeight="1">
      <c r="E332" s="34"/>
      <c r="F332" s="10"/>
    </row>
    <row r="333" spans="5:6" ht="18" customHeight="1">
      <c r="E333" s="34"/>
      <c r="F333" s="10"/>
    </row>
    <row r="334" spans="5:6" ht="18" customHeight="1">
      <c r="E334" s="34"/>
      <c r="F334" s="10"/>
    </row>
    <row r="335" spans="5:6" ht="18" customHeight="1">
      <c r="E335" s="34"/>
      <c r="F335" s="10"/>
    </row>
    <row r="336" spans="5:6" ht="18" customHeight="1">
      <c r="E336" s="34"/>
      <c r="F336" s="10"/>
    </row>
    <row r="337" spans="5:6" ht="18" customHeight="1">
      <c r="E337" s="34"/>
      <c r="F337" s="10"/>
    </row>
    <row r="338" spans="5:6" ht="18" customHeight="1">
      <c r="E338" s="34"/>
      <c r="F338" s="10"/>
    </row>
    <row r="339" spans="5:6" ht="18" customHeight="1">
      <c r="E339" s="34"/>
      <c r="F339" s="10"/>
    </row>
    <row r="340" spans="5:6" ht="18" customHeight="1">
      <c r="E340" s="34"/>
      <c r="F340" s="10"/>
    </row>
    <row r="341" spans="5:6" ht="18" customHeight="1">
      <c r="E341" s="34"/>
      <c r="F341" s="10"/>
    </row>
    <row r="342" spans="5:6" ht="18" customHeight="1">
      <c r="E342" s="34"/>
      <c r="F342" s="11"/>
    </row>
    <row r="343" spans="5:6" ht="18" customHeight="1">
      <c r="E343" s="34"/>
      <c r="F343" s="11"/>
    </row>
    <row r="344" spans="5:6" ht="18" customHeight="1">
      <c r="E344" s="34"/>
      <c r="F344" s="11"/>
    </row>
    <row r="345" spans="5:6" ht="18" customHeight="1">
      <c r="E345" s="34"/>
      <c r="F345" s="11"/>
    </row>
    <row r="346" spans="5:6" ht="18" customHeight="1">
      <c r="E346" s="34"/>
      <c r="F346" s="11"/>
    </row>
    <row r="347" spans="5:6" ht="18" customHeight="1">
      <c r="E347" s="34"/>
      <c r="F347" s="11"/>
    </row>
    <row r="348" spans="5:6" ht="18" customHeight="1">
      <c r="E348" s="34"/>
      <c r="F348" s="11"/>
    </row>
    <row r="349" spans="5:6" ht="18" customHeight="1">
      <c r="E349" s="34"/>
      <c r="F349" s="11"/>
    </row>
    <row r="350" spans="5:6" ht="18" customHeight="1">
      <c r="E350" s="34"/>
      <c r="F350" s="11"/>
    </row>
    <row r="351" spans="5:6" ht="18" customHeight="1">
      <c r="E351" s="34"/>
      <c r="F351" s="11"/>
    </row>
    <row r="352" spans="5:6" ht="18" customHeight="1">
      <c r="E352" s="34"/>
      <c r="F352" s="10"/>
    </row>
    <row r="353" spans="5:6" ht="18" customHeight="1">
      <c r="E353" s="34"/>
      <c r="F353" s="11"/>
    </row>
    <row r="354" spans="5:6" ht="18" customHeight="1">
      <c r="E354" s="34"/>
      <c r="F354" s="11"/>
    </row>
    <row r="355" spans="5:6" ht="18" customHeight="1">
      <c r="E355" s="34"/>
      <c r="F355" s="11"/>
    </row>
    <row r="356" spans="5:6" ht="18" customHeight="1">
      <c r="E356" s="34"/>
      <c r="F356" s="10"/>
    </row>
    <row r="357" spans="5:6" ht="18" customHeight="1">
      <c r="E357" s="34"/>
      <c r="F357" s="10"/>
    </row>
    <row r="358" spans="5:6" ht="18" customHeight="1">
      <c r="E358" s="34"/>
      <c r="F358" s="10"/>
    </row>
    <row r="359" spans="5:6" ht="18" customHeight="1">
      <c r="E359" s="34"/>
      <c r="F359" s="10"/>
    </row>
    <row r="360" spans="5:6" ht="18" customHeight="1">
      <c r="E360" s="34"/>
      <c r="F360" s="10"/>
    </row>
    <row r="361" spans="5:6" ht="18" customHeight="1">
      <c r="E361" s="34"/>
      <c r="F361" s="10"/>
    </row>
    <row r="362" spans="5:6" ht="18" customHeight="1">
      <c r="E362" s="34"/>
      <c r="F362" s="10"/>
    </row>
    <row r="363" spans="5:6" ht="18" customHeight="1">
      <c r="E363" s="34"/>
      <c r="F363" s="10"/>
    </row>
    <row r="364" spans="5:6" ht="18" customHeight="1">
      <c r="E364" s="34"/>
      <c r="F364" s="10"/>
    </row>
    <row r="365" spans="5:6" ht="18" customHeight="1">
      <c r="E365" s="34"/>
      <c r="F365" s="10"/>
    </row>
    <row r="366" spans="5:6" ht="18" customHeight="1">
      <c r="E366" s="34"/>
      <c r="F366" s="10"/>
    </row>
    <row r="367" spans="5:6" ht="18" customHeight="1">
      <c r="E367" s="34"/>
      <c r="F367" s="10"/>
    </row>
    <row r="368" spans="5:6" ht="18" customHeight="1">
      <c r="E368" s="34"/>
      <c r="F368" s="10"/>
    </row>
    <row r="369" spans="5:6" ht="18" customHeight="1">
      <c r="E369" s="34"/>
      <c r="F369" s="10"/>
    </row>
    <row r="370" spans="5:6" ht="18" customHeight="1">
      <c r="E370" s="34"/>
      <c r="F370" s="10"/>
    </row>
    <row r="371" spans="5:6" ht="18" customHeight="1">
      <c r="E371" s="34"/>
      <c r="F371" s="10"/>
    </row>
    <row r="372" spans="5:6" ht="18" customHeight="1">
      <c r="E372" s="34"/>
      <c r="F372" s="10"/>
    </row>
    <row r="373" spans="5:6" ht="18" customHeight="1">
      <c r="E373" s="34"/>
      <c r="F373" s="11"/>
    </row>
    <row r="374" spans="5:6" ht="18" customHeight="1">
      <c r="E374" s="34"/>
      <c r="F374" s="11"/>
    </row>
    <row r="375" spans="5:6" ht="18" customHeight="1">
      <c r="E375" s="34"/>
      <c r="F375" s="11"/>
    </row>
    <row r="376" spans="5:6" ht="18" customHeight="1">
      <c r="E376" s="34"/>
      <c r="F376" s="11"/>
    </row>
    <row r="377" spans="5:6" ht="18" customHeight="1">
      <c r="E377" s="34"/>
      <c r="F377" s="11"/>
    </row>
    <row r="378" spans="5:6" ht="18" customHeight="1">
      <c r="E378" s="34"/>
      <c r="F378" s="11"/>
    </row>
    <row r="379" spans="5:6" ht="18" customHeight="1">
      <c r="E379" s="34"/>
      <c r="F379" s="11"/>
    </row>
    <row r="380" spans="5:6" ht="18" customHeight="1">
      <c r="E380" s="34"/>
      <c r="F380" s="11"/>
    </row>
    <row r="381" spans="5:6" ht="18" customHeight="1">
      <c r="E381" s="34"/>
      <c r="F381" s="11"/>
    </row>
    <row r="382" spans="5:6" ht="18" customHeight="1">
      <c r="E382" s="34"/>
      <c r="F382" s="11"/>
    </row>
    <row r="383" spans="5:6" ht="18" customHeight="1">
      <c r="E383" s="34"/>
      <c r="F383" s="10"/>
    </row>
    <row r="384" spans="5:6" ht="18" customHeight="1">
      <c r="E384" s="34"/>
      <c r="F384" s="11"/>
    </row>
    <row r="385" spans="5:6" ht="18" customHeight="1">
      <c r="E385" s="34"/>
      <c r="F385" s="11"/>
    </row>
    <row r="386" spans="5:6" ht="18" customHeight="1">
      <c r="E386" s="34"/>
      <c r="F386" s="11"/>
    </row>
    <row r="387" spans="5:6" ht="18" customHeight="1">
      <c r="E387" s="34"/>
      <c r="F387" s="10"/>
    </row>
    <row r="388" spans="5:6" ht="18" customHeight="1">
      <c r="E388" s="34"/>
      <c r="F388" s="10"/>
    </row>
    <row r="389" spans="5:6" ht="18" customHeight="1">
      <c r="E389" s="34"/>
      <c r="F389" s="10"/>
    </row>
    <row r="390" spans="5:6" ht="18" customHeight="1">
      <c r="E390" s="34"/>
      <c r="F390" s="10"/>
    </row>
    <row r="391" spans="5:6" ht="18" customHeight="1">
      <c r="E391" s="34"/>
      <c r="F391" s="10"/>
    </row>
    <row r="392" spans="5:6" ht="18" customHeight="1">
      <c r="E392" s="34"/>
      <c r="F392" s="10"/>
    </row>
    <row r="393" spans="5:6" ht="18" customHeight="1">
      <c r="E393" s="34"/>
      <c r="F393" s="10"/>
    </row>
    <row r="394" spans="5:6" ht="18" customHeight="1">
      <c r="E394" s="34"/>
      <c r="F394" s="10"/>
    </row>
    <row r="395" spans="5:6" ht="18" customHeight="1">
      <c r="E395" s="34"/>
      <c r="F395" s="10"/>
    </row>
    <row r="396" spans="5:6" ht="18" customHeight="1">
      <c r="E396" s="34"/>
      <c r="F396" s="10"/>
    </row>
    <row r="397" spans="5:6" ht="18" customHeight="1">
      <c r="E397" s="34"/>
      <c r="F397" s="10"/>
    </row>
    <row r="398" spans="5:6" ht="18" customHeight="1">
      <c r="E398" s="34"/>
      <c r="F398" s="10"/>
    </row>
    <row r="399" spans="5:6" ht="18" customHeight="1">
      <c r="E399" s="34"/>
      <c r="F399" s="10"/>
    </row>
    <row r="400" spans="5:6" ht="18" customHeight="1">
      <c r="E400" s="34"/>
      <c r="F400" s="10"/>
    </row>
    <row r="401" spans="5:6" ht="18" customHeight="1">
      <c r="E401" s="34"/>
      <c r="F401" s="10"/>
    </row>
    <row r="402" spans="5:6" ht="18" customHeight="1">
      <c r="E402" s="34"/>
      <c r="F402" s="10"/>
    </row>
    <row r="403" spans="5:6" ht="18" customHeight="1">
      <c r="E403" s="34"/>
      <c r="F403" s="10"/>
    </row>
    <row r="404" spans="5:6" ht="18" customHeight="1">
      <c r="E404" s="34"/>
      <c r="F404" s="11"/>
    </row>
    <row r="405" spans="5:6" ht="18" customHeight="1">
      <c r="E405" s="34"/>
      <c r="F405" s="11"/>
    </row>
    <row r="406" spans="5:6" ht="18" customHeight="1">
      <c r="E406" s="34"/>
      <c r="F406" s="11"/>
    </row>
    <row r="407" spans="5:6" ht="18" customHeight="1">
      <c r="E407" s="34"/>
      <c r="F407" s="11"/>
    </row>
    <row r="408" spans="5:6" ht="18" customHeight="1">
      <c r="E408" s="34"/>
      <c r="F408" s="11"/>
    </row>
    <row r="409" spans="5:6" ht="18" customHeight="1">
      <c r="E409" s="34"/>
      <c r="F409" s="11"/>
    </row>
    <row r="410" spans="5:6" ht="18" customHeight="1">
      <c r="E410" s="34"/>
      <c r="F410" s="11"/>
    </row>
    <row r="411" spans="5:6" ht="18" customHeight="1">
      <c r="E411" s="34"/>
      <c r="F411" s="11"/>
    </row>
    <row r="412" spans="5:6" ht="18" customHeight="1">
      <c r="E412" s="34"/>
      <c r="F412" s="11"/>
    </row>
    <row r="413" spans="5:6" ht="18" customHeight="1">
      <c r="E413" s="34"/>
      <c r="F413" s="11"/>
    </row>
    <row r="414" spans="5:6" ht="18" customHeight="1">
      <c r="E414" s="34"/>
      <c r="F414" s="10"/>
    </row>
    <row r="415" spans="5:6" ht="18" customHeight="1">
      <c r="E415" s="34"/>
      <c r="F415" s="11"/>
    </row>
    <row r="416" spans="5:6" ht="18" customHeight="1">
      <c r="E416" s="34"/>
      <c r="F416" s="11"/>
    </row>
    <row r="417" spans="5:6" ht="18" customHeight="1">
      <c r="E417" s="34"/>
      <c r="F417" s="11"/>
    </row>
    <row r="418" spans="5:6" ht="18" customHeight="1">
      <c r="E418" s="34"/>
      <c r="F418" s="10"/>
    </row>
    <row r="419" spans="5:6" ht="18" customHeight="1">
      <c r="E419" s="34"/>
      <c r="F419" s="10"/>
    </row>
    <row r="420" spans="5:6" ht="18" customHeight="1">
      <c r="E420" s="34"/>
      <c r="F420" s="10"/>
    </row>
    <row r="421" spans="5:6" ht="18" customHeight="1">
      <c r="E421" s="34"/>
      <c r="F421" s="10"/>
    </row>
    <row r="422" spans="5:6" ht="18" customHeight="1">
      <c r="E422" s="34"/>
      <c r="F422" s="10"/>
    </row>
    <row r="423" spans="5:6" ht="18" customHeight="1">
      <c r="E423" s="34"/>
      <c r="F423" s="10"/>
    </row>
    <row r="424" spans="5:6" ht="18" customHeight="1">
      <c r="E424" s="34"/>
      <c r="F424" s="10"/>
    </row>
    <row r="425" spans="5:6" ht="18" customHeight="1">
      <c r="E425" s="34"/>
      <c r="F425" s="10"/>
    </row>
    <row r="426" spans="5:6" ht="18" customHeight="1">
      <c r="E426" s="34"/>
      <c r="F426" s="10"/>
    </row>
    <row r="427" spans="5:6" ht="18" customHeight="1">
      <c r="E427" s="34"/>
      <c r="F427" s="10"/>
    </row>
    <row r="428" spans="5:6" ht="18" customHeight="1">
      <c r="E428" s="34"/>
      <c r="F428" s="10"/>
    </row>
    <row r="429" spans="5:6" ht="18" customHeight="1">
      <c r="E429" s="34"/>
      <c r="F429" s="10"/>
    </row>
    <row r="430" spans="5:6" ht="18" customHeight="1">
      <c r="E430" s="34"/>
      <c r="F430" s="10"/>
    </row>
    <row r="431" spans="5:6" ht="18" customHeight="1">
      <c r="E431" s="34"/>
      <c r="F431" s="10"/>
    </row>
    <row r="432" spans="5:6" ht="18" customHeight="1">
      <c r="E432" s="34"/>
      <c r="F432" s="10"/>
    </row>
    <row r="433" spans="5:6" ht="18" customHeight="1">
      <c r="E433" s="34"/>
      <c r="F433" s="10"/>
    </row>
    <row r="434" spans="5:6" ht="18" customHeight="1">
      <c r="E434" s="34"/>
      <c r="F434" s="10"/>
    </row>
    <row r="435" spans="5:6" ht="18" customHeight="1">
      <c r="E435" s="34"/>
      <c r="F435" s="11"/>
    </row>
    <row r="436" spans="5:6" ht="18" customHeight="1">
      <c r="E436" s="34"/>
      <c r="F436" s="11"/>
    </row>
    <row r="437" spans="5:6" ht="18" customHeight="1">
      <c r="E437" s="34"/>
      <c r="F437" s="11"/>
    </row>
    <row r="438" spans="5:6" ht="18" customHeight="1">
      <c r="E438" s="34"/>
      <c r="F438" s="11"/>
    </row>
    <row r="439" spans="5:6" ht="18" customHeight="1">
      <c r="E439" s="34"/>
      <c r="F439" s="11"/>
    </row>
    <row r="440" spans="5:6" ht="18" customHeight="1">
      <c r="E440" s="34"/>
      <c r="F440" s="11"/>
    </row>
    <row r="441" spans="5:6" ht="18" customHeight="1">
      <c r="E441" s="34"/>
      <c r="F441" s="11"/>
    </row>
    <row r="442" spans="5:6" ht="18" customHeight="1">
      <c r="E442" s="34"/>
      <c r="F442" s="11"/>
    </row>
    <row r="443" spans="5:6" ht="18" customHeight="1">
      <c r="E443" s="34"/>
      <c r="F443" s="11"/>
    </row>
    <row r="444" spans="5:6" ht="18" customHeight="1">
      <c r="E444" s="34"/>
      <c r="F444" s="11"/>
    </row>
    <row r="445" spans="5:6" ht="18" customHeight="1">
      <c r="E445" s="34"/>
      <c r="F445" s="10"/>
    </row>
    <row r="446" spans="5:6" ht="18" customHeight="1">
      <c r="E446" s="34"/>
      <c r="F446" s="11"/>
    </row>
    <row r="447" spans="5:6" ht="18" customHeight="1">
      <c r="E447" s="34"/>
      <c r="F447" s="11"/>
    </row>
    <row r="448" spans="5:6" ht="18" customHeight="1">
      <c r="E448" s="34"/>
      <c r="F448" s="11"/>
    </row>
    <row r="449" spans="5:6" ht="18" customHeight="1">
      <c r="E449" s="34"/>
      <c r="F449" s="10"/>
    </row>
    <row r="450" spans="5:6" ht="18" customHeight="1">
      <c r="E450" s="34"/>
      <c r="F450" s="10"/>
    </row>
    <row r="451" spans="5:6" ht="18" customHeight="1">
      <c r="E451" s="34"/>
      <c r="F451" s="10"/>
    </row>
    <row r="452" spans="5:6" ht="18" customHeight="1">
      <c r="E452" s="34"/>
      <c r="F452" s="10"/>
    </row>
    <row r="453" spans="5:6" ht="18" customHeight="1">
      <c r="E453" s="34"/>
      <c r="F453" s="10"/>
    </row>
    <row r="454" spans="5:6" ht="18" customHeight="1">
      <c r="E454" s="34"/>
      <c r="F454" s="10"/>
    </row>
    <row r="455" spans="5:6" ht="18" customHeight="1">
      <c r="E455" s="34"/>
      <c r="F455" s="10"/>
    </row>
    <row r="456" spans="5:6" ht="18" customHeight="1">
      <c r="E456" s="34"/>
      <c r="F456" s="10"/>
    </row>
    <row r="457" spans="5:6" ht="18" customHeight="1">
      <c r="E457" s="34"/>
      <c r="F457" s="10"/>
    </row>
    <row r="458" spans="5:6" ht="18" customHeight="1">
      <c r="E458" s="34"/>
      <c r="F458" s="10"/>
    </row>
    <row r="459" spans="5:6" ht="18" customHeight="1">
      <c r="E459" s="34"/>
      <c r="F459" s="10"/>
    </row>
    <row r="460" spans="5:6" ht="18" customHeight="1">
      <c r="E460" s="34"/>
      <c r="F460" s="10"/>
    </row>
    <row r="461" spans="5:6" ht="18" customHeight="1">
      <c r="E461" s="34"/>
      <c r="F461" s="10"/>
    </row>
    <row r="462" spans="5:6" ht="18" customHeight="1">
      <c r="E462" s="34"/>
      <c r="F462" s="10"/>
    </row>
    <row r="463" spans="5:6" ht="18" customHeight="1">
      <c r="E463" s="34"/>
      <c r="F463" s="10"/>
    </row>
    <row r="464" spans="5:6" ht="18" customHeight="1">
      <c r="E464" s="34"/>
      <c r="F464" s="10"/>
    </row>
    <row r="465" spans="5:6" ht="18" customHeight="1">
      <c r="E465" s="34"/>
      <c r="F465" s="10"/>
    </row>
    <row r="466" spans="5:6" ht="18" customHeight="1">
      <c r="E466" s="34"/>
      <c r="F466" s="11"/>
    </row>
    <row r="467" spans="5:6" ht="18" customHeight="1">
      <c r="E467" s="34"/>
      <c r="F467" s="11"/>
    </row>
    <row r="468" spans="5:6" ht="18" customHeight="1">
      <c r="E468" s="34"/>
      <c r="F468" s="11"/>
    </row>
    <row r="469" spans="5:6" ht="18" customHeight="1">
      <c r="E469" s="34"/>
      <c r="F469" s="11"/>
    </row>
    <row r="470" spans="5:6" ht="18" customHeight="1">
      <c r="E470" s="34"/>
      <c r="F470" s="11"/>
    </row>
    <row r="471" spans="5:6" ht="18" customHeight="1">
      <c r="E471" s="34"/>
      <c r="F471" s="11"/>
    </row>
    <row r="472" spans="5:6" ht="18" customHeight="1">
      <c r="E472" s="34"/>
      <c r="F472" s="11"/>
    </row>
    <row r="473" spans="5:6" ht="18" customHeight="1">
      <c r="E473" s="34"/>
      <c r="F473" s="11"/>
    </row>
    <row r="474" spans="5:6" ht="18" customHeight="1">
      <c r="E474" s="34"/>
      <c r="F474" s="11"/>
    </row>
    <row r="475" spans="5:6" ht="18" customHeight="1">
      <c r="E475" s="34"/>
      <c r="F475" s="11"/>
    </row>
    <row r="476" spans="5:6" ht="18" customHeight="1">
      <c r="E476" s="34"/>
      <c r="F476" s="10"/>
    </row>
    <row r="477" spans="5:6" ht="18" customHeight="1">
      <c r="E477" s="34"/>
      <c r="F477" s="11"/>
    </row>
    <row r="478" spans="5:6" ht="18" customHeight="1">
      <c r="E478" s="34"/>
      <c r="F478" s="11"/>
    </row>
    <row r="479" spans="5:6" ht="18" customHeight="1">
      <c r="E479" s="34"/>
      <c r="F479" s="11"/>
    </row>
    <row r="480" spans="5:6" ht="18" customHeight="1">
      <c r="E480" s="34"/>
      <c r="F480" s="10"/>
    </row>
    <row r="481" spans="5:6" ht="18" customHeight="1">
      <c r="E481" s="34"/>
      <c r="F481" s="10"/>
    </row>
    <row r="482" spans="5:6" ht="18" customHeight="1">
      <c r="E482" s="34"/>
      <c r="F482" s="10"/>
    </row>
    <row r="483" spans="5:6" ht="18" customHeight="1">
      <c r="E483" s="34"/>
      <c r="F483" s="10"/>
    </row>
    <row r="484" spans="5:6" ht="18" customHeight="1">
      <c r="E484" s="34"/>
      <c r="F484" s="10"/>
    </row>
    <row r="485" spans="5:6" ht="18" customHeight="1">
      <c r="E485" s="34"/>
      <c r="F485" s="10"/>
    </row>
    <row r="486" spans="5:6" ht="18" customHeight="1">
      <c r="E486" s="34"/>
      <c r="F486" s="10"/>
    </row>
    <row r="487" spans="5:6" ht="18" customHeight="1">
      <c r="E487" s="34"/>
      <c r="F487" s="10"/>
    </row>
    <row r="488" spans="5:6" ht="18" customHeight="1">
      <c r="E488" s="34"/>
      <c r="F488" s="10"/>
    </row>
    <row r="489" spans="5:6" ht="18" customHeight="1">
      <c r="E489" s="34"/>
      <c r="F489" s="10"/>
    </row>
    <row r="490" spans="5:6" ht="18" customHeight="1">
      <c r="E490" s="34"/>
      <c r="F490" s="10"/>
    </row>
    <row r="491" spans="5:6" ht="18" customHeight="1">
      <c r="E491" s="34"/>
      <c r="F491" s="10"/>
    </row>
    <row r="492" spans="5:6" ht="18" customHeight="1">
      <c r="E492" s="34"/>
      <c r="F492" s="10"/>
    </row>
    <row r="493" spans="5:6" ht="18" customHeight="1">
      <c r="E493" s="34"/>
      <c r="F493" s="10"/>
    </row>
    <row r="494" spans="5:6" ht="18" customHeight="1">
      <c r="E494" s="34"/>
      <c r="F494" s="10"/>
    </row>
    <row r="495" spans="5:6" ht="18" customHeight="1">
      <c r="E495" s="34"/>
      <c r="F495" s="10"/>
    </row>
    <row r="496" spans="5:6" ht="18" customHeight="1">
      <c r="E496" s="34"/>
      <c r="F496" s="34"/>
    </row>
    <row r="497" spans="5:6" ht="18" customHeight="1">
      <c r="E497" s="34"/>
      <c r="F497" s="34"/>
    </row>
    <row r="498" spans="5:6" ht="18" customHeight="1">
      <c r="E498" s="34"/>
      <c r="F498" s="34"/>
    </row>
    <row r="499" spans="5:6" ht="18" customHeight="1">
      <c r="E499" s="34"/>
      <c r="F499" s="34"/>
    </row>
    <row r="500" spans="5:6" ht="18" customHeight="1">
      <c r="E500" s="34"/>
      <c r="F500" s="34"/>
    </row>
    <row r="501" spans="5:6" ht="18" customHeight="1">
      <c r="E501" s="34"/>
      <c r="F501" s="34"/>
    </row>
    <row r="502" spans="5:6" ht="18" customHeight="1">
      <c r="E502" s="34"/>
      <c r="F502" s="34"/>
    </row>
    <row r="503" spans="5:6" ht="18" customHeight="1">
      <c r="E503" s="34"/>
      <c r="F503" s="34"/>
    </row>
    <row r="504" spans="5:6" ht="18" customHeight="1">
      <c r="E504" s="34"/>
      <c r="F504" s="34"/>
    </row>
    <row r="505" spans="5:6" ht="18" customHeight="1">
      <c r="E505" s="34"/>
      <c r="F505" s="34"/>
    </row>
    <row r="506" spans="5:6" ht="18" customHeight="1">
      <c r="E506" s="34"/>
      <c r="F506" s="34"/>
    </row>
    <row r="507" spans="5:6" ht="18" customHeight="1">
      <c r="E507" s="34"/>
      <c r="F507" s="34"/>
    </row>
    <row r="508" spans="5:6" ht="18" customHeight="1">
      <c r="E508" s="34"/>
      <c r="F508" s="34"/>
    </row>
    <row r="509" spans="5:6" ht="18" customHeight="1">
      <c r="E509" s="34"/>
      <c r="F509" s="34"/>
    </row>
    <row r="510" spans="5:6" ht="18" customHeight="1">
      <c r="E510" s="34"/>
      <c r="F510" s="34"/>
    </row>
    <row r="511" spans="5:6" ht="18" customHeight="1">
      <c r="E511" s="34"/>
      <c r="F511" s="34"/>
    </row>
    <row r="512" spans="5:6" ht="18" customHeight="1">
      <c r="E512" s="34"/>
      <c r="F512" s="34"/>
    </row>
    <row r="513" spans="5:6" ht="18" customHeight="1">
      <c r="E513" s="34"/>
      <c r="F513" s="34"/>
    </row>
    <row r="514" spans="5:6" ht="18" customHeight="1">
      <c r="E514" s="34"/>
      <c r="F514" s="34"/>
    </row>
    <row r="515" spans="5:6" ht="18" customHeight="1">
      <c r="E515" s="34"/>
      <c r="F515" s="34"/>
    </row>
    <row r="516" spans="5:6" ht="18" customHeight="1">
      <c r="E516" s="34"/>
      <c r="F516" s="34"/>
    </row>
    <row r="517" spans="5:6" ht="18" customHeight="1">
      <c r="E517" s="34"/>
      <c r="F517" s="34"/>
    </row>
    <row r="518" spans="5:6" ht="18" customHeight="1">
      <c r="E518" s="34"/>
      <c r="F518" s="34"/>
    </row>
    <row r="519" spans="5:6" ht="18" customHeight="1">
      <c r="E519" s="34"/>
      <c r="F519" s="34"/>
    </row>
    <row r="520" spans="5:6" ht="18" customHeight="1">
      <c r="E520" s="34"/>
      <c r="F520" s="34"/>
    </row>
    <row r="521" spans="5:6" ht="18" customHeight="1">
      <c r="E521" s="34"/>
      <c r="F521" s="34"/>
    </row>
    <row r="522" spans="5:6" ht="18" customHeight="1">
      <c r="E522" s="34"/>
      <c r="F522" s="34"/>
    </row>
    <row r="523" spans="5:6" ht="18" customHeight="1">
      <c r="E523" s="34"/>
      <c r="F523" s="34"/>
    </row>
    <row r="524" spans="5:6" ht="18" customHeight="1">
      <c r="E524" s="34"/>
      <c r="F524" s="34"/>
    </row>
    <row r="525" spans="5:6" ht="18" customHeight="1">
      <c r="E525" s="34"/>
      <c r="F525" s="34"/>
    </row>
    <row r="526" spans="5:6" ht="18" customHeight="1">
      <c r="E526" s="34"/>
      <c r="F526" s="34"/>
    </row>
    <row r="527" spans="5:6" ht="18" customHeight="1">
      <c r="E527" s="34"/>
      <c r="F527" s="34"/>
    </row>
    <row r="528" spans="5:6" ht="18" customHeight="1">
      <c r="E528" s="34"/>
      <c r="F528" s="34"/>
    </row>
    <row r="529" spans="5:6" ht="18" customHeight="1">
      <c r="E529" s="34"/>
      <c r="F529" s="34"/>
    </row>
    <row r="530" spans="5:6" ht="18" customHeight="1">
      <c r="E530" s="34"/>
      <c r="F530" s="34"/>
    </row>
    <row r="531" spans="5:6" ht="18" customHeight="1">
      <c r="E531" s="34"/>
      <c r="F531" s="34"/>
    </row>
    <row r="532" spans="5:6" ht="18" customHeight="1">
      <c r="E532" s="34"/>
      <c r="F532" s="34"/>
    </row>
    <row r="533" spans="5:6" ht="18" customHeight="1">
      <c r="E533" s="34"/>
      <c r="F533" s="34"/>
    </row>
    <row r="534" spans="5:6" ht="18" customHeight="1">
      <c r="E534" s="34"/>
      <c r="F534" s="34"/>
    </row>
    <row r="535" spans="5:6" ht="18" customHeight="1">
      <c r="E535" s="34"/>
      <c r="F535" s="34"/>
    </row>
    <row r="536" spans="5:6" ht="18" customHeight="1">
      <c r="E536" s="34"/>
      <c r="F536" s="34"/>
    </row>
    <row r="537" spans="5:6" ht="18" customHeight="1">
      <c r="E537" s="34"/>
      <c r="F537" s="34"/>
    </row>
    <row r="538" spans="5:6" ht="18" customHeight="1">
      <c r="E538" s="34"/>
      <c r="F538" s="34"/>
    </row>
    <row r="539" spans="5:6" ht="18" customHeight="1">
      <c r="E539" s="34"/>
      <c r="F539" s="34"/>
    </row>
    <row r="540" spans="5:6" ht="18" customHeight="1">
      <c r="E540" s="34"/>
      <c r="F540" s="34"/>
    </row>
    <row r="541" spans="5:6" ht="18" customHeight="1">
      <c r="E541" s="34"/>
      <c r="F541" s="34"/>
    </row>
    <row r="542" spans="5:6" ht="18" customHeight="1">
      <c r="E542" s="34"/>
      <c r="F542" s="34"/>
    </row>
    <row r="543" spans="5:6" ht="18" customHeight="1">
      <c r="E543" s="34"/>
      <c r="F543" s="34"/>
    </row>
    <row r="544" spans="5:6" ht="18" customHeight="1">
      <c r="E544" s="34"/>
      <c r="F544" s="34"/>
    </row>
    <row r="545" spans="5:6" ht="18" customHeight="1">
      <c r="E545" s="34"/>
      <c r="F545" s="34"/>
    </row>
    <row r="546" spans="5:6" ht="18" customHeight="1">
      <c r="E546" s="34"/>
      <c r="F546" s="34"/>
    </row>
    <row r="547" spans="5:6" ht="18" customHeight="1">
      <c r="E547" s="34"/>
      <c r="F547" s="34"/>
    </row>
    <row r="548" spans="5:6" ht="18" customHeight="1">
      <c r="E548" s="34"/>
      <c r="F548" s="34"/>
    </row>
    <row r="549" spans="5:6" ht="18" customHeight="1">
      <c r="E549" s="34"/>
      <c r="F549" s="34"/>
    </row>
    <row r="550" spans="5:6" ht="18" customHeight="1">
      <c r="E550" s="34"/>
      <c r="F550" s="34"/>
    </row>
    <row r="551" spans="5:6" ht="18" customHeight="1">
      <c r="E551" s="34"/>
      <c r="F551" s="34"/>
    </row>
    <row r="552" spans="5:6" ht="18" customHeight="1">
      <c r="E552" s="34"/>
      <c r="F552" s="34"/>
    </row>
    <row r="553" spans="5:6" ht="18" customHeight="1">
      <c r="E553" s="34"/>
      <c r="F553" s="34"/>
    </row>
    <row r="554" spans="5:6" ht="18" customHeight="1">
      <c r="E554" s="34"/>
      <c r="F554" s="34"/>
    </row>
    <row r="555" spans="5:6" ht="18" customHeight="1">
      <c r="E555" s="34"/>
      <c r="F555" s="34"/>
    </row>
    <row r="556" spans="5:6" ht="18" customHeight="1">
      <c r="E556" s="34"/>
      <c r="F556" s="34"/>
    </row>
    <row r="557" spans="5:6" ht="18" customHeight="1">
      <c r="E557" s="34"/>
      <c r="F557" s="34"/>
    </row>
    <row r="558" spans="5:6" ht="18" customHeight="1">
      <c r="E558" s="34"/>
      <c r="F558" s="34"/>
    </row>
    <row r="559" spans="5:6" ht="18" customHeight="1">
      <c r="E559" s="34"/>
      <c r="F559" s="34"/>
    </row>
    <row r="560" spans="5:6" ht="18" customHeight="1">
      <c r="E560" s="34"/>
      <c r="F560" s="34"/>
    </row>
    <row r="561" spans="5:6" ht="18" customHeight="1">
      <c r="E561" s="34"/>
      <c r="F561" s="34"/>
    </row>
    <row r="562" spans="5:6" ht="18" customHeight="1">
      <c r="E562" s="34"/>
      <c r="F562" s="34"/>
    </row>
    <row r="563" spans="5:6" ht="18" customHeight="1">
      <c r="E563" s="34"/>
      <c r="F563" s="34"/>
    </row>
    <row r="564" spans="5:6" ht="18" customHeight="1">
      <c r="E564" s="34"/>
      <c r="F564" s="34"/>
    </row>
    <row r="565" spans="5:6" ht="18" customHeight="1">
      <c r="E565" s="34"/>
      <c r="F565" s="34"/>
    </row>
    <row r="566" spans="5:6" ht="18" customHeight="1">
      <c r="E566" s="34"/>
      <c r="F566" s="34"/>
    </row>
    <row r="567" spans="5:6" ht="18" customHeight="1">
      <c r="E567" s="34"/>
      <c r="F567" s="34"/>
    </row>
    <row r="568" spans="5:6" ht="18" customHeight="1">
      <c r="E568" s="34"/>
      <c r="F568" s="34"/>
    </row>
    <row r="569" spans="5:6" ht="18" customHeight="1">
      <c r="E569" s="34"/>
      <c r="F569" s="34"/>
    </row>
    <row r="570" spans="5:6" ht="18" customHeight="1">
      <c r="E570" s="34"/>
      <c r="F570" s="34"/>
    </row>
    <row r="571" spans="5:6" ht="18" customHeight="1">
      <c r="E571" s="34"/>
      <c r="F571" s="34"/>
    </row>
    <row r="572" spans="5:6" ht="18" customHeight="1">
      <c r="E572" s="34"/>
      <c r="F572" s="34"/>
    </row>
    <row r="573" spans="5:6" ht="18" customHeight="1">
      <c r="E573" s="34"/>
      <c r="F573" s="34"/>
    </row>
    <row r="574" spans="5:6" ht="18" customHeight="1">
      <c r="E574" s="34"/>
      <c r="F574" s="34"/>
    </row>
    <row r="575" spans="5:6" ht="18" customHeight="1">
      <c r="E575" s="34"/>
      <c r="F575" s="34"/>
    </row>
    <row r="576" spans="5:6" ht="18" customHeight="1">
      <c r="E576" s="34"/>
      <c r="F576" s="34"/>
    </row>
    <row r="577" spans="5:6" ht="18" customHeight="1">
      <c r="E577" s="34"/>
      <c r="F577" s="34"/>
    </row>
    <row r="578" spans="5:6" ht="18" customHeight="1">
      <c r="E578" s="34"/>
      <c r="F578" s="34"/>
    </row>
    <row r="579" spans="5:6" ht="18" customHeight="1">
      <c r="E579" s="34"/>
      <c r="F579" s="34"/>
    </row>
    <row r="580" spans="5:6" ht="18" customHeight="1">
      <c r="E580" s="34"/>
      <c r="F580" s="34"/>
    </row>
    <row r="581" spans="5:6" ht="18" customHeight="1">
      <c r="E581" s="34"/>
      <c r="F581" s="34"/>
    </row>
    <row r="582" spans="5:6" ht="18" customHeight="1">
      <c r="E582" s="34"/>
      <c r="F582" s="34"/>
    </row>
    <row r="583" spans="5:6" ht="18" customHeight="1">
      <c r="E583" s="34"/>
      <c r="F583" s="34"/>
    </row>
    <row r="584" spans="5:6" ht="18" customHeight="1">
      <c r="E584" s="34"/>
      <c r="F584" s="34"/>
    </row>
    <row r="585" spans="5:6" ht="18" customHeight="1">
      <c r="E585" s="34"/>
      <c r="F585" s="34"/>
    </row>
    <row r="586" spans="5:6" ht="18" customHeight="1">
      <c r="E586" s="34"/>
      <c r="F586" s="34"/>
    </row>
    <row r="587" spans="5:6" ht="18" customHeight="1">
      <c r="E587" s="34"/>
      <c r="F587" s="34"/>
    </row>
    <row r="588" spans="5:6" ht="18" customHeight="1">
      <c r="E588" s="34"/>
      <c r="F588" s="34"/>
    </row>
    <row r="589" spans="5:6" ht="18" customHeight="1">
      <c r="E589" s="34"/>
      <c r="F589" s="34"/>
    </row>
    <row r="590" spans="5:6" ht="18" customHeight="1">
      <c r="E590" s="34"/>
      <c r="F590" s="34"/>
    </row>
    <row r="591" spans="5:6" ht="18" customHeight="1">
      <c r="E591" s="34"/>
      <c r="F591" s="34"/>
    </row>
    <row r="592" spans="5:6" ht="18" customHeight="1">
      <c r="E592" s="34"/>
      <c r="F592" s="34"/>
    </row>
    <row r="593" spans="5:6" ht="18" customHeight="1">
      <c r="E593" s="34"/>
      <c r="F593" s="34"/>
    </row>
    <row r="594" spans="5:6" ht="18" customHeight="1">
      <c r="E594" s="34"/>
      <c r="F594" s="34"/>
    </row>
    <row r="595" spans="5:6" ht="18" customHeight="1">
      <c r="E595" s="34"/>
      <c r="F595" s="34"/>
    </row>
    <row r="596" spans="5:6" ht="18" customHeight="1">
      <c r="E596" s="34"/>
      <c r="F596" s="34"/>
    </row>
    <row r="597" spans="5:6" ht="18" customHeight="1">
      <c r="E597" s="34"/>
      <c r="F597" s="34"/>
    </row>
    <row r="598" spans="5:6" ht="18" customHeight="1">
      <c r="E598" s="34"/>
      <c r="F598" s="34"/>
    </row>
    <row r="599" spans="5:6" ht="18" customHeight="1">
      <c r="E599" s="34"/>
      <c r="F599" s="34"/>
    </row>
    <row r="600" spans="5:6" ht="18" customHeight="1">
      <c r="E600" s="34"/>
      <c r="F600" s="34"/>
    </row>
    <row r="601" spans="5:6" ht="18" customHeight="1">
      <c r="E601" s="34"/>
      <c r="F601" s="34"/>
    </row>
    <row r="602" spans="5:6" ht="18" customHeight="1">
      <c r="E602" s="34"/>
      <c r="F602" s="34"/>
    </row>
    <row r="603" spans="5:6" ht="18" customHeight="1">
      <c r="E603" s="34"/>
      <c r="F603" s="34"/>
    </row>
    <row r="604" spans="5:6" ht="18" customHeight="1">
      <c r="E604" s="34"/>
      <c r="F604" s="34"/>
    </row>
    <row r="605" spans="5:6" ht="18" customHeight="1">
      <c r="E605" s="34"/>
      <c r="F605" s="34"/>
    </row>
    <row r="606" spans="5:6" ht="18" customHeight="1">
      <c r="E606" s="34"/>
      <c r="F606" s="34"/>
    </row>
    <row r="607" spans="5:6" ht="18" customHeight="1">
      <c r="E607" s="34"/>
      <c r="F607" s="34"/>
    </row>
    <row r="608" spans="5:6" ht="18" customHeight="1">
      <c r="E608" s="34"/>
      <c r="F608" s="34"/>
    </row>
    <row r="609" spans="5:6" ht="18" customHeight="1">
      <c r="E609" s="34"/>
      <c r="F609" s="34"/>
    </row>
    <row r="610" spans="5:6" ht="18" customHeight="1">
      <c r="E610" s="34"/>
      <c r="F610" s="34"/>
    </row>
    <row r="611" spans="5:6" ht="18" customHeight="1">
      <c r="E611" s="34"/>
      <c r="F611" s="34"/>
    </row>
    <row r="612" spans="5:6" ht="18" customHeight="1">
      <c r="E612" s="34"/>
      <c r="F612" s="34"/>
    </row>
    <row r="613" spans="5:6" ht="18" customHeight="1">
      <c r="E613" s="34"/>
      <c r="F613" s="34"/>
    </row>
    <row r="614" spans="5:6" ht="18" customHeight="1">
      <c r="E614" s="34"/>
      <c r="F614" s="34"/>
    </row>
    <row r="615" spans="5:6" ht="18" customHeight="1">
      <c r="E615" s="34"/>
      <c r="F615" s="34"/>
    </row>
    <row r="616" spans="5:6" ht="18" customHeight="1">
      <c r="E616" s="34"/>
      <c r="F616" s="34"/>
    </row>
    <row r="617" spans="5:6" ht="18" customHeight="1">
      <c r="E617" s="34"/>
      <c r="F617" s="34"/>
    </row>
    <row r="618" spans="5:6" ht="18" customHeight="1">
      <c r="E618" s="34"/>
      <c r="F618" s="34"/>
    </row>
    <row r="619" spans="5:6" ht="18" customHeight="1">
      <c r="E619" s="34"/>
      <c r="F619" s="34"/>
    </row>
    <row r="620" spans="5:6" ht="18" customHeight="1">
      <c r="E620" s="34"/>
      <c r="F620" s="34"/>
    </row>
    <row r="621" spans="5:6" ht="18" customHeight="1">
      <c r="E621" s="34"/>
      <c r="F621" s="34"/>
    </row>
    <row r="622" spans="5:6" ht="18" customHeight="1">
      <c r="E622" s="34"/>
      <c r="F622" s="34"/>
    </row>
    <row r="623" spans="5:6" ht="18" customHeight="1">
      <c r="E623" s="34"/>
      <c r="F623" s="34"/>
    </row>
    <row r="624" spans="5:6" ht="18" customHeight="1">
      <c r="E624" s="34"/>
      <c r="F624" s="34"/>
    </row>
    <row r="625" spans="5:6" ht="18" customHeight="1">
      <c r="E625" s="34"/>
      <c r="F625" s="34"/>
    </row>
    <row r="626" spans="5:6" ht="18" customHeight="1">
      <c r="E626" s="34"/>
      <c r="F626" s="34"/>
    </row>
    <row r="627" spans="5:6" ht="18" customHeight="1">
      <c r="E627" s="34"/>
      <c r="F627" s="34"/>
    </row>
    <row r="628" spans="5:6" ht="18" customHeight="1">
      <c r="E628" s="34"/>
      <c r="F628" s="34"/>
    </row>
    <row r="629" spans="5:6" ht="18" customHeight="1">
      <c r="E629" s="34"/>
      <c r="F629" s="34"/>
    </row>
    <row r="630" spans="5:6" ht="18" customHeight="1">
      <c r="E630" s="34"/>
      <c r="F630" s="34"/>
    </row>
    <row r="631" spans="5:6" ht="18" customHeight="1">
      <c r="E631" s="34"/>
      <c r="F631" s="34"/>
    </row>
    <row r="632" spans="5:6" ht="18" customHeight="1">
      <c r="E632" s="34"/>
      <c r="F632" s="34"/>
    </row>
    <row r="633" spans="5:6" ht="18" customHeight="1">
      <c r="E633" s="34"/>
      <c r="F633" s="34"/>
    </row>
    <row r="634" spans="5:6" ht="18" customHeight="1">
      <c r="E634" s="34"/>
      <c r="F634" s="34"/>
    </row>
    <row r="635" spans="5:6" ht="18" customHeight="1">
      <c r="E635" s="34"/>
      <c r="F635" s="34"/>
    </row>
    <row r="636" spans="5:6" ht="18" customHeight="1">
      <c r="E636" s="34"/>
      <c r="F636" s="34"/>
    </row>
    <row r="637" spans="5:6" ht="18" customHeight="1">
      <c r="E637" s="34"/>
      <c r="F637" s="34"/>
    </row>
    <row r="638" spans="5:6" ht="18" customHeight="1">
      <c r="E638" s="34"/>
      <c r="F638" s="34"/>
    </row>
    <row r="639" spans="5:6" ht="18" customHeight="1">
      <c r="E639" s="34"/>
      <c r="F639" s="34"/>
    </row>
    <row r="640" spans="5:6" ht="18" customHeight="1">
      <c r="E640" s="34"/>
      <c r="F640" s="34"/>
    </row>
    <row r="641" spans="5:6" ht="18" customHeight="1">
      <c r="E641" s="34"/>
      <c r="F641" s="34"/>
    </row>
    <row r="642" spans="5:6" ht="18" customHeight="1">
      <c r="E642" s="34"/>
      <c r="F642" s="34"/>
    </row>
    <row r="643" spans="5:6" ht="18" customHeight="1">
      <c r="E643" s="34"/>
      <c r="F643" s="34"/>
    </row>
    <row r="644" spans="5:6" ht="18" customHeight="1">
      <c r="E644" s="34"/>
      <c r="F644" s="34"/>
    </row>
    <row r="645" spans="5:6" ht="18" customHeight="1">
      <c r="E645" s="34"/>
      <c r="F645" s="34"/>
    </row>
    <row r="646" spans="5:6" ht="18" customHeight="1">
      <c r="E646" s="34"/>
      <c r="F646" s="34"/>
    </row>
    <row r="647" spans="5:6" ht="18" customHeight="1">
      <c r="E647" s="34"/>
      <c r="F647" s="34"/>
    </row>
    <row r="648" spans="5:6" ht="18" customHeight="1">
      <c r="E648" s="34"/>
      <c r="F648" s="34"/>
    </row>
    <row r="649" spans="5:6" ht="18" customHeight="1">
      <c r="E649" s="34"/>
      <c r="F649" s="34"/>
    </row>
    <row r="650" spans="5:6" ht="18" customHeight="1">
      <c r="E650" s="34"/>
      <c r="F650" s="34"/>
    </row>
    <row r="651" spans="5:6" ht="18" customHeight="1">
      <c r="E651" s="34"/>
      <c r="F651" s="34"/>
    </row>
    <row r="652" spans="5:6" ht="18" customHeight="1">
      <c r="E652" s="34"/>
      <c r="F652" s="34"/>
    </row>
    <row r="653" spans="5:6" ht="18" customHeight="1">
      <c r="E653" s="34"/>
      <c r="F653" s="34"/>
    </row>
    <row r="654" spans="5:6" ht="18" customHeight="1">
      <c r="E654" s="34"/>
      <c r="F654" s="34"/>
    </row>
    <row r="655" spans="5:6" ht="18" customHeight="1">
      <c r="E655" s="34"/>
      <c r="F655" s="34"/>
    </row>
    <row r="656" spans="5:6" ht="18" customHeight="1">
      <c r="E656" s="34"/>
      <c r="F656" s="34"/>
    </row>
    <row r="657" spans="5:6" ht="18" customHeight="1">
      <c r="E657" s="34"/>
      <c r="F657" s="34"/>
    </row>
    <row r="658" spans="5:6" ht="18" customHeight="1">
      <c r="E658" s="34"/>
      <c r="F658" s="34"/>
    </row>
    <row r="659" spans="5:6" ht="18" customHeight="1">
      <c r="E659" s="34"/>
      <c r="F659" s="34"/>
    </row>
    <row r="660" spans="5:6" ht="18" customHeight="1">
      <c r="E660" s="34"/>
      <c r="F660" s="34"/>
    </row>
    <row r="661" spans="5:6" ht="18" customHeight="1">
      <c r="E661" s="34"/>
      <c r="F661" s="34"/>
    </row>
    <row r="662" spans="5:6" ht="18" customHeight="1">
      <c r="E662" s="34"/>
      <c r="F662" s="34"/>
    </row>
    <row r="663" spans="5:6" ht="18" customHeight="1">
      <c r="E663" s="34"/>
      <c r="F663" s="34"/>
    </row>
    <row r="664" spans="5:6" ht="18" customHeight="1">
      <c r="E664" s="34"/>
      <c r="F664" s="34"/>
    </row>
    <row r="665" spans="5:6" ht="18" customHeight="1">
      <c r="E665" s="34"/>
      <c r="F665" s="34"/>
    </row>
    <row r="666" spans="5:6" ht="18" customHeight="1">
      <c r="E666" s="34"/>
      <c r="F666" s="34"/>
    </row>
    <row r="667" spans="5:6" ht="18" customHeight="1">
      <c r="E667" s="34"/>
      <c r="F667" s="34"/>
    </row>
    <row r="668" spans="5:6" ht="18" customHeight="1">
      <c r="E668" s="34"/>
      <c r="F668" s="34"/>
    </row>
    <row r="669" spans="5:6" ht="18" customHeight="1">
      <c r="E669" s="34"/>
      <c r="F669" s="34"/>
    </row>
    <row r="670" spans="5:6" ht="18" customHeight="1">
      <c r="E670" s="34"/>
      <c r="F670" s="34"/>
    </row>
    <row r="671" spans="5:6" ht="18" customHeight="1">
      <c r="E671" s="34"/>
      <c r="F671" s="34"/>
    </row>
    <row r="672" spans="5:6" ht="18" customHeight="1">
      <c r="E672" s="34"/>
      <c r="F672" s="34"/>
    </row>
    <row r="673" spans="5:6" ht="18" customHeight="1">
      <c r="E673" s="34"/>
      <c r="F673" s="34"/>
    </row>
    <row r="674" spans="5:6" ht="18" customHeight="1">
      <c r="E674" s="34"/>
      <c r="F674" s="34"/>
    </row>
    <row r="675" spans="5:6" ht="18" customHeight="1">
      <c r="E675" s="34"/>
      <c r="F675" s="34"/>
    </row>
    <row r="676" spans="5:6" ht="18" customHeight="1">
      <c r="E676" s="34"/>
      <c r="F676" s="34"/>
    </row>
    <row r="677" spans="5:6" ht="18" customHeight="1">
      <c r="E677" s="34"/>
      <c r="F677" s="34"/>
    </row>
    <row r="678" spans="5:6" ht="18" customHeight="1">
      <c r="E678" s="34"/>
      <c r="F678" s="34"/>
    </row>
    <row r="679" spans="5:6" ht="18" customHeight="1">
      <c r="E679" s="34"/>
      <c r="F679" s="34"/>
    </row>
    <row r="680" spans="5:6" ht="18" customHeight="1">
      <c r="E680" s="34"/>
      <c r="F680" s="34"/>
    </row>
    <row r="681" spans="5:6" ht="18" customHeight="1">
      <c r="E681" s="34"/>
      <c r="F681" s="34"/>
    </row>
    <row r="682" spans="5:6" ht="18" customHeight="1">
      <c r="E682" s="34"/>
      <c r="F682" s="34"/>
    </row>
    <row r="683" spans="5:6" ht="18" customHeight="1">
      <c r="E683" s="34"/>
      <c r="F683" s="34"/>
    </row>
    <row r="684" spans="5:6" ht="18" customHeight="1">
      <c r="E684" s="34"/>
      <c r="F684" s="34"/>
    </row>
    <row r="685" spans="5:6" ht="18" customHeight="1">
      <c r="E685" s="34"/>
      <c r="F685" s="34"/>
    </row>
    <row r="686" spans="5:6" ht="18" customHeight="1">
      <c r="E686" s="34"/>
      <c r="F686" s="34"/>
    </row>
    <row r="687" spans="5:6" ht="18" customHeight="1">
      <c r="E687" s="34"/>
      <c r="F687" s="34"/>
    </row>
    <row r="688" spans="5:6" ht="18" customHeight="1">
      <c r="E688" s="34"/>
      <c r="F688" s="34"/>
    </row>
    <row r="689" spans="5:6" ht="18" customHeight="1">
      <c r="E689" s="34"/>
      <c r="F689" s="34"/>
    </row>
    <row r="690" spans="5:6" ht="18" customHeight="1">
      <c r="E690" s="34"/>
      <c r="F690" s="34"/>
    </row>
    <row r="691" spans="5:6" ht="18" customHeight="1">
      <c r="E691" s="34"/>
      <c r="F691" s="34"/>
    </row>
    <row r="692" spans="5:6" ht="18" customHeight="1">
      <c r="E692" s="34"/>
      <c r="F692" s="34"/>
    </row>
    <row r="693" spans="5:6" ht="18" customHeight="1">
      <c r="E693" s="34"/>
      <c r="F693" s="34"/>
    </row>
    <row r="694" spans="5:6" ht="18" customHeight="1">
      <c r="E694" s="34"/>
      <c r="F694" s="34"/>
    </row>
    <row r="695" spans="5:6" ht="18" customHeight="1">
      <c r="E695" s="34"/>
      <c r="F695" s="34"/>
    </row>
    <row r="696" spans="5:6" ht="18" customHeight="1">
      <c r="E696" s="34"/>
      <c r="F696" s="34"/>
    </row>
    <row r="697" spans="5:6" ht="18" customHeight="1">
      <c r="E697" s="34"/>
      <c r="F697" s="34"/>
    </row>
    <row r="698" spans="5:6" ht="18" customHeight="1">
      <c r="E698" s="34"/>
      <c r="F698" s="34"/>
    </row>
    <row r="699" spans="5:6" ht="18" customHeight="1">
      <c r="E699" s="34"/>
      <c r="F699" s="34"/>
    </row>
    <row r="700" spans="5:6" ht="18" customHeight="1">
      <c r="E700" s="34"/>
      <c r="F700" s="34"/>
    </row>
    <row r="701" spans="5:6" ht="18" customHeight="1">
      <c r="E701" s="34"/>
      <c r="F701" s="34"/>
    </row>
    <row r="702" spans="5:6" ht="18" customHeight="1">
      <c r="E702" s="34"/>
      <c r="F702" s="34"/>
    </row>
    <row r="703" spans="5:6" ht="18" customHeight="1">
      <c r="E703" s="34"/>
      <c r="F703" s="34"/>
    </row>
    <row r="704" spans="5:6" ht="18" customHeight="1">
      <c r="E704" s="34"/>
      <c r="F704" s="34"/>
    </row>
    <row r="705" spans="5:6" ht="18" customHeight="1">
      <c r="E705" s="34"/>
      <c r="F705" s="34"/>
    </row>
    <row r="706" spans="5:6" ht="18" customHeight="1">
      <c r="E706" s="34"/>
      <c r="F706" s="34"/>
    </row>
    <row r="707" spans="5:6" ht="18" customHeight="1">
      <c r="E707" s="34"/>
      <c r="F707" s="34"/>
    </row>
    <row r="708" spans="5:6" ht="18" customHeight="1">
      <c r="E708" s="34"/>
      <c r="F708" s="34"/>
    </row>
    <row r="709" spans="5:6" ht="18" customHeight="1">
      <c r="E709" s="34"/>
      <c r="F709" s="34"/>
    </row>
    <row r="710" spans="5:6" ht="18" customHeight="1">
      <c r="E710" s="34"/>
      <c r="F710" s="34"/>
    </row>
    <row r="711" spans="5:6" ht="18" customHeight="1">
      <c r="E711" s="34"/>
      <c r="F711" s="34"/>
    </row>
    <row r="712" spans="5:6" ht="18" customHeight="1">
      <c r="E712" s="34"/>
      <c r="F712" s="34"/>
    </row>
    <row r="713" spans="5:6" ht="18" customHeight="1">
      <c r="E713" s="34"/>
      <c r="F713" s="34"/>
    </row>
    <row r="714" spans="5:6" ht="18" customHeight="1">
      <c r="E714" s="34"/>
      <c r="F714" s="34"/>
    </row>
    <row r="715" spans="5:6" ht="18" customHeight="1">
      <c r="E715" s="34"/>
      <c r="F715" s="34"/>
    </row>
    <row r="716" spans="5:6" ht="18" customHeight="1">
      <c r="E716" s="34"/>
      <c r="F716" s="34"/>
    </row>
    <row r="717" spans="5:6" ht="18" customHeight="1">
      <c r="E717" s="34"/>
      <c r="F717" s="34"/>
    </row>
    <row r="718" spans="5:6" ht="18" customHeight="1">
      <c r="E718" s="34"/>
      <c r="F718" s="34"/>
    </row>
    <row r="719" spans="5:6" ht="18" customHeight="1">
      <c r="E719" s="34"/>
      <c r="F719" s="34"/>
    </row>
    <row r="720" spans="5:6" ht="18" customHeight="1">
      <c r="E720" s="34"/>
      <c r="F720" s="34"/>
    </row>
    <row r="721" spans="5:6" ht="18" customHeight="1">
      <c r="E721" s="34"/>
      <c r="F721" s="34"/>
    </row>
    <row r="722" spans="5:6" ht="18" customHeight="1">
      <c r="E722" s="34"/>
      <c r="F722" s="34"/>
    </row>
    <row r="723" spans="5:6" ht="18" customHeight="1">
      <c r="E723" s="34"/>
      <c r="F723" s="34"/>
    </row>
    <row r="724" spans="5:6" ht="18" customHeight="1">
      <c r="E724" s="34"/>
      <c r="F724" s="34"/>
    </row>
    <row r="725" spans="5:6" ht="18" customHeight="1">
      <c r="E725" s="34"/>
      <c r="F725" s="34"/>
    </row>
    <row r="726" spans="5:6" ht="18" customHeight="1">
      <c r="E726" s="34"/>
      <c r="F726" s="34"/>
    </row>
    <row r="727" spans="5:6" ht="18" customHeight="1">
      <c r="E727" s="34"/>
      <c r="F727" s="34"/>
    </row>
    <row r="728" spans="5:6" ht="18" customHeight="1">
      <c r="E728" s="34"/>
      <c r="F728" s="34"/>
    </row>
    <row r="729" spans="5:6" ht="18" customHeight="1">
      <c r="E729" s="34"/>
      <c r="F729" s="34"/>
    </row>
    <row r="730" spans="5:6" ht="18" customHeight="1">
      <c r="E730" s="34"/>
      <c r="F730" s="34"/>
    </row>
    <row r="731" spans="5:6" ht="18" customHeight="1">
      <c r="E731" s="34"/>
      <c r="F731" s="34"/>
    </row>
    <row r="732" spans="5:6" ht="18" customHeight="1">
      <c r="E732" s="34"/>
      <c r="F732" s="34"/>
    </row>
    <row r="733" spans="5:6" ht="18" customHeight="1">
      <c r="E733" s="34"/>
      <c r="F733" s="34"/>
    </row>
    <row r="734" spans="5:6" ht="18" customHeight="1">
      <c r="E734" s="34"/>
      <c r="F734" s="34"/>
    </row>
    <row r="735" spans="5:6" ht="18" customHeight="1">
      <c r="E735" s="34"/>
      <c r="F735" s="34"/>
    </row>
    <row r="736" spans="5:6" ht="18" customHeight="1">
      <c r="E736" s="34"/>
      <c r="F736" s="34"/>
    </row>
    <row r="737" spans="5:6" ht="18" customHeight="1">
      <c r="E737" s="34"/>
      <c r="F737" s="34"/>
    </row>
    <row r="738" spans="5:6" ht="18" customHeight="1">
      <c r="E738" s="34"/>
      <c r="F738" s="34"/>
    </row>
    <row r="739" spans="5:6" ht="18" customHeight="1">
      <c r="E739" s="34"/>
      <c r="F739" s="34"/>
    </row>
    <row r="740" spans="5:6" ht="18" customHeight="1">
      <c r="E740" s="34"/>
      <c r="F740" s="34"/>
    </row>
    <row r="741" spans="5:6" ht="18" customHeight="1">
      <c r="E741" s="34"/>
      <c r="F741" s="34"/>
    </row>
    <row r="742" spans="5:6" ht="18" customHeight="1">
      <c r="E742" s="34"/>
      <c r="F742" s="34"/>
    </row>
    <row r="743" spans="5:6" ht="18" customHeight="1">
      <c r="E743" s="34"/>
      <c r="F743" s="34"/>
    </row>
    <row r="744" spans="5:6" ht="18" customHeight="1">
      <c r="E744" s="34"/>
      <c r="F744" s="34"/>
    </row>
    <row r="745" spans="5:6" ht="18" customHeight="1">
      <c r="E745" s="34"/>
      <c r="F745" s="34"/>
    </row>
    <row r="746" spans="5:6" ht="18" customHeight="1">
      <c r="E746" s="34"/>
      <c r="F746" s="34"/>
    </row>
    <row r="747" spans="5:6" ht="18" customHeight="1">
      <c r="E747" s="34"/>
      <c r="F747" s="34"/>
    </row>
    <row r="748" spans="5:6" ht="18" customHeight="1">
      <c r="E748" s="34"/>
      <c r="F748" s="34"/>
    </row>
    <row r="749" spans="5:6" ht="18" customHeight="1">
      <c r="E749" s="34"/>
      <c r="F749" s="34"/>
    </row>
    <row r="750" spans="5:6" ht="18" customHeight="1">
      <c r="E750" s="34"/>
      <c r="F750" s="34"/>
    </row>
    <row r="751" spans="5:6" ht="18" customHeight="1">
      <c r="E751" s="34"/>
      <c r="F751" s="34"/>
    </row>
    <row r="752" spans="5:6" ht="18" customHeight="1">
      <c r="E752" s="34"/>
      <c r="F752" s="34"/>
    </row>
    <row r="753" spans="5:6" ht="18" customHeight="1">
      <c r="E753" s="34"/>
      <c r="F753" s="34"/>
    </row>
    <row r="754" spans="5:6" ht="18" customHeight="1">
      <c r="E754" s="34"/>
      <c r="F754" s="34"/>
    </row>
    <row r="755" spans="5:6" ht="18" customHeight="1">
      <c r="E755" s="34"/>
      <c r="F755" s="34"/>
    </row>
    <row r="756" spans="5:6" ht="18" customHeight="1">
      <c r="E756" s="34"/>
      <c r="F756" s="34"/>
    </row>
    <row r="757" spans="5:6" ht="18" customHeight="1">
      <c r="E757" s="34"/>
      <c r="F757" s="34"/>
    </row>
    <row r="758" spans="5:6" ht="18" customHeight="1">
      <c r="E758" s="34"/>
      <c r="F758" s="34"/>
    </row>
    <row r="759" spans="5:6" ht="18" customHeight="1">
      <c r="E759" s="34"/>
      <c r="F759" s="34"/>
    </row>
    <row r="760" spans="5:6" ht="18" customHeight="1">
      <c r="E760" s="34"/>
      <c r="F760" s="34"/>
    </row>
    <row r="761" spans="5:6" ht="18" customHeight="1">
      <c r="E761" s="34"/>
      <c r="F761" s="34"/>
    </row>
    <row r="762" spans="5:6" ht="18" customHeight="1">
      <c r="E762" s="34"/>
      <c r="F762" s="34"/>
    </row>
    <row r="763" spans="5:6" ht="18" customHeight="1">
      <c r="E763" s="34"/>
      <c r="F763" s="34"/>
    </row>
    <row r="764" spans="5:6" ht="18" customHeight="1">
      <c r="E764" s="34"/>
      <c r="F764" s="34"/>
    </row>
    <row r="765" spans="5:6" ht="18" customHeight="1">
      <c r="E765" s="34"/>
      <c r="F765" s="34"/>
    </row>
    <row r="766" spans="5:6" ht="18" customHeight="1">
      <c r="E766" s="34"/>
      <c r="F766" s="34"/>
    </row>
    <row r="767" spans="5:6" ht="18" customHeight="1">
      <c r="E767" s="34"/>
      <c r="F767" s="34"/>
    </row>
    <row r="768" spans="5:6" ht="18" customHeight="1">
      <c r="E768" s="34"/>
      <c r="F768" s="34"/>
    </row>
    <row r="769" spans="5:6" ht="18" customHeight="1">
      <c r="E769" s="34"/>
      <c r="F769" s="34"/>
    </row>
    <row r="770" spans="5:6" ht="18" customHeight="1">
      <c r="E770" s="34"/>
      <c r="F770" s="34"/>
    </row>
    <row r="771" spans="5:6" ht="18" customHeight="1">
      <c r="E771" s="34"/>
      <c r="F771" s="34"/>
    </row>
    <row r="772" spans="5:6" ht="18" customHeight="1">
      <c r="E772" s="34"/>
      <c r="F772" s="34"/>
    </row>
    <row r="773" spans="5:6" ht="18" customHeight="1">
      <c r="E773" s="34"/>
      <c r="F773" s="34"/>
    </row>
    <row r="774" spans="5:6" ht="18" customHeight="1">
      <c r="E774" s="34"/>
      <c r="F774" s="34"/>
    </row>
    <row r="775" spans="5:6" ht="18" customHeight="1">
      <c r="E775" s="34"/>
      <c r="F775" s="34"/>
    </row>
    <row r="776" spans="5:6" ht="18" customHeight="1">
      <c r="E776" s="34"/>
      <c r="F776" s="34"/>
    </row>
    <row r="777" spans="5:6" ht="18" customHeight="1">
      <c r="E777" s="34"/>
      <c r="F777" s="34"/>
    </row>
    <row r="778" spans="5:6" ht="18" customHeight="1">
      <c r="E778" s="34"/>
      <c r="F778" s="34"/>
    </row>
    <row r="779" spans="5:6" ht="18" customHeight="1">
      <c r="E779" s="34"/>
      <c r="F779" s="34"/>
    </row>
    <row r="780" spans="5:6" ht="18" customHeight="1">
      <c r="E780" s="34"/>
      <c r="F780" s="34"/>
    </row>
    <row r="781" spans="5:6" ht="18" customHeight="1">
      <c r="E781" s="34"/>
      <c r="F781" s="34"/>
    </row>
    <row r="782" spans="5:6" ht="18" customHeight="1">
      <c r="E782" s="34"/>
      <c r="F782" s="34"/>
    </row>
    <row r="783" spans="5:6" ht="18" customHeight="1">
      <c r="E783" s="34"/>
      <c r="F783" s="34"/>
    </row>
    <row r="784" spans="5:6" ht="18" customHeight="1">
      <c r="E784" s="34"/>
      <c r="F784" s="34"/>
    </row>
    <row r="785" spans="5:6" ht="18" customHeight="1">
      <c r="E785" s="34"/>
      <c r="F785" s="34"/>
    </row>
    <row r="786" spans="5:6" ht="18" customHeight="1">
      <c r="E786" s="34"/>
      <c r="F786" s="34"/>
    </row>
    <row r="787" spans="5:6" ht="18" customHeight="1">
      <c r="E787" s="34"/>
      <c r="F787" s="34"/>
    </row>
    <row r="788" spans="5:6" ht="18" customHeight="1">
      <c r="E788" s="34"/>
      <c r="F788" s="34"/>
    </row>
    <row r="789" spans="5:6" ht="18" customHeight="1">
      <c r="E789" s="34"/>
      <c r="F789" s="34"/>
    </row>
    <row r="790" spans="5:6" ht="18" customHeight="1">
      <c r="E790" s="34"/>
      <c r="F790" s="34"/>
    </row>
    <row r="791" spans="5:6" ht="18" customHeight="1">
      <c r="E791" s="34"/>
      <c r="F791" s="34"/>
    </row>
    <row r="792" spans="5:6" ht="18" customHeight="1">
      <c r="E792" s="34"/>
      <c r="F792" s="34"/>
    </row>
    <row r="793" spans="5:6" ht="18" customHeight="1">
      <c r="E793" s="34"/>
      <c r="F793" s="34"/>
    </row>
    <row r="794" spans="5:6" ht="18" customHeight="1">
      <c r="E794" s="34"/>
      <c r="F794" s="34"/>
    </row>
    <row r="795" spans="5:6" ht="18" customHeight="1">
      <c r="E795" s="34"/>
      <c r="F795" s="34"/>
    </row>
    <row r="796" spans="5:6" ht="18" customHeight="1">
      <c r="E796" s="34"/>
      <c r="F796" s="34"/>
    </row>
    <row r="797" spans="5:6" ht="18" customHeight="1">
      <c r="E797" s="34"/>
      <c r="F797" s="34"/>
    </row>
    <row r="798" spans="5:6" ht="18" customHeight="1">
      <c r="E798" s="34"/>
      <c r="F798" s="34"/>
    </row>
    <row r="799" spans="5:6" ht="18" customHeight="1">
      <c r="E799" s="34"/>
      <c r="F799" s="34"/>
    </row>
    <row r="800" spans="5:6" ht="18" customHeight="1">
      <c r="E800" s="34"/>
      <c r="F800" s="34"/>
    </row>
    <row r="801" spans="5:6" ht="18" customHeight="1">
      <c r="E801" s="34"/>
      <c r="F801" s="34"/>
    </row>
    <row r="802" spans="5:6" ht="18" customHeight="1">
      <c r="E802" s="34"/>
      <c r="F802" s="34"/>
    </row>
    <row r="803" spans="5:6" ht="18" customHeight="1">
      <c r="E803" s="34"/>
      <c r="F803" s="34"/>
    </row>
    <row r="804" spans="5:6" ht="18" customHeight="1">
      <c r="E804" s="34"/>
      <c r="F804" s="34"/>
    </row>
    <row r="805" spans="5:6" ht="18" customHeight="1">
      <c r="E805" s="34"/>
      <c r="F805" s="34"/>
    </row>
    <row r="806" spans="5:6" ht="18" customHeight="1">
      <c r="E806" s="34"/>
      <c r="F806" s="34"/>
    </row>
    <row r="807" spans="5:6" ht="18" customHeight="1">
      <c r="E807" s="34"/>
      <c r="F807" s="34"/>
    </row>
    <row r="808" spans="5:6" ht="18" customHeight="1">
      <c r="E808" s="34"/>
      <c r="F808" s="34"/>
    </row>
    <row r="809" spans="5:6" ht="18" customHeight="1">
      <c r="E809" s="34"/>
      <c r="F809" s="34"/>
    </row>
    <row r="810" spans="5:6" ht="18" customHeight="1">
      <c r="E810" s="34"/>
      <c r="F810" s="34"/>
    </row>
    <row r="811" spans="5:6" ht="18" customHeight="1">
      <c r="E811" s="34"/>
      <c r="F811" s="34"/>
    </row>
    <row r="812" spans="5:6" ht="18" customHeight="1">
      <c r="E812" s="34"/>
      <c r="F812" s="34"/>
    </row>
    <row r="813" spans="5:6" ht="18" customHeight="1">
      <c r="E813" s="34"/>
      <c r="F813" s="34"/>
    </row>
    <row r="814" spans="5:6" ht="18" customHeight="1">
      <c r="E814" s="34"/>
      <c r="F814" s="34"/>
    </row>
    <row r="815" spans="5:6" ht="18" customHeight="1">
      <c r="E815" s="34"/>
      <c r="F815" s="34"/>
    </row>
    <row r="816" spans="5:6" ht="18" customHeight="1">
      <c r="E816" s="34"/>
      <c r="F816" s="34"/>
    </row>
    <row r="817" spans="5:6" ht="18" customHeight="1">
      <c r="E817" s="34"/>
      <c r="F817" s="34"/>
    </row>
    <row r="818" spans="5:6" ht="18" customHeight="1">
      <c r="E818" s="34"/>
      <c r="F818" s="34"/>
    </row>
    <row r="819" spans="5:6" ht="18" customHeight="1">
      <c r="E819" s="34"/>
      <c r="F819" s="34"/>
    </row>
    <row r="820" spans="5:6" ht="18" customHeight="1">
      <c r="E820" s="34"/>
      <c r="F820" s="34"/>
    </row>
    <row r="821" spans="5:6" ht="18" customHeight="1">
      <c r="E821" s="34"/>
      <c r="F821" s="34"/>
    </row>
    <row r="822" spans="5:6" ht="18" customHeight="1">
      <c r="E822" s="34"/>
      <c r="F822" s="34"/>
    </row>
    <row r="823" spans="5:6" ht="18" customHeight="1">
      <c r="E823" s="34"/>
      <c r="F823" s="34"/>
    </row>
    <row r="824" spans="5:6" ht="18" customHeight="1">
      <c r="E824" s="34"/>
      <c r="F824" s="34"/>
    </row>
    <row r="825" spans="5:6" ht="18" customHeight="1">
      <c r="E825" s="34"/>
      <c r="F825" s="34"/>
    </row>
    <row r="826" spans="5:6" ht="18" customHeight="1">
      <c r="E826" s="34"/>
      <c r="F826" s="34"/>
    </row>
    <row r="827" spans="5:6" ht="18" customHeight="1">
      <c r="E827" s="34"/>
      <c r="F827" s="34"/>
    </row>
    <row r="828" spans="5:6" ht="18" customHeight="1">
      <c r="E828" s="34"/>
      <c r="F828" s="34"/>
    </row>
    <row r="829" spans="5:6" ht="18" customHeight="1">
      <c r="E829" s="34"/>
      <c r="F829" s="34"/>
    </row>
    <row r="830" spans="5:6" ht="18" customHeight="1">
      <c r="E830" s="34"/>
      <c r="F830" s="34"/>
    </row>
    <row r="831" spans="5:6" ht="18" customHeight="1">
      <c r="E831" s="34"/>
      <c r="F831" s="34"/>
    </row>
    <row r="832" spans="5:6" ht="18" customHeight="1">
      <c r="E832" s="34"/>
      <c r="F832" s="34"/>
    </row>
    <row r="833" spans="5:6" ht="18" customHeight="1">
      <c r="E833" s="34"/>
      <c r="F833" s="34"/>
    </row>
    <row r="834" spans="5:6" ht="18" customHeight="1">
      <c r="E834" s="34"/>
      <c r="F834" s="34"/>
    </row>
    <row r="835" spans="5:6" ht="18" customHeight="1">
      <c r="E835" s="34"/>
      <c r="F835" s="34"/>
    </row>
    <row r="836" spans="5:6" ht="18" customHeight="1">
      <c r="E836" s="34"/>
      <c r="F836" s="34"/>
    </row>
    <row r="837" spans="5:6" ht="18" customHeight="1">
      <c r="E837" s="34"/>
      <c r="F837" s="34"/>
    </row>
    <row r="838" spans="5:6" ht="18" customHeight="1">
      <c r="E838" s="34"/>
      <c r="F838" s="34"/>
    </row>
    <row r="839" spans="5:6" ht="18" customHeight="1">
      <c r="E839" s="34"/>
      <c r="F839" s="34"/>
    </row>
    <row r="840" spans="5:6" ht="18" customHeight="1">
      <c r="E840" s="34"/>
      <c r="F840" s="34"/>
    </row>
    <row r="841" spans="5:6" ht="18" customHeight="1">
      <c r="E841" s="34"/>
      <c r="F841" s="34"/>
    </row>
    <row r="842" spans="5:6" ht="18" customHeight="1">
      <c r="E842" s="34"/>
      <c r="F842" s="34"/>
    </row>
    <row r="843" spans="5:6" ht="18" customHeight="1">
      <c r="E843" s="34"/>
      <c r="F843" s="34"/>
    </row>
    <row r="844" spans="5:6" ht="18" customHeight="1">
      <c r="E844" s="34"/>
      <c r="F844" s="34"/>
    </row>
    <row r="845" spans="5:6" ht="18" customHeight="1">
      <c r="E845" s="34"/>
      <c r="F845" s="34"/>
    </row>
    <row r="846" spans="5:6" ht="18" customHeight="1">
      <c r="E846" s="34"/>
      <c r="F846" s="34"/>
    </row>
    <row r="847" spans="5:6" ht="18" customHeight="1">
      <c r="E847" s="34"/>
      <c r="F847" s="34"/>
    </row>
    <row r="848" spans="5:6" ht="18" customHeight="1">
      <c r="E848" s="34"/>
      <c r="F848" s="34"/>
    </row>
    <row r="849" spans="5:6" ht="18" customHeight="1">
      <c r="E849" s="34"/>
      <c r="F849" s="34"/>
    </row>
    <row r="850" spans="5:6" ht="18" customHeight="1">
      <c r="E850" s="34"/>
      <c r="F850" s="34"/>
    </row>
    <row r="851" spans="5:6" ht="18" customHeight="1">
      <c r="E851" s="34"/>
      <c r="F851" s="34"/>
    </row>
    <row r="852" spans="5:6" ht="18" customHeight="1">
      <c r="E852" s="34"/>
      <c r="F852" s="34"/>
    </row>
    <row r="853" spans="5:6" ht="18" customHeight="1">
      <c r="E853" s="34"/>
      <c r="F853" s="34"/>
    </row>
    <row r="854" spans="5:6" ht="18" customHeight="1">
      <c r="E854" s="34"/>
      <c r="F854" s="34"/>
    </row>
    <row r="855" spans="5:6" ht="18" customHeight="1">
      <c r="E855" s="34"/>
      <c r="F855" s="34"/>
    </row>
    <row r="856" spans="5:6" ht="18" customHeight="1">
      <c r="E856" s="34"/>
      <c r="F856" s="34"/>
    </row>
    <row r="857" spans="5:6" ht="18" customHeight="1">
      <c r="E857" s="34"/>
      <c r="F857" s="34"/>
    </row>
    <row r="858" spans="5:6" ht="18" customHeight="1">
      <c r="E858" s="34"/>
      <c r="F858" s="34"/>
    </row>
    <row r="859" spans="5:6" ht="18" customHeight="1">
      <c r="E859" s="34"/>
      <c r="F859" s="34"/>
    </row>
    <row r="860" spans="5:6" ht="18" customHeight="1">
      <c r="E860" s="34"/>
      <c r="F860" s="34"/>
    </row>
    <row r="861" spans="5:6" ht="18" customHeight="1">
      <c r="E861" s="34"/>
      <c r="F861" s="34"/>
    </row>
    <row r="862" spans="5:6" ht="18" customHeight="1">
      <c r="E862" s="34"/>
      <c r="F862" s="34"/>
    </row>
    <row r="863" spans="5:6" ht="18" customHeight="1">
      <c r="E863" s="34"/>
      <c r="F863" s="34"/>
    </row>
    <row r="864" spans="5:6" ht="18" customHeight="1">
      <c r="E864" s="34"/>
      <c r="F864" s="34"/>
    </row>
    <row r="865" spans="5:6" ht="18" customHeight="1">
      <c r="E865" s="34"/>
      <c r="F865" s="34"/>
    </row>
    <row r="866" spans="5:6" ht="18" customHeight="1">
      <c r="E866" s="34"/>
      <c r="F866" s="34"/>
    </row>
    <row r="867" spans="5:6" ht="18" customHeight="1">
      <c r="E867" s="34"/>
      <c r="F867" s="34"/>
    </row>
    <row r="868" spans="5:6" ht="18" customHeight="1">
      <c r="E868" s="34"/>
      <c r="F868" s="34"/>
    </row>
    <row r="869" spans="5:6" ht="18" customHeight="1">
      <c r="E869" s="34"/>
      <c r="F869" s="34"/>
    </row>
    <row r="870" spans="5:6" ht="18" customHeight="1">
      <c r="E870" s="34"/>
      <c r="F870" s="34"/>
    </row>
    <row r="871" spans="5:6" ht="18" customHeight="1">
      <c r="E871" s="34"/>
      <c r="F871" s="34"/>
    </row>
    <row r="872" spans="5:6" ht="18" customHeight="1">
      <c r="E872" s="34"/>
      <c r="F872" s="34"/>
    </row>
    <row r="873" spans="5:6" ht="18" customHeight="1">
      <c r="E873" s="34"/>
      <c r="F873" s="34"/>
    </row>
    <row r="874" spans="5:6" ht="18" customHeight="1">
      <c r="E874" s="34"/>
      <c r="F874" s="34"/>
    </row>
    <row r="875" spans="5:6" ht="18" customHeight="1">
      <c r="E875" s="34"/>
      <c r="F875" s="34"/>
    </row>
    <row r="876" spans="5:6" ht="18" customHeight="1">
      <c r="E876" s="34"/>
      <c r="F876" s="34"/>
    </row>
    <row r="877" spans="5:6" ht="18" customHeight="1">
      <c r="E877" s="34"/>
      <c r="F877" s="34"/>
    </row>
    <row r="878" spans="5:6" ht="18" customHeight="1">
      <c r="E878" s="34"/>
      <c r="F878" s="34"/>
    </row>
    <row r="879" spans="5:6" ht="18" customHeight="1">
      <c r="E879" s="34"/>
      <c r="F879" s="34"/>
    </row>
    <row r="880" spans="5:6" ht="18" customHeight="1">
      <c r="E880" s="34"/>
      <c r="F880" s="34"/>
    </row>
    <row r="881" spans="5:6" ht="18" customHeight="1">
      <c r="E881" s="34"/>
      <c r="F881" s="34"/>
    </row>
    <row r="882" spans="5:6" ht="18" customHeight="1">
      <c r="E882" s="34"/>
      <c r="F882" s="34"/>
    </row>
    <row r="883" spans="5:6" ht="18" customHeight="1">
      <c r="E883" s="34"/>
      <c r="F883" s="34"/>
    </row>
    <row r="884" spans="5:6" ht="18" customHeight="1">
      <c r="E884" s="34"/>
      <c r="F884" s="34"/>
    </row>
    <row r="885" spans="5:6" ht="18" customHeight="1">
      <c r="E885" s="34"/>
      <c r="F885" s="34"/>
    </row>
    <row r="886" spans="5:6" ht="18" customHeight="1">
      <c r="E886" s="34"/>
      <c r="F886" s="34"/>
    </row>
    <row r="887" spans="5:6" ht="18" customHeight="1">
      <c r="E887" s="34"/>
      <c r="F887" s="34"/>
    </row>
    <row r="888" spans="5:6" ht="18" customHeight="1">
      <c r="E888" s="34"/>
      <c r="F888" s="34"/>
    </row>
    <row r="889" spans="5:6" ht="18" customHeight="1">
      <c r="E889" s="34"/>
      <c r="F889" s="34"/>
    </row>
    <row r="890" spans="5:6" ht="18" customHeight="1">
      <c r="E890" s="34"/>
      <c r="F890" s="34"/>
    </row>
    <row r="891" spans="5:6" ht="18" customHeight="1">
      <c r="E891" s="34"/>
      <c r="F891" s="34"/>
    </row>
    <row r="892" spans="5:6" ht="18" customHeight="1">
      <c r="E892" s="34"/>
      <c r="F892" s="34"/>
    </row>
    <row r="893" spans="5:6" ht="18" customHeight="1">
      <c r="E893" s="34"/>
      <c r="F893" s="34"/>
    </row>
    <row r="894" spans="5:6" ht="18" customHeight="1">
      <c r="E894" s="34"/>
      <c r="F894" s="34"/>
    </row>
    <row r="895" spans="5:6" ht="18" customHeight="1">
      <c r="E895" s="34"/>
      <c r="F895" s="34"/>
    </row>
    <row r="896" spans="5:6" ht="18" customHeight="1">
      <c r="E896" s="34"/>
      <c r="F896" s="34"/>
    </row>
    <row r="897" spans="5:6" ht="18" customHeight="1">
      <c r="E897" s="34"/>
      <c r="F897" s="34"/>
    </row>
    <row r="898" spans="5:6" ht="18" customHeight="1">
      <c r="E898" s="34"/>
      <c r="F898" s="34"/>
    </row>
    <row r="899" spans="5:6" ht="18" customHeight="1">
      <c r="E899" s="34"/>
      <c r="F899" s="34"/>
    </row>
    <row r="900" spans="5:6" ht="18" customHeight="1">
      <c r="E900" s="34"/>
      <c r="F900" s="34"/>
    </row>
    <row r="901" spans="5:6" ht="18" customHeight="1">
      <c r="E901" s="34"/>
      <c r="F901" s="34"/>
    </row>
    <row r="902" spans="5:6" ht="18" customHeight="1">
      <c r="E902" s="34"/>
      <c r="F902" s="34"/>
    </row>
    <row r="903" spans="5:6" ht="18" customHeight="1">
      <c r="E903" s="34"/>
      <c r="F903" s="34"/>
    </row>
    <row r="904" spans="5:6" ht="18" customHeight="1">
      <c r="E904" s="34"/>
      <c r="F904" s="34"/>
    </row>
    <row r="905" spans="5:6" ht="18" customHeight="1">
      <c r="E905" s="34"/>
      <c r="F905" s="34"/>
    </row>
    <row r="906" spans="5:6" ht="18" customHeight="1">
      <c r="E906" s="34"/>
      <c r="F906" s="34"/>
    </row>
    <row r="907" spans="5:6" ht="18" customHeight="1">
      <c r="E907" s="34"/>
      <c r="F907" s="34"/>
    </row>
    <row r="908" spans="5:6" ht="18" customHeight="1">
      <c r="E908" s="34"/>
      <c r="F908" s="34"/>
    </row>
    <row r="909" spans="5:6" ht="18" customHeight="1">
      <c r="E909" s="34"/>
      <c r="F909" s="34"/>
    </row>
    <row r="910" spans="5:6" ht="18" customHeight="1">
      <c r="E910" s="34"/>
      <c r="F910" s="34"/>
    </row>
    <row r="911" spans="5:6" ht="18" customHeight="1">
      <c r="E911" s="34"/>
      <c r="F911" s="34"/>
    </row>
    <row r="912" spans="5:6" ht="18" customHeight="1">
      <c r="E912" s="34"/>
      <c r="F912" s="34"/>
    </row>
    <row r="913" spans="5:6" ht="18" customHeight="1">
      <c r="E913" s="34"/>
      <c r="F913" s="34"/>
    </row>
    <row r="914" spans="5:6" ht="18" customHeight="1">
      <c r="E914" s="34"/>
      <c r="F914" s="34"/>
    </row>
    <row r="915" spans="5:6" ht="18" customHeight="1">
      <c r="E915" s="34"/>
      <c r="F915" s="34"/>
    </row>
    <row r="916" spans="5:6" ht="18" customHeight="1">
      <c r="E916" s="34"/>
      <c r="F916" s="34"/>
    </row>
    <row r="917" spans="5:6" ht="18" customHeight="1">
      <c r="E917" s="34"/>
      <c r="F917" s="34"/>
    </row>
    <row r="918" spans="5:6" ht="18" customHeight="1">
      <c r="E918" s="34"/>
      <c r="F918" s="34"/>
    </row>
    <row r="919" spans="5:6" ht="18" customHeight="1">
      <c r="E919" s="34"/>
      <c r="F919" s="34"/>
    </row>
    <row r="920" spans="5:6" ht="18" customHeight="1">
      <c r="E920" s="34"/>
      <c r="F920" s="34"/>
    </row>
    <row r="921" spans="5:6" ht="18" customHeight="1">
      <c r="E921" s="34"/>
      <c r="F921" s="34"/>
    </row>
    <row r="922" spans="5:6" ht="18" customHeight="1">
      <c r="E922" s="34"/>
      <c r="F922" s="34"/>
    </row>
    <row r="923" spans="5:6" ht="18" customHeight="1">
      <c r="E923" s="34"/>
      <c r="F923" s="34"/>
    </row>
    <row r="924" spans="5:6" ht="18" customHeight="1">
      <c r="E924" s="34"/>
      <c r="F924" s="34"/>
    </row>
    <row r="925" spans="5:6" ht="18" customHeight="1">
      <c r="E925" s="34"/>
      <c r="F925" s="34"/>
    </row>
    <row r="926" spans="5:6" ht="18" customHeight="1">
      <c r="E926" s="34"/>
      <c r="F926" s="34"/>
    </row>
    <row r="927" spans="5:6" ht="18" customHeight="1">
      <c r="E927" s="34"/>
      <c r="F927" s="34"/>
    </row>
    <row r="928" spans="5:6" ht="18" customHeight="1">
      <c r="E928" s="34"/>
      <c r="F928" s="34"/>
    </row>
    <row r="929" spans="5:6" ht="18" customHeight="1">
      <c r="E929" s="34"/>
      <c r="F929" s="34"/>
    </row>
    <row r="930" spans="5:6" ht="18" customHeight="1">
      <c r="E930" s="34"/>
      <c r="F930" s="34"/>
    </row>
    <row r="931" spans="5:6" ht="18" customHeight="1">
      <c r="E931" s="34"/>
      <c r="F931" s="34"/>
    </row>
    <row r="932" spans="5:6" ht="18" customHeight="1">
      <c r="E932" s="34"/>
      <c r="F932" s="34"/>
    </row>
    <row r="933" spans="5:6" ht="18" customHeight="1">
      <c r="E933" s="34"/>
      <c r="F933" s="34"/>
    </row>
    <row r="934" spans="5:6" ht="18" customHeight="1">
      <c r="E934" s="34"/>
      <c r="F934" s="34"/>
    </row>
    <row r="935" spans="5:6" ht="18" customHeight="1">
      <c r="E935" s="34"/>
      <c r="F935" s="34"/>
    </row>
    <row r="936" spans="5:6" ht="18" customHeight="1">
      <c r="E936" s="34"/>
      <c r="F936" s="34"/>
    </row>
    <row r="937" spans="5:6" ht="18" customHeight="1">
      <c r="E937" s="34"/>
      <c r="F937" s="34"/>
    </row>
    <row r="938" spans="5:6" ht="18" customHeight="1">
      <c r="E938" s="34"/>
      <c r="F938" s="34"/>
    </row>
    <row r="939" spans="5:6" ht="18" customHeight="1">
      <c r="E939" s="34"/>
      <c r="F939" s="34"/>
    </row>
    <row r="940" spans="5:6" ht="18" customHeight="1">
      <c r="E940" s="34"/>
      <c r="F940" s="34"/>
    </row>
    <row r="941" spans="5:6" ht="18" customHeight="1">
      <c r="E941" s="34"/>
      <c r="F941" s="34"/>
    </row>
    <row r="942" spans="5:6" ht="18" customHeight="1">
      <c r="E942" s="34"/>
      <c r="F942" s="34"/>
    </row>
    <row r="943" spans="5:6" ht="18" customHeight="1">
      <c r="E943" s="34"/>
      <c r="F943" s="34"/>
    </row>
    <row r="944" spans="5:6" ht="18" customHeight="1">
      <c r="E944" s="34"/>
      <c r="F944" s="34"/>
    </row>
    <row r="945" spans="5:6" ht="18" customHeight="1">
      <c r="E945" s="34"/>
      <c r="F945" s="34"/>
    </row>
    <row r="1048540" spans="3:12" ht="18" customHeight="1">
      <c r="C1048540" s="9" t="s">
        <v>39</v>
      </c>
      <c r="L1048540" s="139" t="s">
        <v>976</v>
      </c>
    </row>
  </sheetData>
  <phoneticPr fontId="4" type="noConversion"/>
  <conditionalFormatting sqref="D1">
    <cfRule type="cellIs" dxfId="84" priority="7" operator="equal">
      <formula>0</formula>
    </cfRule>
  </conditionalFormatting>
  <conditionalFormatting sqref="F1:L1">
    <cfRule type="cellIs" dxfId="83" priority="1" operator="equal">
      <formula>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138"/>
  <sheetViews>
    <sheetView zoomScale="85" zoomScaleNormal="85" workbookViewId="0">
      <pane ySplit="1" topLeftCell="A2" activePane="bottomLeft" state="frozen"/>
      <selection pane="bottomLeft" activeCell="J123" sqref="J123"/>
    </sheetView>
  </sheetViews>
  <sheetFormatPr baseColWidth="10" defaultColWidth="10.83203125" defaultRowHeight="16"/>
  <cols>
    <col min="1" max="1" width="12" style="48" bestFit="1" customWidth="1"/>
    <col min="2" max="2" width="9" style="232" bestFit="1" customWidth="1"/>
    <col min="3" max="3" width="23.83203125" style="48" bestFit="1" customWidth="1"/>
    <col min="4" max="4" width="12.33203125" style="48" customWidth="1"/>
    <col min="5" max="5" width="28.33203125" style="48" customWidth="1"/>
    <col min="6" max="6" width="24.33203125" style="48" bestFit="1" customWidth="1"/>
    <col min="7" max="7" width="12.6640625" style="48" customWidth="1"/>
    <col min="8" max="8" width="30.5" style="231" hidden="1" customWidth="1"/>
    <col min="9" max="9" width="32.1640625" style="48" bestFit="1" customWidth="1"/>
    <col min="10" max="10" width="32.33203125" style="48" bestFit="1" customWidth="1"/>
    <col min="11" max="11" width="32.33203125" style="48" customWidth="1"/>
    <col min="12" max="12" width="65.83203125" style="48" customWidth="1"/>
    <col min="13" max="16384" width="10.83203125" style="48"/>
  </cols>
  <sheetData>
    <row r="1" spans="1:12" s="6" customFormat="1">
      <c r="A1" s="70" t="s">
        <v>76</v>
      </c>
      <c r="B1" s="70" t="s">
        <v>77</v>
      </c>
      <c r="C1" s="70" t="s">
        <v>0</v>
      </c>
      <c r="D1" s="6" t="s">
        <v>209</v>
      </c>
      <c r="E1" s="70" t="s">
        <v>210</v>
      </c>
      <c r="F1" s="6" t="s">
        <v>211</v>
      </c>
      <c r="G1" s="70" t="s">
        <v>78</v>
      </c>
      <c r="H1" s="98" t="s">
        <v>79</v>
      </c>
      <c r="I1" s="70" t="s">
        <v>212</v>
      </c>
      <c r="J1" s="6" t="s">
        <v>977</v>
      </c>
      <c r="K1" s="137" t="s">
        <v>978</v>
      </c>
      <c r="L1" s="136" t="s">
        <v>74</v>
      </c>
    </row>
    <row r="2" spans="1:12" s="19" customFormat="1">
      <c r="A2" s="5"/>
      <c r="B2" s="7"/>
      <c r="E2" s="42"/>
      <c r="F2" s="42"/>
      <c r="G2" s="42"/>
      <c r="H2" s="87"/>
      <c r="I2" s="34"/>
      <c r="K2" s="234"/>
      <c r="L2" s="233"/>
    </row>
    <row r="3" spans="1:12">
      <c r="A3" s="5" t="s">
        <v>92</v>
      </c>
      <c r="B3" s="7">
        <v>2010</v>
      </c>
      <c r="C3" s="19" t="s">
        <v>979</v>
      </c>
      <c r="D3" s="9" t="s">
        <v>287</v>
      </c>
      <c r="E3" s="24" t="s">
        <v>403</v>
      </c>
      <c r="F3" s="34"/>
      <c r="G3" s="120">
        <v>322437</v>
      </c>
      <c r="H3" s="87"/>
      <c r="I3" s="34"/>
      <c r="J3" s="19"/>
      <c r="K3" s="24" t="s">
        <v>980</v>
      </c>
      <c r="L3" s="19" t="s">
        <v>131</v>
      </c>
    </row>
    <row r="4" spans="1:12">
      <c r="A4" s="5" t="s">
        <v>92</v>
      </c>
      <c r="B4" s="7">
        <v>2010</v>
      </c>
      <c r="C4" s="19" t="s">
        <v>979</v>
      </c>
      <c r="D4" s="19"/>
      <c r="E4" s="42" t="s">
        <v>981</v>
      </c>
      <c r="F4" s="42"/>
      <c r="G4" s="154">
        <v>141479</v>
      </c>
      <c r="H4" s="87"/>
      <c r="I4" s="34"/>
      <c r="J4" s="19"/>
      <c r="K4" s="24" t="s">
        <v>980</v>
      </c>
      <c r="L4" s="19" t="s">
        <v>131</v>
      </c>
    </row>
    <row r="5" spans="1:12">
      <c r="A5" s="5" t="s">
        <v>92</v>
      </c>
      <c r="B5" s="7">
        <v>2010</v>
      </c>
      <c r="C5" s="19" t="s">
        <v>979</v>
      </c>
      <c r="D5" s="19" t="s">
        <v>982</v>
      </c>
      <c r="E5" s="34" t="s">
        <v>983</v>
      </c>
      <c r="F5" s="34"/>
      <c r="G5" s="120">
        <v>112865</v>
      </c>
      <c r="H5" s="87"/>
      <c r="I5" s="34"/>
      <c r="J5" s="19"/>
      <c r="K5" s="24" t="s">
        <v>980</v>
      </c>
      <c r="L5" s="19" t="s">
        <v>131</v>
      </c>
    </row>
    <row r="6" spans="1:12">
      <c r="A6" s="5" t="s">
        <v>92</v>
      </c>
      <c r="B6" s="7">
        <v>2010</v>
      </c>
      <c r="C6" s="19" t="s">
        <v>979</v>
      </c>
      <c r="D6" s="19"/>
      <c r="E6" s="42" t="s">
        <v>984</v>
      </c>
      <c r="F6" s="42"/>
      <c r="G6" s="154">
        <v>102136</v>
      </c>
      <c r="H6" s="87"/>
      <c r="I6" s="34"/>
      <c r="J6" s="19"/>
      <c r="K6" s="24" t="s">
        <v>980</v>
      </c>
      <c r="L6" s="19" t="s">
        <v>131</v>
      </c>
    </row>
    <row r="7" spans="1:12" ht="17">
      <c r="A7" s="5" t="s">
        <v>92</v>
      </c>
      <c r="B7" s="7">
        <v>2010</v>
      </c>
      <c r="C7" s="19" t="s">
        <v>979</v>
      </c>
      <c r="D7" s="19"/>
      <c r="E7" s="158" t="s">
        <v>985</v>
      </c>
      <c r="F7" s="34"/>
      <c r="G7" s="120">
        <v>114142</v>
      </c>
      <c r="H7" s="87"/>
      <c r="I7" s="34"/>
      <c r="J7" s="19"/>
      <c r="K7" s="24" t="s">
        <v>980</v>
      </c>
      <c r="L7" s="19" t="s">
        <v>131</v>
      </c>
    </row>
    <row r="8" spans="1:12">
      <c r="A8" s="5" t="s">
        <v>92</v>
      </c>
      <c r="B8" s="7">
        <v>2010</v>
      </c>
      <c r="C8" s="19" t="s">
        <v>979</v>
      </c>
      <c r="D8" s="19"/>
      <c r="E8" s="42" t="s">
        <v>986</v>
      </c>
      <c r="F8" s="42"/>
      <c r="G8" s="154">
        <v>77073</v>
      </c>
      <c r="H8" s="87"/>
      <c r="I8" s="34"/>
      <c r="J8" s="19"/>
      <c r="K8" s="24" t="s">
        <v>980</v>
      </c>
      <c r="L8" s="19" t="s">
        <v>131</v>
      </c>
    </row>
    <row r="9" spans="1:12">
      <c r="A9" s="5" t="s">
        <v>92</v>
      </c>
      <c r="B9" s="7">
        <v>2010</v>
      </c>
      <c r="C9" s="19" t="s">
        <v>979</v>
      </c>
      <c r="D9" s="19"/>
      <c r="E9" s="34" t="s">
        <v>987</v>
      </c>
      <c r="F9" s="34"/>
      <c r="G9" s="120">
        <v>74387</v>
      </c>
      <c r="H9" s="87"/>
      <c r="I9" s="34"/>
      <c r="J9" s="19"/>
      <c r="K9" s="24" t="s">
        <v>980</v>
      </c>
      <c r="L9" s="19" t="s">
        <v>131</v>
      </c>
    </row>
    <row r="10" spans="1:12">
      <c r="A10" s="5" t="s">
        <v>92</v>
      </c>
      <c r="B10" s="7">
        <v>2010</v>
      </c>
      <c r="C10" s="19" t="s">
        <v>979</v>
      </c>
      <c r="D10" s="19"/>
      <c r="E10" s="42" t="s">
        <v>988</v>
      </c>
      <c r="F10" s="34"/>
      <c r="G10" s="120">
        <v>37820</v>
      </c>
      <c r="H10" s="87"/>
      <c r="I10" s="34"/>
      <c r="J10" s="19"/>
      <c r="K10" s="24" t="s">
        <v>980</v>
      </c>
      <c r="L10" s="19" t="s">
        <v>131</v>
      </c>
    </row>
    <row r="11" spans="1:12">
      <c r="A11" s="5" t="s">
        <v>92</v>
      </c>
      <c r="B11" s="7">
        <v>2010</v>
      </c>
      <c r="C11" s="19" t="s">
        <v>979</v>
      </c>
      <c r="D11" s="19" t="s">
        <v>260</v>
      </c>
      <c r="E11" s="34" t="s">
        <v>989</v>
      </c>
      <c r="F11" s="34"/>
      <c r="G11" s="120">
        <v>36578</v>
      </c>
      <c r="H11" s="87"/>
      <c r="I11" s="34"/>
      <c r="J11" s="19"/>
      <c r="K11" s="24" t="s">
        <v>980</v>
      </c>
      <c r="L11" s="19" t="s">
        <v>131</v>
      </c>
    </row>
    <row r="12" spans="1:12" ht="17">
      <c r="A12" s="5" t="s">
        <v>92</v>
      </c>
      <c r="B12" s="7">
        <v>2010</v>
      </c>
      <c r="C12" s="19" t="s">
        <v>979</v>
      </c>
      <c r="D12" s="19"/>
      <c r="E12" s="158" t="s">
        <v>990</v>
      </c>
      <c r="F12" s="34"/>
      <c r="G12" s="120">
        <v>29124</v>
      </c>
      <c r="H12" s="87"/>
      <c r="I12" s="34"/>
      <c r="J12" s="19"/>
      <c r="K12" s="24" t="s">
        <v>980</v>
      </c>
      <c r="L12" s="19" t="s">
        <v>131</v>
      </c>
    </row>
    <row r="13" spans="1:12">
      <c r="A13" s="5" t="s">
        <v>92</v>
      </c>
      <c r="B13" s="7">
        <v>2010</v>
      </c>
      <c r="C13" s="19" t="s">
        <v>979</v>
      </c>
      <c r="D13" s="19"/>
      <c r="E13" s="34" t="s">
        <v>991</v>
      </c>
      <c r="F13" s="34"/>
      <c r="G13" s="120">
        <v>102032</v>
      </c>
      <c r="H13" s="87"/>
      <c r="I13" s="34"/>
      <c r="J13" s="19"/>
      <c r="K13" s="24" t="s">
        <v>980</v>
      </c>
      <c r="L13" s="19" t="s">
        <v>131</v>
      </c>
    </row>
    <row r="14" spans="1:12">
      <c r="A14" s="5" t="s">
        <v>92</v>
      </c>
      <c r="B14" s="7">
        <v>2011</v>
      </c>
      <c r="C14" s="19" t="s">
        <v>979</v>
      </c>
      <c r="D14" s="9" t="s">
        <v>287</v>
      </c>
      <c r="E14" s="24" t="s">
        <v>403</v>
      </c>
      <c r="F14" s="42"/>
      <c r="G14" s="154">
        <v>461027</v>
      </c>
      <c r="H14" s="87"/>
      <c r="I14" s="34"/>
      <c r="J14" s="19"/>
      <c r="K14" s="24" t="s">
        <v>980</v>
      </c>
      <c r="L14" s="19" t="s">
        <v>132</v>
      </c>
    </row>
    <row r="15" spans="1:12">
      <c r="A15" s="5" t="s">
        <v>92</v>
      </c>
      <c r="B15" s="7">
        <v>2011</v>
      </c>
      <c r="C15" s="19" t="s">
        <v>979</v>
      </c>
      <c r="D15" s="19" t="s">
        <v>982</v>
      </c>
      <c r="E15" s="34" t="s">
        <v>983</v>
      </c>
      <c r="F15" s="34"/>
      <c r="G15" s="120">
        <v>180767</v>
      </c>
      <c r="H15" s="87"/>
      <c r="I15" s="34"/>
      <c r="J15" s="19"/>
      <c r="K15" s="24" t="s">
        <v>980</v>
      </c>
      <c r="L15" s="19" t="s">
        <v>132</v>
      </c>
    </row>
    <row r="16" spans="1:12">
      <c r="A16" s="5" t="s">
        <v>92</v>
      </c>
      <c r="B16" s="7">
        <v>2011</v>
      </c>
      <c r="C16" s="19" t="s">
        <v>979</v>
      </c>
      <c r="D16" s="19"/>
      <c r="E16" s="42" t="s">
        <v>992</v>
      </c>
      <c r="F16" s="42"/>
      <c r="G16" s="154">
        <v>108232</v>
      </c>
      <c r="H16" s="87"/>
      <c r="I16" s="34"/>
      <c r="J16" s="19"/>
      <c r="K16" s="24" t="s">
        <v>980</v>
      </c>
      <c r="L16" s="19" t="s">
        <v>132</v>
      </c>
    </row>
    <row r="17" spans="1:12">
      <c r="A17" s="5" t="s">
        <v>92</v>
      </c>
      <c r="B17" s="7">
        <v>2011</v>
      </c>
      <c r="C17" s="19" t="s">
        <v>979</v>
      </c>
      <c r="D17" s="19"/>
      <c r="E17" s="34" t="s">
        <v>985</v>
      </c>
      <c r="F17" s="34"/>
      <c r="G17" s="120">
        <v>109409</v>
      </c>
      <c r="H17" s="87"/>
      <c r="I17" s="34"/>
      <c r="J17" s="19"/>
      <c r="K17" s="24" t="s">
        <v>980</v>
      </c>
      <c r="L17" s="19" t="s">
        <v>132</v>
      </c>
    </row>
    <row r="18" spans="1:12">
      <c r="A18" s="5" t="s">
        <v>92</v>
      </c>
      <c r="B18" s="7">
        <v>2011</v>
      </c>
      <c r="C18" s="19" t="s">
        <v>979</v>
      </c>
      <c r="D18" s="19"/>
      <c r="E18" s="42" t="s">
        <v>987</v>
      </c>
      <c r="F18" s="42"/>
      <c r="G18" s="154">
        <v>99052</v>
      </c>
      <c r="H18" s="87"/>
      <c r="I18" s="34"/>
      <c r="J18" s="19"/>
      <c r="K18" s="24" t="s">
        <v>980</v>
      </c>
      <c r="L18" s="19" t="s">
        <v>132</v>
      </c>
    </row>
    <row r="19" spans="1:12">
      <c r="A19" s="5" t="s">
        <v>92</v>
      </c>
      <c r="B19" s="7">
        <v>2011</v>
      </c>
      <c r="C19" s="19" t="s">
        <v>979</v>
      </c>
      <c r="D19" s="19"/>
      <c r="E19" s="34" t="s">
        <v>981</v>
      </c>
      <c r="F19" s="34"/>
      <c r="G19" s="120">
        <v>97741</v>
      </c>
      <c r="H19" s="87"/>
      <c r="I19" s="34"/>
      <c r="J19" s="19"/>
      <c r="K19" s="24" t="s">
        <v>980</v>
      </c>
      <c r="L19" s="19" t="s">
        <v>132</v>
      </c>
    </row>
    <row r="20" spans="1:12">
      <c r="A20" s="5" t="s">
        <v>92</v>
      </c>
      <c r="B20" s="7">
        <v>2011</v>
      </c>
      <c r="C20" s="19" t="s">
        <v>979</v>
      </c>
      <c r="D20" s="19"/>
      <c r="E20" s="42" t="s">
        <v>984</v>
      </c>
      <c r="F20" s="42"/>
      <c r="G20" s="154">
        <v>63275</v>
      </c>
      <c r="H20" s="87"/>
      <c r="I20" s="34"/>
      <c r="J20" s="19"/>
      <c r="K20" s="24" t="s">
        <v>980</v>
      </c>
      <c r="L20" s="19" t="s">
        <v>132</v>
      </c>
    </row>
    <row r="21" spans="1:12">
      <c r="A21" s="5" t="s">
        <v>92</v>
      </c>
      <c r="B21" s="7">
        <v>2011</v>
      </c>
      <c r="C21" s="19" t="s">
        <v>979</v>
      </c>
      <c r="D21" s="19"/>
      <c r="E21" s="34" t="s">
        <v>990</v>
      </c>
      <c r="F21" s="34"/>
      <c r="G21" s="120">
        <v>18601</v>
      </c>
      <c r="H21" s="87"/>
      <c r="I21" s="34"/>
      <c r="J21" s="19"/>
      <c r="K21" s="24" t="s">
        <v>980</v>
      </c>
      <c r="L21" s="19" t="s">
        <v>132</v>
      </c>
    </row>
    <row r="22" spans="1:12">
      <c r="A22" s="5" t="s">
        <v>92</v>
      </c>
      <c r="B22" s="7">
        <v>2011</v>
      </c>
      <c r="C22" s="19" t="s">
        <v>979</v>
      </c>
      <c r="D22" s="19"/>
      <c r="E22" s="42" t="s">
        <v>988</v>
      </c>
      <c r="F22" s="34"/>
      <c r="G22" s="120">
        <v>19310</v>
      </c>
      <c r="H22" s="87"/>
      <c r="I22" s="34"/>
      <c r="J22" s="19"/>
      <c r="K22" s="24" t="s">
        <v>980</v>
      </c>
      <c r="L22" s="19" t="s">
        <v>132</v>
      </c>
    </row>
    <row r="23" spans="1:12">
      <c r="A23" s="5" t="s">
        <v>92</v>
      </c>
      <c r="B23" s="7">
        <v>2011</v>
      </c>
      <c r="C23" s="19" t="s">
        <v>979</v>
      </c>
      <c r="D23" s="19"/>
      <c r="E23" s="34" t="s">
        <v>993</v>
      </c>
      <c r="F23" s="34"/>
      <c r="G23" s="120">
        <v>10902</v>
      </c>
      <c r="H23" s="87"/>
      <c r="I23" s="34"/>
      <c r="J23" s="19"/>
      <c r="K23" s="24" t="s">
        <v>980</v>
      </c>
      <c r="L23" s="19" t="s">
        <v>132</v>
      </c>
    </row>
    <row r="24" spans="1:12">
      <c r="A24" s="5" t="s">
        <v>92</v>
      </c>
      <c r="B24" s="7">
        <v>2011</v>
      </c>
      <c r="C24" s="19" t="s">
        <v>979</v>
      </c>
      <c r="D24" s="19"/>
      <c r="E24" s="34" t="s">
        <v>991</v>
      </c>
      <c r="F24" s="34"/>
      <c r="G24" s="120">
        <v>61557</v>
      </c>
      <c r="H24" s="87"/>
      <c r="I24" s="34"/>
      <c r="J24" s="19"/>
      <c r="K24" s="24" t="s">
        <v>980</v>
      </c>
      <c r="L24" s="19" t="s">
        <v>132</v>
      </c>
    </row>
    <row r="25" spans="1:12">
      <c r="A25" s="5" t="s">
        <v>92</v>
      </c>
      <c r="B25" s="7">
        <v>2012</v>
      </c>
      <c r="C25" s="19" t="s">
        <v>979</v>
      </c>
      <c r="D25" s="9" t="s">
        <v>287</v>
      </c>
      <c r="E25" s="24" t="s">
        <v>403</v>
      </c>
      <c r="F25" s="34"/>
      <c r="G25" s="120">
        <v>384779</v>
      </c>
      <c r="H25" s="87"/>
      <c r="I25" s="34"/>
      <c r="J25" s="19"/>
      <c r="K25" s="24" t="s">
        <v>980</v>
      </c>
      <c r="L25" s="19" t="s">
        <v>133</v>
      </c>
    </row>
    <row r="26" spans="1:12">
      <c r="A26" s="5" t="s">
        <v>92</v>
      </c>
      <c r="B26" s="7">
        <v>2012</v>
      </c>
      <c r="C26" s="19" t="s">
        <v>979</v>
      </c>
      <c r="D26" s="19"/>
      <c r="E26" s="42" t="s">
        <v>987</v>
      </c>
      <c r="F26" s="42"/>
      <c r="G26" s="154">
        <v>182171</v>
      </c>
      <c r="H26" s="87"/>
      <c r="I26" s="34"/>
      <c r="J26" s="19"/>
      <c r="K26" s="24" t="s">
        <v>980</v>
      </c>
      <c r="L26" s="19" t="s">
        <v>133</v>
      </c>
    </row>
    <row r="27" spans="1:12" ht="18" customHeight="1">
      <c r="A27" s="5" t="s">
        <v>92</v>
      </c>
      <c r="B27" s="7">
        <v>2012</v>
      </c>
      <c r="C27" s="19" t="s">
        <v>979</v>
      </c>
      <c r="D27" s="19" t="s">
        <v>982</v>
      </c>
      <c r="E27" s="34" t="s">
        <v>983</v>
      </c>
      <c r="F27" s="34"/>
      <c r="G27" s="120">
        <v>173331</v>
      </c>
      <c r="H27" s="87"/>
      <c r="I27" s="34"/>
      <c r="J27" s="19"/>
      <c r="K27" s="24" t="s">
        <v>980</v>
      </c>
      <c r="L27" s="19" t="s">
        <v>133</v>
      </c>
    </row>
    <row r="28" spans="1:12" ht="17">
      <c r="A28" s="5" t="s">
        <v>92</v>
      </c>
      <c r="B28" s="7">
        <v>2012</v>
      </c>
      <c r="C28" s="19" t="s">
        <v>979</v>
      </c>
      <c r="D28" s="19"/>
      <c r="E28" s="235" t="s">
        <v>992</v>
      </c>
      <c r="F28" s="42"/>
      <c r="G28" s="154">
        <v>169980</v>
      </c>
      <c r="H28" s="87"/>
      <c r="I28" s="34"/>
      <c r="J28" s="19"/>
      <c r="K28" s="24" t="s">
        <v>980</v>
      </c>
      <c r="L28" s="19" t="s">
        <v>133</v>
      </c>
    </row>
    <row r="29" spans="1:12" ht="17">
      <c r="A29" s="5" t="s">
        <v>92</v>
      </c>
      <c r="B29" s="7">
        <v>2012</v>
      </c>
      <c r="C29" s="19" t="s">
        <v>979</v>
      </c>
      <c r="D29" s="19"/>
      <c r="E29" s="158" t="s">
        <v>985</v>
      </c>
      <c r="F29" s="34"/>
      <c r="G29" s="120">
        <v>188252</v>
      </c>
      <c r="H29" s="87"/>
      <c r="I29" s="34"/>
      <c r="J29" s="19"/>
      <c r="K29" s="24" t="s">
        <v>980</v>
      </c>
      <c r="L29" s="19" t="s">
        <v>133</v>
      </c>
    </row>
    <row r="30" spans="1:12">
      <c r="A30" s="5" t="s">
        <v>92</v>
      </c>
      <c r="B30" s="7">
        <v>2012</v>
      </c>
      <c r="C30" s="19" t="s">
        <v>979</v>
      </c>
      <c r="D30" s="19"/>
      <c r="E30" s="42" t="s">
        <v>984</v>
      </c>
      <c r="F30" s="42"/>
      <c r="G30" s="154">
        <v>101575</v>
      </c>
      <c r="H30" s="87"/>
      <c r="I30" s="34"/>
      <c r="J30" s="19"/>
      <c r="K30" s="24" t="s">
        <v>980</v>
      </c>
      <c r="L30" s="19" t="s">
        <v>133</v>
      </c>
    </row>
    <row r="31" spans="1:12" ht="17">
      <c r="A31" s="5" t="s">
        <v>92</v>
      </c>
      <c r="B31" s="7">
        <v>2012</v>
      </c>
      <c r="C31" s="19" t="s">
        <v>979</v>
      </c>
      <c r="D31" s="19"/>
      <c r="E31" s="158" t="s">
        <v>990</v>
      </c>
      <c r="F31" s="34"/>
      <c r="G31" s="120">
        <v>59700</v>
      </c>
      <c r="H31" s="87"/>
      <c r="I31" s="34"/>
      <c r="J31" s="19"/>
      <c r="K31" s="24" t="s">
        <v>980</v>
      </c>
      <c r="L31" s="19" t="s">
        <v>133</v>
      </c>
    </row>
    <row r="32" spans="1:12">
      <c r="A32" s="5" t="s">
        <v>92</v>
      </c>
      <c r="B32" s="7">
        <v>2012</v>
      </c>
      <c r="C32" s="19" t="s">
        <v>979</v>
      </c>
      <c r="D32" s="19"/>
      <c r="E32" s="42" t="s">
        <v>981</v>
      </c>
      <c r="F32" s="42"/>
      <c r="G32" s="154">
        <v>55386</v>
      </c>
      <c r="H32" s="87"/>
      <c r="I32" s="34"/>
      <c r="J32" s="19"/>
      <c r="K32" s="24" t="s">
        <v>980</v>
      </c>
      <c r="L32" s="19" t="s">
        <v>133</v>
      </c>
    </row>
    <row r="33" spans="1:12">
      <c r="A33" s="5" t="s">
        <v>92</v>
      </c>
      <c r="B33" s="7">
        <v>2012</v>
      </c>
      <c r="C33" s="19" t="s">
        <v>979</v>
      </c>
      <c r="D33" s="24" t="s">
        <v>403</v>
      </c>
      <c r="E33" s="34" t="s">
        <v>994</v>
      </c>
      <c r="F33" s="34"/>
      <c r="G33" s="120">
        <v>20783</v>
      </c>
      <c r="H33" s="87"/>
      <c r="I33" s="34"/>
      <c r="J33" s="19"/>
      <c r="K33" s="24" t="s">
        <v>980</v>
      </c>
      <c r="L33" s="19" t="s">
        <v>133</v>
      </c>
    </row>
    <row r="34" spans="1:12">
      <c r="A34" s="5" t="s">
        <v>92</v>
      </c>
      <c r="B34" s="7">
        <v>2012</v>
      </c>
      <c r="C34" s="19" t="s">
        <v>979</v>
      </c>
      <c r="D34" s="19"/>
      <c r="E34" s="42" t="s">
        <v>995</v>
      </c>
      <c r="F34" s="34"/>
      <c r="G34" s="120">
        <v>15028</v>
      </c>
      <c r="H34" s="87"/>
      <c r="I34" s="34"/>
      <c r="J34" s="19"/>
      <c r="K34" s="24" t="s">
        <v>980</v>
      </c>
      <c r="L34" s="19" t="s">
        <v>133</v>
      </c>
    </row>
    <row r="35" spans="1:12">
      <c r="A35" s="5" t="s">
        <v>92</v>
      </c>
      <c r="B35" s="7">
        <v>2012</v>
      </c>
      <c r="C35" s="19" t="s">
        <v>979</v>
      </c>
      <c r="D35" s="19"/>
      <c r="E35" s="34" t="s">
        <v>991</v>
      </c>
      <c r="F35" s="34"/>
      <c r="G35" s="120">
        <v>92272</v>
      </c>
      <c r="H35" s="87"/>
      <c r="I35" s="34"/>
      <c r="J35" s="19"/>
      <c r="K35" s="24" t="s">
        <v>980</v>
      </c>
      <c r="L35" s="19" t="s">
        <v>133</v>
      </c>
    </row>
    <row r="36" spans="1:12">
      <c r="A36" s="5" t="s">
        <v>92</v>
      </c>
      <c r="B36" s="7">
        <v>2013</v>
      </c>
      <c r="C36" s="19" t="s">
        <v>979</v>
      </c>
      <c r="D36" s="9" t="s">
        <v>287</v>
      </c>
      <c r="E36" s="24" t="s">
        <v>403</v>
      </c>
      <c r="F36" s="34"/>
      <c r="G36" s="120">
        <v>327543</v>
      </c>
      <c r="H36" s="87"/>
      <c r="I36" s="34"/>
      <c r="J36" s="19"/>
      <c r="K36" s="24" t="s">
        <v>980</v>
      </c>
      <c r="L36" s="19" t="s">
        <v>134</v>
      </c>
    </row>
    <row r="37" spans="1:12">
      <c r="A37" s="5" t="s">
        <v>92</v>
      </c>
      <c r="B37" s="7">
        <v>2013</v>
      </c>
      <c r="C37" s="19" t="s">
        <v>979</v>
      </c>
      <c r="D37" s="19"/>
      <c r="E37" s="34" t="s">
        <v>992</v>
      </c>
      <c r="F37" s="34"/>
      <c r="G37" s="120">
        <v>280011</v>
      </c>
      <c r="H37" s="87"/>
      <c r="I37" s="34"/>
      <c r="J37" s="19"/>
      <c r="K37" s="24" t="s">
        <v>980</v>
      </c>
      <c r="L37" s="19" t="s">
        <v>996</v>
      </c>
    </row>
    <row r="38" spans="1:12">
      <c r="A38" s="5" t="s">
        <v>92</v>
      </c>
      <c r="B38" s="7">
        <v>2013</v>
      </c>
      <c r="C38" s="19" t="s">
        <v>979</v>
      </c>
      <c r="D38" s="19" t="s">
        <v>982</v>
      </c>
      <c r="E38" s="34" t="s">
        <v>983</v>
      </c>
      <c r="F38" s="42"/>
      <c r="G38" s="154">
        <v>225373</v>
      </c>
      <c r="H38" s="87"/>
      <c r="I38" s="34"/>
      <c r="J38" s="19"/>
      <c r="K38" s="24" t="s">
        <v>980</v>
      </c>
      <c r="L38" s="19" t="s">
        <v>997</v>
      </c>
    </row>
    <row r="39" spans="1:12">
      <c r="A39" s="5" t="s">
        <v>92</v>
      </c>
      <c r="B39" s="7">
        <v>2013</v>
      </c>
      <c r="C39" s="19" t="s">
        <v>979</v>
      </c>
      <c r="D39" s="19"/>
      <c r="E39" s="34" t="s">
        <v>987</v>
      </c>
      <c r="F39" s="34"/>
      <c r="G39" s="120">
        <v>208221</v>
      </c>
      <c r="H39" s="87"/>
      <c r="I39" s="34"/>
      <c r="J39" s="19"/>
      <c r="K39" s="24" t="s">
        <v>980</v>
      </c>
      <c r="L39" s="19" t="s">
        <v>998</v>
      </c>
    </row>
    <row r="40" spans="1:12" ht="17">
      <c r="A40" s="5" t="s">
        <v>92</v>
      </c>
      <c r="B40" s="7">
        <v>2013</v>
      </c>
      <c r="C40" s="19" t="s">
        <v>979</v>
      </c>
      <c r="D40" s="19"/>
      <c r="E40" s="235" t="s">
        <v>985</v>
      </c>
      <c r="F40" s="42"/>
      <c r="G40" s="154">
        <v>150421</v>
      </c>
      <c r="H40" s="87"/>
      <c r="I40" s="34"/>
      <c r="J40" s="19"/>
      <c r="K40" s="24" t="s">
        <v>980</v>
      </c>
      <c r="L40" s="19" t="s">
        <v>999</v>
      </c>
    </row>
    <row r="41" spans="1:12">
      <c r="A41" s="5" t="s">
        <v>92</v>
      </c>
      <c r="B41" s="7">
        <v>2013</v>
      </c>
      <c r="C41" s="19" t="s">
        <v>979</v>
      </c>
      <c r="D41" s="19"/>
      <c r="E41" s="34" t="s">
        <v>984</v>
      </c>
      <c r="F41" s="34"/>
      <c r="G41" s="120">
        <v>121377</v>
      </c>
      <c r="H41" s="87"/>
      <c r="I41" s="34"/>
      <c r="J41" s="19"/>
      <c r="K41" s="24" t="s">
        <v>980</v>
      </c>
      <c r="L41" s="19" t="s">
        <v>1000</v>
      </c>
    </row>
    <row r="42" spans="1:12">
      <c r="A42" s="5" t="s">
        <v>92</v>
      </c>
      <c r="B42" s="7">
        <v>2013</v>
      </c>
      <c r="C42" s="19" t="s">
        <v>979</v>
      </c>
      <c r="D42" s="19"/>
      <c r="E42" s="42" t="s">
        <v>990</v>
      </c>
      <c r="F42" s="42"/>
      <c r="G42" s="154">
        <v>75267</v>
      </c>
      <c r="H42" s="87"/>
      <c r="I42" s="34"/>
      <c r="J42" s="19"/>
      <c r="K42" s="24" t="s">
        <v>980</v>
      </c>
      <c r="L42" s="19" t="s">
        <v>1001</v>
      </c>
    </row>
    <row r="43" spans="1:12">
      <c r="A43" s="5" t="s">
        <v>92</v>
      </c>
      <c r="B43" s="7">
        <v>2013</v>
      </c>
      <c r="C43" s="19" t="s">
        <v>979</v>
      </c>
      <c r="D43" s="19"/>
      <c r="E43" s="34" t="s">
        <v>981</v>
      </c>
      <c r="F43" s="34"/>
      <c r="G43" s="120">
        <v>65894</v>
      </c>
      <c r="H43" s="87"/>
      <c r="I43" s="34"/>
      <c r="J43" s="19"/>
      <c r="K43" s="24" t="s">
        <v>980</v>
      </c>
      <c r="L43" s="19" t="s">
        <v>1002</v>
      </c>
    </row>
    <row r="44" spans="1:12">
      <c r="A44" s="5" t="s">
        <v>92</v>
      </c>
      <c r="B44" s="7">
        <v>2013</v>
      </c>
      <c r="C44" s="19" t="s">
        <v>979</v>
      </c>
      <c r="D44" s="19"/>
      <c r="E44" s="42" t="s">
        <v>1003</v>
      </c>
      <c r="F44" s="42"/>
      <c r="G44" s="154">
        <v>21783</v>
      </c>
      <c r="H44" s="87"/>
      <c r="I44" s="34"/>
      <c r="J44" s="19"/>
      <c r="K44" s="24" t="s">
        <v>980</v>
      </c>
      <c r="L44" s="19" t="s">
        <v>1004</v>
      </c>
    </row>
    <row r="45" spans="1:12">
      <c r="A45" s="5" t="s">
        <v>92</v>
      </c>
      <c r="B45" s="7">
        <v>2013</v>
      </c>
      <c r="C45" s="19" t="s">
        <v>979</v>
      </c>
      <c r="D45" s="19"/>
      <c r="E45" s="34" t="s">
        <v>1005</v>
      </c>
      <c r="F45" s="34"/>
      <c r="G45" s="120">
        <v>12597</v>
      </c>
      <c r="H45" s="87"/>
      <c r="I45" s="34"/>
      <c r="J45" s="19"/>
      <c r="K45" s="24" t="s">
        <v>980</v>
      </c>
      <c r="L45" s="19" t="s">
        <v>1006</v>
      </c>
    </row>
    <row r="46" spans="1:12">
      <c r="A46" s="5" t="s">
        <v>92</v>
      </c>
      <c r="B46" s="7">
        <v>2013</v>
      </c>
      <c r="C46" s="19" t="s">
        <v>979</v>
      </c>
      <c r="D46" s="19"/>
      <c r="E46" s="42" t="s">
        <v>991</v>
      </c>
      <c r="F46" s="34"/>
      <c r="G46" s="120">
        <v>57122</v>
      </c>
      <c r="H46" s="87"/>
      <c r="I46" s="34"/>
      <c r="J46" s="19"/>
      <c r="K46" s="24" t="s">
        <v>980</v>
      </c>
      <c r="L46" s="19" t="s">
        <v>1007</v>
      </c>
    </row>
    <row r="47" spans="1:12">
      <c r="A47" s="5" t="s">
        <v>92</v>
      </c>
      <c r="B47" s="7">
        <v>2014</v>
      </c>
      <c r="C47" s="19" t="s">
        <v>979</v>
      </c>
      <c r="D47" s="9" t="s">
        <v>287</v>
      </c>
      <c r="E47" s="24" t="s">
        <v>403</v>
      </c>
      <c r="F47" s="34"/>
      <c r="G47" s="120">
        <v>408252</v>
      </c>
      <c r="H47" s="87"/>
      <c r="I47" s="34"/>
      <c r="J47" s="19"/>
      <c r="K47" s="24" t="s">
        <v>980</v>
      </c>
      <c r="L47" s="19" t="s">
        <v>135</v>
      </c>
    </row>
    <row r="48" spans="1:12">
      <c r="A48" s="5" t="s">
        <v>92</v>
      </c>
      <c r="B48" s="7">
        <v>2014</v>
      </c>
      <c r="C48" s="19" t="s">
        <v>979</v>
      </c>
      <c r="D48" s="19" t="s">
        <v>982</v>
      </c>
      <c r="E48" s="34" t="s">
        <v>983</v>
      </c>
      <c r="F48" s="34"/>
      <c r="G48" s="120">
        <v>197781</v>
      </c>
      <c r="H48" s="87"/>
      <c r="I48" s="34"/>
      <c r="J48" s="19"/>
      <c r="K48" s="24" t="s">
        <v>980</v>
      </c>
      <c r="L48" s="19" t="s">
        <v>135</v>
      </c>
    </row>
    <row r="49" spans="1:12">
      <c r="A49" s="5" t="s">
        <v>92</v>
      </c>
      <c r="B49" s="7">
        <v>2014</v>
      </c>
      <c r="C49" s="19" t="s">
        <v>979</v>
      </c>
      <c r="D49" s="19"/>
      <c r="E49" s="34" t="s">
        <v>985</v>
      </c>
      <c r="F49" s="34"/>
      <c r="G49" s="120">
        <v>193007</v>
      </c>
      <c r="H49" s="87"/>
      <c r="I49" s="34"/>
      <c r="J49" s="19"/>
      <c r="K49" s="24" t="s">
        <v>980</v>
      </c>
      <c r="L49" s="19" t="s">
        <v>135</v>
      </c>
    </row>
    <row r="50" spans="1:12">
      <c r="A50" s="5" t="s">
        <v>92</v>
      </c>
      <c r="B50" s="7">
        <v>2014</v>
      </c>
      <c r="C50" s="19" t="s">
        <v>979</v>
      </c>
      <c r="D50" s="19"/>
      <c r="E50" s="34" t="s">
        <v>984</v>
      </c>
      <c r="F50" s="42"/>
      <c r="G50" s="154">
        <v>187262</v>
      </c>
      <c r="H50" s="87"/>
      <c r="I50" s="34"/>
      <c r="J50" s="19"/>
      <c r="K50" s="24" t="s">
        <v>980</v>
      </c>
      <c r="L50" s="19" t="s">
        <v>135</v>
      </c>
    </row>
    <row r="51" spans="1:12">
      <c r="A51" s="5" t="s">
        <v>92</v>
      </c>
      <c r="B51" s="7">
        <v>2014</v>
      </c>
      <c r="C51" s="19" t="s">
        <v>979</v>
      </c>
      <c r="D51" s="19"/>
      <c r="E51" s="34" t="s">
        <v>981</v>
      </c>
      <c r="F51" s="34"/>
      <c r="G51" s="120">
        <v>149541</v>
      </c>
      <c r="H51" s="87"/>
      <c r="I51" s="34"/>
      <c r="J51" s="19"/>
      <c r="K51" s="24" t="s">
        <v>980</v>
      </c>
      <c r="L51" s="19" t="s">
        <v>135</v>
      </c>
    </row>
    <row r="52" spans="1:12">
      <c r="A52" s="5" t="s">
        <v>92</v>
      </c>
      <c r="B52" s="7">
        <v>2014</v>
      </c>
      <c r="C52" s="19" t="s">
        <v>979</v>
      </c>
      <c r="D52" s="19"/>
      <c r="E52" s="42" t="s">
        <v>987</v>
      </c>
      <c r="F52" s="42"/>
      <c r="G52" s="154">
        <v>124513</v>
      </c>
      <c r="H52" s="87"/>
      <c r="I52" s="34"/>
      <c r="J52" s="19"/>
      <c r="K52" s="24" t="s">
        <v>980</v>
      </c>
      <c r="L52" s="19" t="s">
        <v>135</v>
      </c>
    </row>
    <row r="53" spans="1:12">
      <c r="A53" s="5" t="s">
        <v>92</v>
      </c>
      <c r="B53" s="7">
        <v>2014</v>
      </c>
      <c r="C53" s="19" t="s">
        <v>979</v>
      </c>
      <c r="D53" s="19"/>
      <c r="E53" s="34" t="s">
        <v>992</v>
      </c>
      <c r="F53" s="34"/>
      <c r="G53" s="120">
        <v>120288</v>
      </c>
      <c r="H53" s="87"/>
      <c r="I53" s="34"/>
      <c r="J53" s="19"/>
      <c r="K53" s="24" t="s">
        <v>980</v>
      </c>
      <c r="L53" s="19" t="s">
        <v>135</v>
      </c>
    </row>
    <row r="54" spans="1:12">
      <c r="A54" s="5" t="s">
        <v>92</v>
      </c>
      <c r="B54" s="7">
        <v>2014</v>
      </c>
      <c r="C54" s="19" t="s">
        <v>979</v>
      </c>
      <c r="D54" s="19"/>
      <c r="E54" s="42" t="s">
        <v>990</v>
      </c>
      <c r="F54" s="42"/>
      <c r="G54" s="154">
        <v>42374</v>
      </c>
      <c r="H54" s="87"/>
      <c r="I54" s="34"/>
      <c r="J54" s="19"/>
      <c r="K54" s="24" t="s">
        <v>980</v>
      </c>
      <c r="L54" s="19" t="s">
        <v>135</v>
      </c>
    </row>
    <row r="55" spans="1:12">
      <c r="A55" s="5" t="s">
        <v>92</v>
      </c>
      <c r="B55" s="7">
        <v>2014</v>
      </c>
      <c r="C55" s="19" t="s">
        <v>979</v>
      </c>
      <c r="D55" s="19"/>
      <c r="E55" s="34" t="s">
        <v>322</v>
      </c>
      <c r="F55" s="34"/>
      <c r="G55" s="120">
        <v>30499</v>
      </c>
      <c r="H55" s="87"/>
      <c r="I55" s="34"/>
      <c r="J55" s="19"/>
      <c r="K55" s="24" t="s">
        <v>980</v>
      </c>
      <c r="L55" s="19" t="s">
        <v>135</v>
      </c>
    </row>
    <row r="56" spans="1:12">
      <c r="A56" s="5" t="s">
        <v>92</v>
      </c>
      <c r="B56" s="7">
        <v>2014</v>
      </c>
      <c r="C56" s="19" t="s">
        <v>979</v>
      </c>
      <c r="D56" s="19"/>
      <c r="E56" s="42" t="s">
        <v>1008</v>
      </c>
      <c r="F56" s="42"/>
      <c r="G56" s="154">
        <v>30514</v>
      </c>
      <c r="H56" s="87"/>
      <c r="I56" s="34"/>
      <c r="J56" s="19"/>
      <c r="K56" s="24" t="s">
        <v>980</v>
      </c>
      <c r="L56" s="19" t="s">
        <v>135</v>
      </c>
    </row>
    <row r="57" spans="1:12">
      <c r="A57" s="5" t="s">
        <v>92</v>
      </c>
      <c r="B57" s="7">
        <v>2014</v>
      </c>
      <c r="C57" s="19" t="s">
        <v>979</v>
      </c>
      <c r="D57" s="19"/>
      <c r="E57" s="34" t="s">
        <v>991</v>
      </c>
      <c r="F57" s="34"/>
      <c r="G57" s="120">
        <v>174655</v>
      </c>
      <c r="H57" s="87"/>
      <c r="I57" s="34"/>
      <c r="J57" s="19"/>
      <c r="K57" s="24" t="s">
        <v>980</v>
      </c>
      <c r="L57" s="19" t="s">
        <v>135</v>
      </c>
    </row>
    <row r="58" spans="1:12">
      <c r="A58" s="5" t="s">
        <v>92</v>
      </c>
      <c r="B58" s="7">
        <v>2015</v>
      </c>
      <c r="C58" s="19" t="s">
        <v>979</v>
      </c>
      <c r="D58" s="9" t="s">
        <v>287</v>
      </c>
      <c r="E58" s="24" t="s">
        <v>403</v>
      </c>
      <c r="F58" s="34"/>
      <c r="G58" s="120">
        <v>383627</v>
      </c>
      <c r="H58" s="87"/>
      <c r="I58" s="34"/>
      <c r="J58" s="19"/>
      <c r="K58" s="24" t="s">
        <v>980</v>
      </c>
      <c r="L58" s="19" t="s">
        <v>136</v>
      </c>
    </row>
    <row r="59" spans="1:12">
      <c r="A59" s="5" t="s">
        <v>92</v>
      </c>
      <c r="B59" s="7">
        <v>2015</v>
      </c>
      <c r="C59" s="19" t="s">
        <v>979</v>
      </c>
      <c r="D59" s="19"/>
      <c r="E59" s="34" t="s">
        <v>987</v>
      </c>
      <c r="F59" s="34"/>
      <c r="G59" s="120">
        <v>290195</v>
      </c>
      <c r="H59" s="87"/>
      <c r="I59" s="34"/>
      <c r="J59" s="19"/>
      <c r="K59" s="24" t="s">
        <v>980</v>
      </c>
      <c r="L59" s="19" t="s">
        <v>136</v>
      </c>
    </row>
    <row r="60" spans="1:12">
      <c r="A60" s="5" t="s">
        <v>92</v>
      </c>
      <c r="B60" s="7">
        <v>2015</v>
      </c>
      <c r="C60" s="19" t="s">
        <v>979</v>
      </c>
      <c r="D60" s="19"/>
      <c r="E60" s="34" t="s">
        <v>1009</v>
      </c>
      <c r="F60" s="34"/>
      <c r="G60" s="120">
        <v>204059</v>
      </c>
      <c r="H60" s="87"/>
      <c r="I60" s="34"/>
      <c r="J60" s="19"/>
      <c r="K60" s="24" t="s">
        <v>980</v>
      </c>
      <c r="L60" s="19" t="s">
        <v>136</v>
      </c>
    </row>
    <row r="61" spans="1:12">
      <c r="A61" s="5" t="s">
        <v>92</v>
      </c>
      <c r="B61" s="7">
        <v>2015</v>
      </c>
      <c r="C61" s="19" t="s">
        <v>979</v>
      </c>
      <c r="D61" s="19"/>
      <c r="E61" s="34" t="s">
        <v>981</v>
      </c>
      <c r="F61" s="34"/>
      <c r="G61" s="120">
        <v>163538</v>
      </c>
      <c r="H61" s="87"/>
      <c r="I61" s="34"/>
      <c r="J61" s="19"/>
      <c r="K61" s="24" t="s">
        <v>980</v>
      </c>
      <c r="L61" s="19" t="s">
        <v>136</v>
      </c>
    </row>
    <row r="62" spans="1:12">
      <c r="A62" s="5" t="s">
        <v>92</v>
      </c>
      <c r="B62" s="7">
        <v>2015</v>
      </c>
      <c r="C62" s="19" t="s">
        <v>979</v>
      </c>
      <c r="D62" s="19"/>
      <c r="E62" s="42" t="s">
        <v>990</v>
      </c>
      <c r="F62" s="42"/>
      <c r="G62" s="154">
        <v>149784</v>
      </c>
      <c r="H62" s="87"/>
      <c r="I62" s="34"/>
      <c r="J62" s="19"/>
      <c r="K62" s="24" t="s">
        <v>980</v>
      </c>
      <c r="L62" s="19" t="s">
        <v>136</v>
      </c>
    </row>
    <row r="63" spans="1:12">
      <c r="A63" s="5" t="s">
        <v>92</v>
      </c>
      <c r="B63" s="7">
        <v>2015</v>
      </c>
      <c r="C63" s="19" t="s">
        <v>979</v>
      </c>
      <c r="D63" s="19"/>
      <c r="E63" s="34" t="s">
        <v>992</v>
      </c>
      <c r="F63" s="34"/>
      <c r="G63" s="120">
        <v>133512</v>
      </c>
      <c r="H63" s="87"/>
      <c r="I63" s="34"/>
      <c r="J63" s="19"/>
      <c r="K63" s="24" t="s">
        <v>980</v>
      </c>
      <c r="L63" s="19" t="s">
        <v>136</v>
      </c>
    </row>
    <row r="64" spans="1:12">
      <c r="A64" s="5" t="s">
        <v>92</v>
      </c>
      <c r="B64" s="7">
        <v>2015</v>
      </c>
      <c r="C64" s="19" t="s">
        <v>979</v>
      </c>
      <c r="D64" s="19" t="s">
        <v>982</v>
      </c>
      <c r="E64" s="34" t="s">
        <v>983</v>
      </c>
      <c r="F64" s="42"/>
      <c r="G64" s="154">
        <v>127515</v>
      </c>
      <c r="H64" s="87"/>
      <c r="I64" s="34"/>
      <c r="J64" s="19"/>
      <c r="K64" s="24" t="s">
        <v>980</v>
      </c>
      <c r="L64" s="19" t="s">
        <v>136</v>
      </c>
    </row>
    <row r="65" spans="1:12">
      <c r="A65" s="5" t="s">
        <v>92</v>
      </c>
      <c r="B65" s="7">
        <v>2015</v>
      </c>
      <c r="C65" s="19" t="s">
        <v>979</v>
      </c>
      <c r="D65" s="19"/>
      <c r="E65" s="34" t="s">
        <v>984</v>
      </c>
      <c r="F65" s="34"/>
      <c r="G65" s="120">
        <v>98535</v>
      </c>
      <c r="H65" s="87"/>
      <c r="I65" s="34"/>
      <c r="J65" s="19"/>
      <c r="K65" s="24" t="s">
        <v>980</v>
      </c>
      <c r="L65" s="19" t="s">
        <v>136</v>
      </c>
    </row>
    <row r="66" spans="1:12">
      <c r="A66" s="5" t="s">
        <v>92</v>
      </c>
      <c r="B66" s="7">
        <v>2015</v>
      </c>
      <c r="C66" s="19" t="s">
        <v>979</v>
      </c>
      <c r="D66" s="24" t="s">
        <v>403</v>
      </c>
      <c r="E66" s="42" t="s">
        <v>1010</v>
      </c>
      <c r="F66" s="42"/>
      <c r="G66" s="154">
        <v>33285</v>
      </c>
      <c r="H66" s="87"/>
      <c r="I66" s="34"/>
      <c r="J66" s="19"/>
      <c r="K66" s="24" t="s">
        <v>980</v>
      </c>
      <c r="L66" s="19" t="s">
        <v>136</v>
      </c>
    </row>
    <row r="67" spans="1:12">
      <c r="A67" s="5" t="s">
        <v>92</v>
      </c>
      <c r="B67" s="7">
        <v>2015</v>
      </c>
      <c r="C67" s="19" t="s">
        <v>979</v>
      </c>
      <c r="D67" s="19"/>
      <c r="E67" s="34" t="s">
        <v>1005</v>
      </c>
      <c r="F67" s="34"/>
      <c r="G67" s="120">
        <v>23004</v>
      </c>
      <c r="H67" s="87"/>
      <c r="I67" s="34"/>
      <c r="J67" s="19"/>
      <c r="K67" s="24" t="s">
        <v>980</v>
      </c>
      <c r="L67" s="19" t="s">
        <v>136</v>
      </c>
    </row>
    <row r="68" spans="1:12">
      <c r="A68" s="5" t="s">
        <v>92</v>
      </c>
      <c r="B68" s="7">
        <v>2015</v>
      </c>
      <c r="C68" s="19" t="s">
        <v>979</v>
      </c>
      <c r="D68" s="19"/>
      <c r="E68" s="42" t="s">
        <v>991</v>
      </c>
      <c r="F68" s="42"/>
      <c r="G68" s="154">
        <v>99422</v>
      </c>
      <c r="H68" s="87"/>
      <c r="I68" s="34"/>
      <c r="J68" s="19"/>
      <c r="K68" s="24" t="s">
        <v>980</v>
      </c>
      <c r="L68" s="19" t="s">
        <v>136</v>
      </c>
    </row>
    <row r="69" spans="1:12">
      <c r="A69" s="5" t="s">
        <v>92</v>
      </c>
      <c r="B69" s="7">
        <v>2016</v>
      </c>
      <c r="C69" s="19" t="s">
        <v>979</v>
      </c>
      <c r="D69" s="9" t="s">
        <v>287</v>
      </c>
      <c r="E69" s="24" t="s">
        <v>403</v>
      </c>
      <c r="F69" s="34"/>
      <c r="G69" s="120">
        <v>295632</v>
      </c>
      <c r="H69" s="87"/>
      <c r="I69" s="34"/>
      <c r="J69" s="19"/>
      <c r="K69" s="24" t="s">
        <v>980</v>
      </c>
      <c r="L69" s="19" t="s">
        <v>137</v>
      </c>
    </row>
    <row r="70" spans="1:12">
      <c r="A70" s="5" t="s">
        <v>92</v>
      </c>
      <c r="B70" s="7">
        <v>2016</v>
      </c>
      <c r="C70" s="19" t="s">
        <v>979</v>
      </c>
      <c r="D70" s="19"/>
      <c r="E70" s="42" t="s">
        <v>987</v>
      </c>
      <c r="F70" s="34"/>
      <c r="G70" s="120">
        <v>234874</v>
      </c>
      <c r="H70" s="87"/>
      <c r="I70" s="34"/>
      <c r="J70" s="19"/>
      <c r="K70" s="24" t="s">
        <v>980</v>
      </c>
      <c r="L70" s="19" t="s">
        <v>137</v>
      </c>
    </row>
    <row r="71" spans="1:12">
      <c r="A71" s="5" t="s">
        <v>92</v>
      </c>
      <c r="B71" s="7">
        <v>2016</v>
      </c>
      <c r="C71" s="19" t="s">
        <v>979</v>
      </c>
      <c r="D71" s="19"/>
      <c r="E71" s="34" t="s">
        <v>1009</v>
      </c>
      <c r="F71" s="34"/>
      <c r="G71" s="120">
        <v>219413</v>
      </c>
      <c r="H71" s="87"/>
      <c r="I71" s="34"/>
      <c r="J71" s="19"/>
      <c r="K71" s="24" t="s">
        <v>980</v>
      </c>
      <c r="L71" s="19" t="s">
        <v>137</v>
      </c>
    </row>
    <row r="72" spans="1:12">
      <c r="A72" s="5" t="s">
        <v>92</v>
      </c>
      <c r="B72" s="7">
        <v>2016</v>
      </c>
      <c r="C72" s="19" t="s">
        <v>979</v>
      </c>
      <c r="D72" s="19"/>
      <c r="E72" s="34" t="s">
        <v>984</v>
      </c>
      <c r="F72" s="34"/>
      <c r="G72" s="120">
        <v>183088</v>
      </c>
      <c r="H72" s="87"/>
      <c r="I72" s="34"/>
      <c r="J72" s="19"/>
      <c r="K72" s="24" t="s">
        <v>980</v>
      </c>
      <c r="L72" s="19" t="s">
        <v>137</v>
      </c>
    </row>
    <row r="73" spans="1:12">
      <c r="A73" s="5" t="s">
        <v>92</v>
      </c>
      <c r="B73" s="7">
        <v>2016</v>
      </c>
      <c r="C73" s="19" t="s">
        <v>979</v>
      </c>
      <c r="D73" s="19"/>
      <c r="E73" s="34" t="s">
        <v>981</v>
      </c>
      <c r="F73" s="34"/>
      <c r="G73" s="120">
        <v>168771</v>
      </c>
      <c r="H73" s="87"/>
      <c r="I73" s="34"/>
      <c r="J73" s="19"/>
      <c r="K73" s="24" t="s">
        <v>980</v>
      </c>
      <c r="L73" s="19" t="s">
        <v>137</v>
      </c>
    </row>
    <row r="74" spans="1:12">
      <c r="A74" s="5" t="s">
        <v>92</v>
      </c>
      <c r="B74" s="7">
        <v>2016</v>
      </c>
      <c r="C74" s="19" t="s">
        <v>979</v>
      </c>
      <c r="D74" s="19"/>
      <c r="E74" s="42" t="s">
        <v>992</v>
      </c>
      <c r="F74" s="42"/>
      <c r="G74" s="154">
        <v>160474</v>
      </c>
      <c r="H74" s="87"/>
      <c r="I74" s="34"/>
      <c r="J74" s="19"/>
      <c r="K74" s="24" t="s">
        <v>980</v>
      </c>
      <c r="L74" s="19" t="s">
        <v>137</v>
      </c>
    </row>
    <row r="75" spans="1:12">
      <c r="A75" s="5" t="s">
        <v>92</v>
      </c>
      <c r="B75" s="7">
        <v>2016</v>
      </c>
      <c r="C75" s="19" t="s">
        <v>979</v>
      </c>
      <c r="D75" s="19" t="s">
        <v>982</v>
      </c>
      <c r="E75" s="34" t="s">
        <v>983</v>
      </c>
      <c r="F75" s="34"/>
      <c r="G75" s="120">
        <v>131566</v>
      </c>
      <c r="H75" s="87"/>
      <c r="I75" s="34"/>
      <c r="J75" s="19"/>
      <c r="K75" s="24" t="s">
        <v>980</v>
      </c>
      <c r="L75" s="19" t="s">
        <v>137</v>
      </c>
    </row>
    <row r="76" spans="1:12">
      <c r="A76" s="5" t="s">
        <v>92</v>
      </c>
      <c r="B76" s="7">
        <v>2016</v>
      </c>
      <c r="C76" s="19" t="s">
        <v>979</v>
      </c>
      <c r="D76" s="19"/>
      <c r="E76" s="42" t="s">
        <v>990</v>
      </c>
      <c r="F76" s="42"/>
      <c r="G76" s="154">
        <v>119389</v>
      </c>
      <c r="H76" s="87"/>
      <c r="I76" s="34"/>
      <c r="J76" s="19"/>
      <c r="K76" s="24" t="s">
        <v>980</v>
      </c>
      <c r="L76" s="19" t="s">
        <v>137</v>
      </c>
    </row>
    <row r="77" spans="1:12" ht="16.5" customHeight="1">
      <c r="A77" s="5" t="s">
        <v>92</v>
      </c>
      <c r="B77" s="7">
        <v>2016</v>
      </c>
      <c r="C77" s="19" t="s">
        <v>979</v>
      </c>
      <c r="D77" s="19"/>
      <c r="E77" s="34" t="s">
        <v>1005</v>
      </c>
      <c r="F77" s="34"/>
      <c r="G77" s="120">
        <v>49480</v>
      </c>
      <c r="H77" s="87"/>
      <c r="I77" s="34"/>
      <c r="J77" s="19"/>
      <c r="K77" s="24" t="s">
        <v>980</v>
      </c>
      <c r="L77" s="19" t="s">
        <v>137</v>
      </c>
    </row>
    <row r="78" spans="1:12" ht="17">
      <c r="A78" s="5" t="s">
        <v>92</v>
      </c>
      <c r="B78" s="7">
        <v>2016</v>
      </c>
      <c r="C78" s="19" t="s">
        <v>979</v>
      </c>
      <c r="D78" s="19"/>
      <c r="E78" s="235" t="s">
        <v>1011</v>
      </c>
      <c r="F78" s="42"/>
      <c r="G78" s="154">
        <v>27249</v>
      </c>
      <c r="H78" s="87"/>
      <c r="I78" s="34"/>
      <c r="J78" s="19"/>
      <c r="K78" s="24" t="s">
        <v>980</v>
      </c>
      <c r="L78" s="19" t="s">
        <v>137</v>
      </c>
    </row>
    <row r="79" spans="1:12">
      <c r="A79" s="5" t="s">
        <v>92</v>
      </c>
      <c r="B79" s="7">
        <v>2016</v>
      </c>
      <c r="C79" s="19" t="s">
        <v>979</v>
      </c>
      <c r="D79" s="19"/>
      <c r="E79" s="34" t="s">
        <v>991</v>
      </c>
      <c r="F79" s="34"/>
      <c r="G79" s="120">
        <v>153247</v>
      </c>
      <c r="H79" s="87"/>
      <c r="I79" s="34"/>
      <c r="J79" s="19"/>
      <c r="K79" s="24" t="s">
        <v>980</v>
      </c>
      <c r="L79" s="19" t="s">
        <v>137</v>
      </c>
    </row>
    <row r="80" spans="1:12">
      <c r="A80" s="5" t="s">
        <v>92</v>
      </c>
      <c r="B80" s="7">
        <v>2017</v>
      </c>
      <c r="C80" s="19" t="s">
        <v>979</v>
      </c>
      <c r="D80" s="9" t="s">
        <v>287</v>
      </c>
      <c r="E80" s="24" t="s">
        <v>403</v>
      </c>
      <c r="F80" s="167"/>
      <c r="G80" s="183">
        <v>263098</v>
      </c>
      <c r="H80" s="187"/>
      <c r="I80" s="19"/>
      <c r="J80" s="19"/>
      <c r="K80" s="24" t="s">
        <v>980</v>
      </c>
      <c r="L80" s="19" t="s">
        <v>138</v>
      </c>
    </row>
    <row r="81" spans="1:12">
      <c r="A81" s="5" t="s">
        <v>92</v>
      </c>
      <c r="B81" s="7">
        <v>2017</v>
      </c>
      <c r="C81" s="19" t="s">
        <v>979</v>
      </c>
      <c r="D81" s="19" t="s">
        <v>982</v>
      </c>
      <c r="E81" s="34" t="s">
        <v>983</v>
      </c>
      <c r="F81" s="167"/>
      <c r="G81" s="183">
        <v>200480</v>
      </c>
      <c r="H81" s="187"/>
      <c r="I81" s="19"/>
      <c r="J81" s="19"/>
      <c r="K81" s="24" t="s">
        <v>980</v>
      </c>
      <c r="L81" s="19" t="s">
        <v>138</v>
      </c>
    </row>
    <row r="82" spans="1:12">
      <c r="A82" s="5" t="s">
        <v>92</v>
      </c>
      <c r="B82" s="7">
        <v>2017</v>
      </c>
      <c r="C82" s="19" t="s">
        <v>979</v>
      </c>
      <c r="D82" s="19"/>
      <c r="E82" s="22" t="s">
        <v>987</v>
      </c>
      <c r="F82" s="167"/>
      <c r="G82" s="183">
        <v>185361</v>
      </c>
      <c r="H82" s="187"/>
      <c r="I82" s="19"/>
      <c r="J82" s="19"/>
      <c r="K82" s="24" t="s">
        <v>980</v>
      </c>
      <c r="L82" s="19" t="s">
        <v>138</v>
      </c>
    </row>
    <row r="83" spans="1:12">
      <c r="A83" s="5" t="s">
        <v>92</v>
      </c>
      <c r="B83" s="7">
        <v>2017</v>
      </c>
      <c r="C83" s="19" t="s">
        <v>979</v>
      </c>
      <c r="D83" s="19"/>
      <c r="E83" s="22" t="s">
        <v>1009</v>
      </c>
      <c r="F83" s="167"/>
      <c r="G83" s="183">
        <v>165047</v>
      </c>
      <c r="H83" s="187"/>
      <c r="I83" s="19"/>
      <c r="J83" s="19"/>
      <c r="K83" s="24" t="s">
        <v>980</v>
      </c>
      <c r="L83" s="19" t="s">
        <v>138</v>
      </c>
    </row>
    <row r="84" spans="1:12">
      <c r="A84" s="5" t="s">
        <v>92</v>
      </c>
      <c r="B84" s="7">
        <v>2017</v>
      </c>
      <c r="C84" s="19" t="s">
        <v>979</v>
      </c>
      <c r="D84" s="19"/>
      <c r="E84" s="22" t="s">
        <v>990</v>
      </c>
      <c r="F84" s="167"/>
      <c r="G84" s="183">
        <v>159173</v>
      </c>
      <c r="H84" s="187"/>
      <c r="I84" s="19"/>
      <c r="J84" s="19"/>
      <c r="K84" s="24" t="s">
        <v>980</v>
      </c>
      <c r="L84" s="19" t="s">
        <v>138</v>
      </c>
    </row>
    <row r="85" spans="1:12">
      <c r="A85" s="5" t="s">
        <v>92</v>
      </c>
      <c r="B85" s="7">
        <v>2017</v>
      </c>
      <c r="C85" s="19" t="s">
        <v>979</v>
      </c>
      <c r="D85" s="19"/>
      <c r="E85" s="22" t="s">
        <v>1005</v>
      </c>
      <c r="F85" s="167"/>
      <c r="G85" s="183">
        <v>134032</v>
      </c>
      <c r="H85" s="187"/>
      <c r="I85" s="19"/>
      <c r="J85" s="19"/>
      <c r="K85" s="24" t="s">
        <v>980</v>
      </c>
      <c r="L85" s="19" t="s">
        <v>138</v>
      </c>
    </row>
    <row r="86" spans="1:12">
      <c r="A86" s="5" t="s">
        <v>92</v>
      </c>
      <c r="B86" s="7">
        <v>2017</v>
      </c>
      <c r="C86" s="19" t="s">
        <v>979</v>
      </c>
      <c r="D86" s="19"/>
      <c r="E86" s="22" t="s">
        <v>992</v>
      </c>
      <c r="F86" s="167"/>
      <c r="G86" s="183">
        <v>122826</v>
      </c>
      <c r="H86" s="187"/>
      <c r="I86" s="19"/>
      <c r="J86" s="19"/>
      <c r="K86" s="24" t="s">
        <v>980</v>
      </c>
      <c r="L86" s="19" t="s">
        <v>138</v>
      </c>
    </row>
    <row r="87" spans="1:12">
      <c r="A87" s="5" t="s">
        <v>92</v>
      </c>
      <c r="B87" s="7">
        <v>2017</v>
      </c>
      <c r="C87" s="19" t="s">
        <v>979</v>
      </c>
      <c r="D87" s="19"/>
      <c r="E87" s="22" t="s">
        <v>990</v>
      </c>
      <c r="F87" s="167"/>
      <c r="G87" s="183">
        <v>121367</v>
      </c>
      <c r="H87" s="187"/>
      <c r="I87" s="19"/>
      <c r="J87" s="19"/>
      <c r="K87" s="24" t="s">
        <v>980</v>
      </c>
      <c r="L87" s="19" t="s">
        <v>138</v>
      </c>
    </row>
    <row r="88" spans="1:12">
      <c r="A88" s="5" t="s">
        <v>92</v>
      </c>
      <c r="B88" s="7">
        <v>2017</v>
      </c>
      <c r="C88" s="19" t="s">
        <v>979</v>
      </c>
      <c r="D88" s="19"/>
      <c r="E88" s="22" t="s">
        <v>981</v>
      </c>
      <c r="F88" s="167"/>
      <c r="G88" s="183">
        <v>114818</v>
      </c>
      <c r="H88" s="187"/>
      <c r="I88" s="19"/>
      <c r="J88" s="19"/>
      <c r="K88" s="24" t="s">
        <v>980</v>
      </c>
      <c r="L88" s="19" t="s">
        <v>138</v>
      </c>
    </row>
    <row r="89" spans="1:12" ht="17">
      <c r="A89" s="5" t="s">
        <v>92</v>
      </c>
      <c r="B89" s="7">
        <v>2017</v>
      </c>
      <c r="C89" s="19" t="s">
        <v>979</v>
      </c>
      <c r="D89" s="19"/>
      <c r="E89" s="174" t="s">
        <v>985</v>
      </c>
      <c r="F89" s="167"/>
      <c r="G89" s="183">
        <v>77973</v>
      </c>
      <c r="H89" s="187"/>
      <c r="I89" s="19"/>
      <c r="J89" s="19"/>
      <c r="K89" s="24" t="s">
        <v>980</v>
      </c>
      <c r="L89" s="19" t="s">
        <v>138</v>
      </c>
    </row>
    <row r="90" spans="1:12">
      <c r="A90" s="5" t="s">
        <v>92</v>
      </c>
      <c r="B90" s="7">
        <v>2017</v>
      </c>
      <c r="C90" s="19" t="s">
        <v>979</v>
      </c>
      <c r="D90" s="19"/>
      <c r="E90" s="22" t="s">
        <v>991</v>
      </c>
      <c r="F90" s="167"/>
      <c r="G90" s="183">
        <v>212398</v>
      </c>
      <c r="H90" s="187"/>
      <c r="I90" s="19"/>
      <c r="J90" s="19"/>
      <c r="K90" s="24" t="s">
        <v>980</v>
      </c>
      <c r="L90" s="19" t="s">
        <v>138</v>
      </c>
    </row>
    <row r="91" spans="1:12">
      <c r="A91" s="5" t="s">
        <v>92</v>
      </c>
      <c r="B91" s="7">
        <v>2018</v>
      </c>
      <c r="C91" s="19" t="s">
        <v>979</v>
      </c>
      <c r="D91" s="18" t="s">
        <v>340</v>
      </c>
      <c r="E91" s="34" t="s">
        <v>983</v>
      </c>
      <c r="F91" s="167"/>
      <c r="G91" s="183">
        <v>307333</v>
      </c>
      <c r="H91" s="187"/>
      <c r="I91" s="19"/>
      <c r="J91" s="19"/>
      <c r="K91" s="24" t="s">
        <v>980</v>
      </c>
      <c r="L91" s="19" t="s">
        <v>139</v>
      </c>
    </row>
    <row r="92" spans="1:12">
      <c r="A92" s="5" t="s">
        <v>92</v>
      </c>
      <c r="B92" s="7">
        <v>2018</v>
      </c>
      <c r="C92" s="19" t="s">
        <v>979</v>
      </c>
      <c r="D92" s="19"/>
      <c r="E92" s="22" t="s">
        <v>1009</v>
      </c>
      <c r="F92" s="167"/>
      <c r="G92" s="183">
        <v>258551</v>
      </c>
      <c r="H92" s="187"/>
      <c r="I92" s="19"/>
      <c r="J92" s="19"/>
      <c r="K92" s="24" t="s">
        <v>980</v>
      </c>
      <c r="L92" s="19" t="s">
        <v>139</v>
      </c>
    </row>
    <row r="93" spans="1:12">
      <c r="A93" s="5" t="s">
        <v>92</v>
      </c>
      <c r="B93" s="7">
        <v>2018</v>
      </c>
      <c r="C93" s="19" t="s">
        <v>979</v>
      </c>
      <c r="D93" s="9" t="s">
        <v>287</v>
      </c>
      <c r="E93" s="24" t="s">
        <v>403</v>
      </c>
      <c r="F93" s="167"/>
      <c r="G93" s="183">
        <v>236777</v>
      </c>
      <c r="H93" s="187"/>
      <c r="I93" s="19"/>
      <c r="J93" s="19"/>
      <c r="K93" s="24" t="s">
        <v>980</v>
      </c>
      <c r="L93" s="19" t="s">
        <v>139</v>
      </c>
    </row>
    <row r="94" spans="1:12">
      <c r="A94" s="5" t="s">
        <v>92</v>
      </c>
      <c r="B94" s="7">
        <v>2018</v>
      </c>
      <c r="C94" s="19" t="s">
        <v>979</v>
      </c>
      <c r="D94" s="19"/>
      <c r="E94" s="22" t="s">
        <v>992</v>
      </c>
      <c r="F94" s="167"/>
      <c r="G94" s="183">
        <v>174136</v>
      </c>
      <c r="H94" s="187"/>
      <c r="I94" s="19"/>
      <c r="J94" s="19"/>
      <c r="K94" s="24" t="s">
        <v>980</v>
      </c>
      <c r="L94" s="19" t="s">
        <v>139</v>
      </c>
    </row>
    <row r="95" spans="1:12">
      <c r="A95" s="5" t="s">
        <v>92</v>
      </c>
      <c r="B95" s="7">
        <v>2018</v>
      </c>
      <c r="C95" s="19" t="s">
        <v>979</v>
      </c>
      <c r="D95" s="19"/>
      <c r="E95" s="42" t="s">
        <v>984</v>
      </c>
      <c r="F95" s="42"/>
      <c r="G95" s="154">
        <v>161911</v>
      </c>
      <c r="H95" s="87"/>
      <c r="I95" s="34"/>
      <c r="J95" s="19"/>
      <c r="K95" s="24" t="s">
        <v>980</v>
      </c>
      <c r="L95" s="19" t="s">
        <v>139</v>
      </c>
    </row>
    <row r="96" spans="1:12">
      <c r="A96" s="5" t="s">
        <v>92</v>
      </c>
      <c r="B96" s="7">
        <v>2018</v>
      </c>
      <c r="C96" s="19" t="s">
        <v>979</v>
      </c>
      <c r="D96" s="19"/>
      <c r="E96" s="34" t="s">
        <v>981</v>
      </c>
      <c r="F96" s="34"/>
      <c r="G96" s="120">
        <v>149482</v>
      </c>
      <c r="H96" s="87"/>
      <c r="I96" s="34"/>
      <c r="J96" s="19"/>
      <c r="K96" s="24" t="s">
        <v>980</v>
      </c>
      <c r="L96" s="19" t="s">
        <v>139</v>
      </c>
    </row>
    <row r="97" spans="1:12">
      <c r="A97" s="5" t="s">
        <v>92</v>
      </c>
      <c r="B97" s="7">
        <v>2018</v>
      </c>
      <c r="C97" s="19" t="s">
        <v>979</v>
      </c>
      <c r="D97" s="19"/>
      <c r="E97" s="42" t="s">
        <v>990</v>
      </c>
      <c r="F97" s="34"/>
      <c r="G97" s="120">
        <v>107760</v>
      </c>
      <c r="H97" s="87"/>
      <c r="I97" s="34"/>
      <c r="J97" s="19"/>
      <c r="K97" s="24" t="s">
        <v>980</v>
      </c>
      <c r="L97" s="19" t="s">
        <v>139</v>
      </c>
    </row>
    <row r="98" spans="1:12">
      <c r="A98" s="5" t="s">
        <v>92</v>
      </c>
      <c r="B98" s="7">
        <v>2018</v>
      </c>
      <c r="C98" s="19" t="s">
        <v>979</v>
      </c>
      <c r="D98" s="19"/>
      <c r="E98" s="34" t="s">
        <v>987</v>
      </c>
      <c r="F98" s="34"/>
      <c r="G98" s="120">
        <v>103285</v>
      </c>
      <c r="H98" s="87"/>
      <c r="I98" s="34"/>
      <c r="J98" s="19"/>
      <c r="K98" s="24" t="s">
        <v>980</v>
      </c>
      <c r="L98" s="19" t="s">
        <v>139</v>
      </c>
    </row>
    <row r="99" spans="1:12">
      <c r="A99" s="5" t="s">
        <v>92</v>
      </c>
      <c r="B99" s="7">
        <v>2018</v>
      </c>
      <c r="C99" s="19" t="s">
        <v>979</v>
      </c>
      <c r="D99" s="19"/>
      <c r="E99" s="34" t="s">
        <v>985</v>
      </c>
      <c r="F99" s="34"/>
      <c r="G99" s="120">
        <v>95889</v>
      </c>
      <c r="H99" s="87"/>
      <c r="I99" s="34"/>
      <c r="J99" s="19"/>
      <c r="K99" s="24" t="s">
        <v>980</v>
      </c>
      <c r="L99" s="19" t="s">
        <v>139</v>
      </c>
    </row>
    <row r="100" spans="1:12">
      <c r="A100" s="5" t="s">
        <v>92</v>
      </c>
      <c r="B100" s="7">
        <v>2018</v>
      </c>
      <c r="C100" s="19" t="s">
        <v>979</v>
      </c>
      <c r="D100" s="19"/>
      <c r="E100" s="22" t="s">
        <v>1005</v>
      </c>
      <c r="F100" s="167"/>
      <c r="G100" s="183">
        <v>75050</v>
      </c>
      <c r="H100" s="187"/>
      <c r="I100" s="19"/>
      <c r="J100" s="19"/>
      <c r="K100" s="24" t="s">
        <v>980</v>
      </c>
      <c r="L100" s="19" t="s">
        <v>139</v>
      </c>
    </row>
    <row r="101" spans="1:12">
      <c r="A101" s="5" t="s">
        <v>92</v>
      </c>
      <c r="B101" s="7">
        <v>2018</v>
      </c>
      <c r="C101" s="19" t="s">
        <v>979</v>
      </c>
      <c r="D101" s="19"/>
      <c r="E101" s="22" t="s">
        <v>991</v>
      </c>
      <c r="F101" s="167"/>
      <c r="G101" s="183">
        <v>143793</v>
      </c>
      <c r="H101" s="187"/>
      <c r="I101" s="19"/>
      <c r="J101" s="19"/>
      <c r="K101" s="24" t="s">
        <v>980</v>
      </c>
      <c r="L101" s="19" t="s">
        <v>139</v>
      </c>
    </row>
    <row r="102" spans="1:12">
      <c r="A102" s="5" t="s">
        <v>92</v>
      </c>
      <c r="B102" s="380">
        <v>2019</v>
      </c>
      <c r="C102" s="398" t="s">
        <v>979</v>
      </c>
      <c r="D102" s="372"/>
      <c r="E102" s="415" t="s">
        <v>1009</v>
      </c>
      <c r="F102" s="372"/>
      <c r="G102" s="441">
        <v>531150</v>
      </c>
      <c r="I102" s="24">
        <f>(G102/'Total Revenue (Millions)'!D$106)*100</f>
        <v>27.750841694548996</v>
      </c>
      <c r="K102" s="24" t="s">
        <v>980</v>
      </c>
      <c r="L102" s="24" t="s">
        <v>140</v>
      </c>
    </row>
    <row r="103" spans="1:12">
      <c r="A103" s="5" t="s">
        <v>92</v>
      </c>
      <c r="B103" s="380">
        <v>2019</v>
      </c>
      <c r="C103" s="398" t="s">
        <v>979</v>
      </c>
      <c r="D103" s="372" t="s">
        <v>287</v>
      </c>
      <c r="E103" s="415" t="s">
        <v>403</v>
      </c>
      <c r="F103" s="372"/>
      <c r="G103" s="441">
        <v>436694</v>
      </c>
      <c r="I103" s="24">
        <f>(G103/'Total Revenue (Millions)'!D$106)*100</f>
        <v>22.815826156376502</v>
      </c>
      <c r="K103" s="24" t="s">
        <v>980</v>
      </c>
      <c r="L103" s="24" t="s">
        <v>140</v>
      </c>
    </row>
    <row r="104" spans="1:12">
      <c r="A104" s="5" t="s">
        <v>92</v>
      </c>
      <c r="B104" s="380">
        <v>2019</v>
      </c>
      <c r="C104" s="398" t="s">
        <v>979</v>
      </c>
      <c r="D104" s="442" t="s">
        <v>340</v>
      </c>
      <c r="E104" s="371" t="s">
        <v>983</v>
      </c>
      <c r="F104" s="372"/>
      <c r="G104" s="441">
        <v>149080</v>
      </c>
      <c r="I104" s="24">
        <f>(G104/'Total Revenue (Millions)'!D$106)*100</f>
        <v>7.7889399977847402</v>
      </c>
      <c r="K104" s="24" t="s">
        <v>980</v>
      </c>
      <c r="L104" s="24" t="s">
        <v>140</v>
      </c>
    </row>
    <row r="105" spans="1:12">
      <c r="A105" s="5" t="s">
        <v>92</v>
      </c>
      <c r="B105" s="380">
        <v>2019</v>
      </c>
      <c r="C105" s="398" t="s">
        <v>979</v>
      </c>
      <c r="D105" s="372"/>
      <c r="E105" s="415" t="s">
        <v>992</v>
      </c>
      <c r="F105" s="372"/>
      <c r="G105" s="441">
        <v>107860</v>
      </c>
      <c r="I105" s="24">
        <f>(G105/'Total Revenue (Millions)'!D$106)*100</f>
        <v>5.6353304813594178</v>
      </c>
      <c r="K105" s="24" t="s">
        <v>980</v>
      </c>
      <c r="L105" s="24" t="s">
        <v>140</v>
      </c>
    </row>
    <row r="106" spans="1:12">
      <c r="A106" s="5" t="s">
        <v>92</v>
      </c>
      <c r="B106" s="380">
        <v>2019</v>
      </c>
      <c r="C106" s="398" t="s">
        <v>979</v>
      </c>
      <c r="D106" s="372"/>
      <c r="E106" s="415" t="s">
        <v>984</v>
      </c>
      <c r="F106" s="372"/>
      <c r="G106" s="441">
        <v>108555</v>
      </c>
      <c r="I106" s="24">
        <f>(G106/'Total Revenue (Millions)'!D$106)*100</f>
        <v>5.6716419470051145</v>
      </c>
      <c r="K106" s="24" t="s">
        <v>980</v>
      </c>
      <c r="L106" s="24" t="s">
        <v>140</v>
      </c>
    </row>
    <row r="107" spans="1:12">
      <c r="A107" s="5" t="s">
        <v>92</v>
      </c>
      <c r="B107" s="380">
        <v>2019</v>
      </c>
      <c r="C107" s="398" t="s">
        <v>979</v>
      </c>
      <c r="D107" s="372"/>
      <c r="E107" s="415" t="s">
        <v>987</v>
      </c>
      <c r="F107" s="372"/>
      <c r="G107" s="441">
        <v>98302</v>
      </c>
      <c r="I107" s="24">
        <f>(G107/'Total Revenue (Millions)'!D$106)*100</f>
        <v>5.1359563969830653</v>
      </c>
      <c r="K107" s="24" t="s">
        <v>980</v>
      </c>
      <c r="L107" s="24" t="s">
        <v>140</v>
      </c>
    </row>
    <row r="108" spans="1:12">
      <c r="A108" s="5" t="s">
        <v>92</v>
      </c>
      <c r="B108" s="380">
        <v>2019</v>
      </c>
      <c r="C108" s="398" t="s">
        <v>979</v>
      </c>
      <c r="D108" s="372"/>
      <c r="E108" s="415" t="s">
        <v>985</v>
      </c>
      <c r="F108" s="372"/>
      <c r="G108" s="441">
        <v>89238</v>
      </c>
      <c r="I108" s="24">
        <f>(G108/'Total Revenue (Millions)'!D$106)*100</f>
        <v>4.662392188907396</v>
      </c>
      <c r="K108" s="24" t="s">
        <v>980</v>
      </c>
      <c r="L108" s="24" t="s">
        <v>140</v>
      </c>
    </row>
    <row r="109" spans="1:12">
      <c r="A109" s="5" t="s">
        <v>92</v>
      </c>
      <c r="B109" s="380">
        <v>2019</v>
      </c>
      <c r="C109" s="398" t="s">
        <v>979</v>
      </c>
      <c r="D109" s="372"/>
      <c r="E109" s="415" t="s">
        <v>1012</v>
      </c>
      <c r="F109" s="372"/>
      <c r="G109" s="441">
        <v>83148</v>
      </c>
      <c r="I109" s="24">
        <f>(G109/'Total Revenue (Millions)'!D$106)*100</f>
        <v>4.3442097057674101</v>
      </c>
      <c r="K109" s="24" t="s">
        <v>980</v>
      </c>
      <c r="L109" s="24" t="s">
        <v>140</v>
      </c>
    </row>
    <row r="110" spans="1:12">
      <c r="A110" s="5" t="s">
        <v>92</v>
      </c>
      <c r="B110" s="380">
        <v>2019</v>
      </c>
      <c r="C110" s="398" t="s">
        <v>979</v>
      </c>
      <c r="D110" s="372"/>
      <c r="E110" s="415" t="s">
        <v>1013</v>
      </c>
      <c r="F110" s="372"/>
      <c r="G110" s="441">
        <v>50975</v>
      </c>
      <c r="I110" s="24">
        <f>(G110/'Total Revenue (Millions)'!D$106)*100</f>
        <v>2.6632762032940507</v>
      </c>
      <c r="K110" s="24" t="s">
        <v>980</v>
      </c>
      <c r="L110" s="24" t="s">
        <v>140</v>
      </c>
    </row>
    <row r="111" spans="1:12">
      <c r="A111" s="5" t="s">
        <v>92</v>
      </c>
      <c r="B111" s="380">
        <v>2019</v>
      </c>
      <c r="C111" s="398" t="s">
        <v>979</v>
      </c>
      <c r="D111" s="372"/>
      <c r="E111" s="415" t="s">
        <v>981</v>
      </c>
      <c r="F111" s="372"/>
      <c r="G111" s="441">
        <v>38662</v>
      </c>
      <c r="I111" s="24">
        <f>(G111/'Total Revenue (Millions)'!D$106)*100</f>
        <v>2.0199624241638956</v>
      </c>
      <c r="K111" s="24" t="s">
        <v>980</v>
      </c>
      <c r="L111" s="24" t="s">
        <v>140</v>
      </c>
    </row>
    <row r="112" spans="1:12">
      <c r="A112" s="5" t="s">
        <v>92</v>
      </c>
      <c r="B112" s="380">
        <v>2019</v>
      </c>
      <c r="C112" s="398" t="s">
        <v>979</v>
      </c>
      <c r="D112" s="372"/>
      <c r="E112" s="415" t="s">
        <v>269</v>
      </c>
      <c r="F112" s="372"/>
      <c r="G112" s="441">
        <v>220334</v>
      </c>
      <c r="I112" s="24">
        <f>(G112/'Total Revenue (Millions)'!D$106)*100</f>
        <v>11.511727297235732</v>
      </c>
      <c r="K112" s="24" t="s">
        <v>980</v>
      </c>
      <c r="L112" s="24" t="s">
        <v>141</v>
      </c>
    </row>
    <row r="113" spans="1:12">
      <c r="A113" s="5" t="s">
        <v>92</v>
      </c>
      <c r="B113" s="353">
        <v>2020</v>
      </c>
      <c r="C113" s="356" t="s">
        <v>979</v>
      </c>
      <c r="D113" s="354" t="s">
        <v>287</v>
      </c>
      <c r="E113" s="387" t="s">
        <v>403</v>
      </c>
      <c r="F113" s="354"/>
      <c r="G113" s="389">
        <v>91378</v>
      </c>
      <c r="I113" s="24">
        <f>(G113/'Total Revenue (Millions)'!D$107)*100</f>
        <v>17.904090129806516</v>
      </c>
      <c r="K113" s="24" t="s">
        <v>980</v>
      </c>
      <c r="L113" s="24" t="s">
        <v>141</v>
      </c>
    </row>
    <row r="114" spans="1:12">
      <c r="A114" s="5" t="s">
        <v>92</v>
      </c>
      <c r="B114" s="353">
        <v>2020</v>
      </c>
      <c r="C114" s="356" t="s">
        <v>979</v>
      </c>
      <c r="D114" s="346" t="s">
        <v>340</v>
      </c>
      <c r="E114" s="368" t="s">
        <v>983</v>
      </c>
      <c r="F114" s="354"/>
      <c r="G114" s="389">
        <v>74969</v>
      </c>
      <c r="I114" s="24">
        <f>(G114/'Total Revenue (Millions)'!D$107)*100</f>
        <v>14.689003183933384</v>
      </c>
      <c r="K114" s="24" t="s">
        <v>980</v>
      </c>
      <c r="L114" s="24" t="s">
        <v>141</v>
      </c>
    </row>
    <row r="115" spans="1:12">
      <c r="A115" s="5" t="s">
        <v>92</v>
      </c>
      <c r="B115" s="353">
        <v>2020</v>
      </c>
      <c r="C115" s="356" t="s">
        <v>979</v>
      </c>
      <c r="D115" s="354"/>
      <c r="E115" s="387" t="s">
        <v>992</v>
      </c>
      <c r="F115" s="354"/>
      <c r="G115" s="389">
        <v>53418</v>
      </c>
      <c r="I115" s="24">
        <f>(G115/'Total Revenue (Millions)'!D$107)*100</f>
        <v>10.466421748714181</v>
      </c>
      <c r="K115" s="24" t="s">
        <v>980</v>
      </c>
      <c r="L115" s="24" t="s">
        <v>141</v>
      </c>
    </row>
    <row r="116" spans="1:12">
      <c r="A116" s="5" t="s">
        <v>92</v>
      </c>
      <c r="B116" s="353">
        <v>2020</v>
      </c>
      <c r="C116" s="356" t="s">
        <v>979</v>
      </c>
      <c r="D116" s="354"/>
      <c r="E116" s="387" t="s">
        <v>987</v>
      </c>
      <c r="F116" s="354"/>
      <c r="G116" s="389">
        <v>45720</v>
      </c>
      <c r="I116" s="24">
        <f>(G116/'Total Revenue (Millions)'!D$107)*100</f>
        <v>8.9581190301249087</v>
      </c>
      <c r="K116" s="24" t="s">
        <v>980</v>
      </c>
      <c r="L116" s="24" t="s">
        <v>141</v>
      </c>
    </row>
    <row r="117" spans="1:12">
      <c r="A117" s="5" t="s">
        <v>92</v>
      </c>
      <c r="B117" s="353">
        <v>2020</v>
      </c>
      <c r="C117" s="356" t="s">
        <v>979</v>
      </c>
      <c r="D117" s="354"/>
      <c r="E117" s="387" t="s">
        <v>984</v>
      </c>
      <c r="F117" s="354"/>
      <c r="G117" s="389">
        <v>29317</v>
      </c>
      <c r="I117" s="24">
        <f>(G117/'Total Revenue (Millions)'!D$107)*100</f>
        <v>5.7442076904237087</v>
      </c>
      <c r="K117" s="24" t="s">
        <v>980</v>
      </c>
      <c r="L117" s="24" t="s">
        <v>141</v>
      </c>
    </row>
    <row r="118" spans="1:12">
      <c r="A118" s="5" t="s">
        <v>92</v>
      </c>
      <c r="B118" s="353">
        <v>2020</v>
      </c>
      <c r="C118" s="356" t="s">
        <v>979</v>
      </c>
      <c r="D118" s="354"/>
      <c r="E118" s="387" t="s">
        <v>1009</v>
      </c>
      <c r="F118" s="354"/>
      <c r="G118" s="389">
        <v>21503</v>
      </c>
      <c r="I118" s="24">
        <f>(G118/'Total Revenue (Millions)'!D$107)*100</f>
        <v>4.2131765858437431</v>
      </c>
      <c r="K118" s="24" t="s">
        <v>980</v>
      </c>
      <c r="L118" s="24" t="s">
        <v>141</v>
      </c>
    </row>
    <row r="119" spans="1:12">
      <c r="A119" s="5" t="s">
        <v>92</v>
      </c>
      <c r="B119" s="353">
        <v>2020</v>
      </c>
      <c r="C119" s="356" t="s">
        <v>979</v>
      </c>
      <c r="D119" s="354"/>
      <c r="E119" s="387" t="s">
        <v>1012</v>
      </c>
      <c r="F119" s="354"/>
      <c r="G119" s="389">
        <v>21104</v>
      </c>
      <c r="I119" s="24">
        <f>(G119/'Total Revenue (Millions)'!D$107)*100</f>
        <v>4.1349987754102377</v>
      </c>
      <c r="K119" s="24" t="s">
        <v>980</v>
      </c>
      <c r="L119" s="24" t="s">
        <v>141</v>
      </c>
    </row>
    <row r="120" spans="1:12">
      <c r="A120" s="5" t="s">
        <v>92</v>
      </c>
      <c r="B120" s="353">
        <v>2020</v>
      </c>
      <c r="C120" s="356" t="s">
        <v>979</v>
      </c>
      <c r="D120" s="354"/>
      <c r="E120" s="387" t="s">
        <v>1013</v>
      </c>
      <c r="F120" s="354"/>
      <c r="G120" s="389">
        <v>20180</v>
      </c>
      <c r="I120" s="24">
        <f>(G120/'Total Revenue (Millions)'!D$107)*100</f>
        <v>3.9539554249326474</v>
      </c>
      <c r="K120" s="24" t="s">
        <v>980</v>
      </c>
      <c r="L120" s="24" t="s">
        <v>141</v>
      </c>
    </row>
    <row r="121" spans="1:12">
      <c r="A121" s="5" t="s">
        <v>92</v>
      </c>
      <c r="B121" s="353">
        <v>2020</v>
      </c>
      <c r="C121" s="356" t="s">
        <v>979</v>
      </c>
      <c r="D121" s="346" t="s">
        <v>339</v>
      </c>
      <c r="E121" s="387" t="s">
        <v>1005</v>
      </c>
      <c r="F121" s="354"/>
      <c r="G121" s="389">
        <v>20325</v>
      </c>
      <c r="I121" s="24">
        <f>(G121/'Total Revenue (Millions)'!D$107)*100</f>
        <v>3.982365907421014</v>
      </c>
      <c r="K121" s="24" t="s">
        <v>980</v>
      </c>
      <c r="L121" s="24" t="s">
        <v>141</v>
      </c>
    </row>
    <row r="122" spans="1:12">
      <c r="A122" s="5" t="s">
        <v>92</v>
      </c>
      <c r="B122" s="353">
        <v>2020</v>
      </c>
      <c r="C122" s="356" t="s">
        <v>979</v>
      </c>
      <c r="D122" s="354"/>
      <c r="E122" s="387" t="s">
        <v>985</v>
      </c>
      <c r="F122" s="354"/>
      <c r="G122" s="389">
        <v>16109</v>
      </c>
      <c r="I122" s="24">
        <f>(G122/'Total Revenue (Millions)'!D$107)*100</f>
        <v>3.1563066372765123</v>
      </c>
      <c r="K122" s="24" t="s">
        <v>980</v>
      </c>
      <c r="L122" s="24" t="s">
        <v>141</v>
      </c>
    </row>
    <row r="123" spans="1:12">
      <c r="A123" s="5" t="s">
        <v>92</v>
      </c>
      <c r="B123" s="353">
        <v>2020</v>
      </c>
      <c r="C123" s="356" t="s">
        <v>979</v>
      </c>
      <c r="D123" s="354"/>
      <c r="E123" s="387" t="s">
        <v>269</v>
      </c>
      <c r="F123" s="354"/>
      <c r="G123" s="389">
        <v>116356</v>
      </c>
      <c r="I123" s="24">
        <f>(G123/'Total Revenue (Millions)'!D$107)*100</f>
        <v>22.798138623561108</v>
      </c>
      <c r="K123" s="24" t="s">
        <v>980</v>
      </c>
      <c r="L123" s="24" t="s">
        <v>142</v>
      </c>
    </row>
    <row r="124" spans="1:12">
      <c r="A124" s="5" t="s">
        <v>92</v>
      </c>
      <c r="B124" s="140">
        <v>2021</v>
      </c>
      <c r="C124" s="337" t="s">
        <v>979</v>
      </c>
      <c r="D124" s="264"/>
      <c r="E124" s="215" t="s">
        <v>1009</v>
      </c>
      <c r="F124" s="264"/>
      <c r="G124" s="272">
        <v>145353</v>
      </c>
      <c r="I124" s="24">
        <f>(G124/'Total Revenue (Millions)'!D$108)*100</f>
        <v>24.864390514264016</v>
      </c>
      <c r="K124" s="24" t="s">
        <v>980</v>
      </c>
      <c r="L124" s="24" t="s">
        <v>142</v>
      </c>
    </row>
    <row r="125" spans="1:12">
      <c r="A125" s="5" t="s">
        <v>92</v>
      </c>
      <c r="B125" s="140">
        <v>2021</v>
      </c>
      <c r="C125" s="337" t="s">
        <v>979</v>
      </c>
      <c r="D125" s="264"/>
      <c r="E125" s="215" t="s">
        <v>985</v>
      </c>
      <c r="F125" s="264"/>
      <c r="G125" s="272">
        <v>83696</v>
      </c>
      <c r="I125" s="24">
        <f>(G125/'Total Revenue (Millions)'!D$108)*100</f>
        <v>14.317214150941782</v>
      </c>
      <c r="K125" s="24" t="s">
        <v>980</v>
      </c>
      <c r="L125" s="24" t="s">
        <v>142</v>
      </c>
    </row>
    <row r="126" spans="1:12">
      <c r="A126" s="5" t="s">
        <v>92</v>
      </c>
      <c r="B126" s="140">
        <v>2021</v>
      </c>
      <c r="C126" s="337" t="s">
        <v>979</v>
      </c>
      <c r="D126" s="444" t="s">
        <v>340</v>
      </c>
      <c r="E126" s="213" t="s">
        <v>983</v>
      </c>
      <c r="F126" s="264"/>
      <c r="G126" s="272">
        <v>52011</v>
      </c>
      <c r="I126" s="24">
        <f>(G126/'Total Revenue (Millions)'!D$108)*100</f>
        <v>8.8971112741903191</v>
      </c>
      <c r="K126" s="24" t="s">
        <v>980</v>
      </c>
      <c r="L126" s="24" t="s">
        <v>142</v>
      </c>
    </row>
    <row r="127" spans="1:12">
      <c r="A127" s="5" t="s">
        <v>92</v>
      </c>
      <c r="B127" s="140">
        <v>2021</v>
      </c>
      <c r="C127" s="337" t="s">
        <v>979</v>
      </c>
      <c r="D127" s="264"/>
      <c r="E127" s="215" t="s">
        <v>1012</v>
      </c>
      <c r="F127" s="264"/>
      <c r="G127" s="272">
        <v>50179</v>
      </c>
      <c r="I127" s="24">
        <f>(G127/'Total Revenue (Millions)'!D$108)*100</f>
        <v>8.5837254932148213</v>
      </c>
      <c r="K127" s="24" t="s">
        <v>980</v>
      </c>
      <c r="L127" s="24" t="s">
        <v>142</v>
      </c>
    </row>
    <row r="128" spans="1:12">
      <c r="A128" s="5" t="s">
        <v>92</v>
      </c>
      <c r="B128" s="140">
        <v>2021</v>
      </c>
      <c r="C128" s="337" t="s">
        <v>979</v>
      </c>
      <c r="D128" s="264"/>
      <c r="E128" s="215" t="s">
        <v>984</v>
      </c>
      <c r="F128" s="264"/>
      <c r="G128" s="272">
        <v>43357</v>
      </c>
      <c r="I128" s="24">
        <f>(G128/'Total Revenue (Millions)'!D$108)*100</f>
        <v>7.4167397957176302</v>
      </c>
      <c r="K128" s="24" t="s">
        <v>980</v>
      </c>
      <c r="L128" s="24" t="s">
        <v>142</v>
      </c>
    </row>
    <row r="129" spans="1:12">
      <c r="A129" s="5" t="s">
        <v>92</v>
      </c>
      <c r="B129" s="140">
        <v>2021</v>
      </c>
      <c r="C129" s="337" t="s">
        <v>979</v>
      </c>
      <c r="D129" s="264" t="s">
        <v>287</v>
      </c>
      <c r="E129" s="215" t="s">
        <v>403</v>
      </c>
      <c r="F129" s="264"/>
      <c r="G129" s="272">
        <v>40081</v>
      </c>
      <c r="I129" s="24">
        <f>(G129/'Total Revenue (Millions)'!D$108)*100</f>
        <v>6.8563403314841525</v>
      </c>
      <c r="K129" s="24" t="s">
        <v>980</v>
      </c>
      <c r="L129" s="24" t="s">
        <v>142</v>
      </c>
    </row>
    <row r="130" spans="1:12">
      <c r="A130" s="5" t="s">
        <v>92</v>
      </c>
      <c r="B130" s="140">
        <v>2021</v>
      </c>
      <c r="C130" s="337" t="s">
        <v>979</v>
      </c>
      <c r="D130" s="264"/>
      <c r="E130" s="215" t="s">
        <v>987</v>
      </c>
      <c r="F130" s="264"/>
      <c r="G130" s="272">
        <v>30035</v>
      </c>
      <c r="I130" s="24">
        <f>(G130/'Total Revenue (Millions)'!D$108)*100</f>
        <v>5.1378503993444902</v>
      </c>
      <c r="K130" s="24" t="s">
        <v>980</v>
      </c>
      <c r="L130" s="24" t="s">
        <v>142</v>
      </c>
    </row>
    <row r="131" spans="1:12">
      <c r="A131" s="5" t="s">
        <v>92</v>
      </c>
      <c r="B131" s="140">
        <v>2021</v>
      </c>
      <c r="C131" s="337" t="s">
        <v>979</v>
      </c>
      <c r="D131" s="264"/>
      <c r="E131" s="215" t="s">
        <v>992</v>
      </c>
      <c r="F131" s="264"/>
      <c r="G131" s="272">
        <v>24187</v>
      </c>
      <c r="I131" s="24">
        <f>(G131/'Total Revenue (Millions)'!D$108)*100</f>
        <v>4.1374791945711733</v>
      </c>
      <c r="K131" s="24" t="s">
        <v>980</v>
      </c>
      <c r="L131" s="24" t="s">
        <v>142</v>
      </c>
    </row>
    <row r="132" spans="1:12">
      <c r="A132" s="5" t="s">
        <v>92</v>
      </c>
      <c r="B132" s="140">
        <v>2021</v>
      </c>
      <c r="C132" s="337" t="s">
        <v>979</v>
      </c>
      <c r="D132" s="264"/>
      <c r="E132" s="215" t="s">
        <v>1014</v>
      </c>
      <c r="F132" s="264"/>
      <c r="G132" s="272">
        <v>21056</v>
      </c>
      <c r="I132" s="24">
        <f>(G132/'Total Revenue (Millions)'!D$108)*100</f>
        <v>3.6018837359280034</v>
      </c>
      <c r="K132" s="24" t="s">
        <v>980</v>
      </c>
      <c r="L132" s="24" t="s">
        <v>142</v>
      </c>
    </row>
    <row r="133" spans="1:12">
      <c r="A133" s="5" t="s">
        <v>92</v>
      </c>
      <c r="B133" s="140">
        <v>2021</v>
      </c>
      <c r="C133" s="337" t="s">
        <v>979</v>
      </c>
      <c r="D133" s="264"/>
      <c r="E133" s="215" t="s">
        <v>1008</v>
      </c>
      <c r="F133" s="264"/>
      <c r="G133" s="272">
        <v>11580</v>
      </c>
      <c r="I133" s="24">
        <f>(G133/'Total Revenue (Millions)'!D$108)*100</f>
        <v>1.9808992050743865</v>
      </c>
      <c r="K133" s="24" t="s">
        <v>980</v>
      </c>
      <c r="L133" s="24" t="s">
        <v>142</v>
      </c>
    </row>
    <row r="134" spans="1:12">
      <c r="A134" s="5" t="s">
        <v>92</v>
      </c>
      <c r="B134" s="140">
        <v>2021</v>
      </c>
      <c r="C134" s="337" t="s">
        <v>979</v>
      </c>
      <c r="D134" s="264"/>
      <c r="E134" s="215" t="s">
        <v>269</v>
      </c>
      <c r="F134" s="264"/>
      <c r="G134" s="272">
        <v>82953</v>
      </c>
      <c r="I134" s="24">
        <f>(G134/'Total Revenue (Millions)'!D$108)*100</f>
        <v>14.190115005054885</v>
      </c>
      <c r="K134" s="24" t="s">
        <v>980</v>
      </c>
      <c r="L134" s="24" t="s">
        <v>142</v>
      </c>
    </row>
    <row r="136" spans="1:12">
      <c r="L136" s="24"/>
    </row>
    <row r="137" spans="1:12">
      <c r="L137" s="24"/>
    </row>
    <row r="138" spans="1:12">
      <c r="L138" s="24"/>
    </row>
  </sheetData>
  <phoneticPr fontId="4" type="noConversion"/>
  <conditionalFormatting sqref="A1:J1 M1:XFD1">
    <cfRule type="cellIs" dxfId="82" priority="1"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75"/>
  <sheetViews>
    <sheetView zoomScale="85" zoomScaleNormal="85" workbookViewId="0">
      <pane ySplit="1" topLeftCell="A2" activePane="bottomLeft" state="frozen"/>
      <selection pane="bottomLeft" activeCell="B35" sqref="B35"/>
    </sheetView>
  </sheetViews>
  <sheetFormatPr baseColWidth="10" defaultColWidth="9" defaultRowHeight="16"/>
  <cols>
    <col min="1" max="1" width="12" style="34" bestFit="1" customWidth="1"/>
    <col min="2" max="2" width="9" style="34" bestFit="1" customWidth="1"/>
    <col min="3" max="3" width="26.83203125" style="34" customWidth="1"/>
    <col min="4" max="4" width="16.5" style="34" customWidth="1"/>
    <col min="5" max="5" width="27.1640625" style="34" customWidth="1"/>
    <col min="6" max="6" width="12.6640625" style="9" customWidth="1"/>
    <col min="7" max="7" width="10.1640625" style="34" customWidth="1"/>
    <col min="8" max="8" width="30.5" style="34" hidden="1" customWidth="1"/>
    <col min="9" max="9" width="27.6640625" style="34" customWidth="1"/>
    <col min="10" max="10" width="32.1640625" style="34" customWidth="1"/>
    <col min="11" max="11" width="255.6640625" style="34" bestFit="1" customWidth="1"/>
    <col min="12" max="16384" width="9" style="34"/>
  </cols>
  <sheetData>
    <row r="1" spans="1:11" s="161" customFormat="1" ht="17">
      <c r="A1" s="70" t="s">
        <v>76</v>
      </c>
      <c r="B1" s="70" t="s">
        <v>77</v>
      </c>
      <c r="C1" s="70" t="s">
        <v>0</v>
      </c>
      <c r="D1" s="159" t="s">
        <v>209</v>
      </c>
      <c r="E1" s="70" t="s">
        <v>210</v>
      </c>
      <c r="F1" s="159" t="s">
        <v>211</v>
      </c>
      <c r="G1" s="70" t="s">
        <v>78</v>
      </c>
      <c r="H1" s="70" t="s">
        <v>79</v>
      </c>
      <c r="I1" s="70" t="s">
        <v>212</v>
      </c>
      <c r="J1" s="160" t="s">
        <v>978</v>
      </c>
      <c r="K1" s="163" t="s">
        <v>74</v>
      </c>
    </row>
    <row r="2" spans="1:11">
      <c r="A2" s="5" t="s">
        <v>578</v>
      </c>
      <c r="C2" s="34" t="s">
        <v>21</v>
      </c>
      <c r="F2" s="10"/>
      <c r="I2" s="34">
        <f>Table4[[#This Row],[Total Revenue (Millions KRW₩)]]/('Total Revenue (Millions)'!D$93)*100</f>
        <v>0</v>
      </c>
      <c r="J2" s="24" t="s">
        <v>1015</v>
      </c>
      <c r="K2" s="150" t="s">
        <v>22</v>
      </c>
    </row>
    <row r="3" spans="1:11" s="213" customFormat="1" ht="34">
      <c r="A3" s="140" t="s">
        <v>95</v>
      </c>
      <c r="B3" s="380">
        <v>2019</v>
      </c>
      <c r="C3" s="371" t="s">
        <v>21</v>
      </c>
      <c r="D3" s="380" t="s">
        <v>581</v>
      </c>
      <c r="E3" s="349" t="s">
        <v>1016</v>
      </c>
      <c r="F3" s="447"/>
      <c r="G3" s="441">
        <v>571474</v>
      </c>
      <c r="I3" s="215">
        <f>Table4[[#This Row],[Total Revenue (Millions KRW₩)]]/('Total Revenue (Millions)'!D$93)*100</f>
        <v>18.020090082476798</v>
      </c>
      <c r="K3" s="291" t="s">
        <v>1017</v>
      </c>
    </row>
    <row r="4" spans="1:11" ht="34">
      <c r="A4" s="7" t="s">
        <v>95</v>
      </c>
      <c r="B4" s="380">
        <v>2019</v>
      </c>
      <c r="C4" s="371" t="s">
        <v>21</v>
      </c>
      <c r="D4" s="380" t="s">
        <v>1018</v>
      </c>
      <c r="E4" s="349" t="s">
        <v>1019</v>
      </c>
      <c r="F4" s="447"/>
      <c r="G4" s="441">
        <v>468661</v>
      </c>
      <c r="I4" s="24">
        <f>Table4[[#This Row],[Total Revenue (Millions KRW₩)]]/('Total Revenue (Millions)'!D$93)*100</f>
        <v>14.77812365592076</v>
      </c>
      <c r="K4" s="158" t="s">
        <v>1020</v>
      </c>
    </row>
    <row r="5" spans="1:11" ht="34">
      <c r="A5" s="7" t="s">
        <v>95</v>
      </c>
      <c r="B5" s="380">
        <v>2019</v>
      </c>
      <c r="C5" s="371" t="s">
        <v>21</v>
      </c>
      <c r="D5" s="380" t="s">
        <v>1021</v>
      </c>
      <c r="E5" s="349" t="s">
        <v>1022</v>
      </c>
      <c r="F5" s="447"/>
      <c r="G5" s="441">
        <v>136600</v>
      </c>
      <c r="I5" s="24">
        <f>Table4[[#This Row],[Total Revenue (Millions KRW₩)]]/('Total Revenue (Millions)'!D$93)*100</f>
        <v>4.3073600990882017</v>
      </c>
      <c r="K5" s="158" t="s">
        <v>1023</v>
      </c>
    </row>
    <row r="6" spans="1:11" ht="34">
      <c r="A6" s="7" t="s">
        <v>95</v>
      </c>
      <c r="B6" s="380">
        <v>2019</v>
      </c>
      <c r="C6" s="371" t="s">
        <v>21</v>
      </c>
      <c r="D6" s="380"/>
      <c r="E6" s="349" t="s">
        <v>1024</v>
      </c>
      <c r="F6" s="447"/>
      <c r="G6" s="441">
        <v>99287</v>
      </c>
      <c r="I6" s="24">
        <f>Table4[[#This Row],[Total Revenue (Millions KRW₩)]]/('Total Revenue (Millions)'!D$93)*100</f>
        <v>3.1307822998401922</v>
      </c>
      <c r="K6" s="158" t="s">
        <v>1025</v>
      </c>
    </row>
    <row r="7" spans="1:11" ht="34">
      <c r="A7" s="7" t="s">
        <v>95</v>
      </c>
      <c r="B7" s="380">
        <v>2019</v>
      </c>
      <c r="C7" s="371" t="s">
        <v>21</v>
      </c>
      <c r="D7" s="380"/>
      <c r="E7" s="349" t="s">
        <v>1026</v>
      </c>
      <c r="F7" s="447"/>
      <c r="G7" s="441">
        <v>78644</v>
      </c>
      <c r="I7" s="24">
        <f>Table4[[#This Row],[Total Revenue (Millions KRW₩)]]/('Total Revenue (Millions)'!D$93)*100</f>
        <v>2.4798537894047774</v>
      </c>
      <c r="K7" s="158" t="s">
        <v>1027</v>
      </c>
    </row>
    <row r="8" spans="1:11" ht="34">
      <c r="A8" s="7" t="s">
        <v>95</v>
      </c>
      <c r="B8" s="380">
        <v>2019</v>
      </c>
      <c r="C8" s="371" t="s">
        <v>21</v>
      </c>
      <c r="D8" s="380"/>
      <c r="E8" s="349" t="s">
        <v>1028</v>
      </c>
      <c r="F8" s="447"/>
      <c r="G8" s="441">
        <v>65462</v>
      </c>
      <c r="I8" s="24">
        <f>Table4[[#This Row],[Total Revenue (Millions KRW₩)]]/('Total Revenue (Millions)'!D$93)*100</f>
        <v>2.0641903865776854</v>
      </c>
      <c r="K8" s="158" t="s">
        <v>1029</v>
      </c>
    </row>
    <row r="9" spans="1:11" ht="34">
      <c r="A9" s="7" t="s">
        <v>95</v>
      </c>
      <c r="B9" s="380">
        <v>2019</v>
      </c>
      <c r="C9" s="371" t="s">
        <v>21</v>
      </c>
      <c r="D9" s="380"/>
      <c r="E9" s="349" t="s">
        <v>1030</v>
      </c>
      <c r="F9" s="447"/>
      <c r="G9" s="441">
        <v>54198</v>
      </c>
      <c r="I9" s="24">
        <f>Table4[[#This Row],[Total Revenue (Millions KRW₩)]]/('Total Revenue (Millions)'!D$93)*100</f>
        <v>1.7090066079823014</v>
      </c>
      <c r="K9" s="158" t="s">
        <v>1031</v>
      </c>
    </row>
    <row r="10" spans="1:11" ht="34">
      <c r="A10" s="7" t="s">
        <v>95</v>
      </c>
      <c r="B10" s="380">
        <v>2019</v>
      </c>
      <c r="C10" s="371" t="s">
        <v>21</v>
      </c>
      <c r="D10" s="380"/>
      <c r="E10" s="349" t="s">
        <v>1032</v>
      </c>
      <c r="F10" s="447"/>
      <c r="G10" s="441">
        <v>48520</v>
      </c>
      <c r="I10" s="24">
        <f>Table4[[#This Row],[Total Revenue (Millions KRW₩)]]/('Total Revenue (Millions)'!D$93)*100</f>
        <v>1.5299642167478738</v>
      </c>
      <c r="K10" s="158" t="s">
        <v>1033</v>
      </c>
    </row>
    <row r="11" spans="1:11" ht="34">
      <c r="A11" s="7" t="s">
        <v>95</v>
      </c>
      <c r="B11" s="380">
        <v>2019</v>
      </c>
      <c r="C11" s="371" t="s">
        <v>21</v>
      </c>
      <c r="D11" s="380"/>
      <c r="E11" s="349" t="s">
        <v>1034</v>
      </c>
      <c r="F11" s="447"/>
      <c r="G11" s="441">
        <v>46404</v>
      </c>
      <c r="I11" s="24">
        <f>Table4[[#This Row],[Total Revenue (Millions KRW₩)]]/('Total Revenue (Millions)'!D$93)*100</f>
        <v>1.4632411276580448</v>
      </c>
      <c r="K11" s="158" t="s">
        <v>1035</v>
      </c>
    </row>
    <row r="12" spans="1:11" ht="34">
      <c r="A12" s="7" t="s">
        <v>95</v>
      </c>
      <c r="B12" s="380">
        <v>2019</v>
      </c>
      <c r="C12" s="371" t="s">
        <v>21</v>
      </c>
      <c r="D12" s="380"/>
      <c r="E12" s="349" t="s">
        <v>1036</v>
      </c>
      <c r="F12" s="425"/>
      <c r="G12" s="441">
        <v>41024</v>
      </c>
      <c r="I12" s="24">
        <f>Table4[[#This Row],[Total Revenue (Millions KRW₩)]]/('Total Revenue (Millions)'!D$93)*100</f>
        <v>1.2935954663615987</v>
      </c>
      <c r="K12" s="158" t="s">
        <v>1037</v>
      </c>
    </row>
    <row r="13" spans="1:11" ht="34">
      <c r="A13" s="7" t="s">
        <v>95</v>
      </c>
      <c r="B13" s="380">
        <v>2019</v>
      </c>
      <c r="C13" s="371" t="s">
        <v>21</v>
      </c>
      <c r="D13" s="380"/>
      <c r="E13" s="349" t="s">
        <v>1038</v>
      </c>
      <c r="F13" s="447"/>
      <c r="G13" s="441">
        <v>39384</v>
      </c>
      <c r="I13" s="24">
        <f>Table4[[#This Row],[Total Revenue (Millions KRW₩)]]/('Total Revenue (Millions)'!D$93)*100</f>
        <v>1.2418819190519015</v>
      </c>
      <c r="K13" s="158" t="s">
        <v>1039</v>
      </c>
    </row>
    <row r="14" spans="1:11" ht="34">
      <c r="A14" s="7" t="s">
        <v>95</v>
      </c>
      <c r="B14" s="380">
        <v>2019</v>
      </c>
      <c r="C14" s="371" t="s">
        <v>21</v>
      </c>
      <c r="D14" s="380"/>
      <c r="E14" s="349" t="s">
        <v>1040</v>
      </c>
      <c r="F14" s="447"/>
      <c r="G14" s="441">
        <v>31358</v>
      </c>
      <c r="I14" s="24">
        <f>Table4[[#This Row],[Total Revenue (Millions KRW₩)]]/('Total Revenue (Millions)'!D$93)*100</f>
        <v>0.98880086374237064</v>
      </c>
      <c r="K14" s="158" t="s">
        <v>1041</v>
      </c>
    </row>
    <row r="15" spans="1:11" ht="34">
      <c r="A15" s="7" t="s">
        <v>95</v>
      </c>
      <c r="B15" s="380">
        <v>2019</v>
      </c>
      <c r="C15" s="371" t="s">
        <v>21</v>
      </c>
      <c r="D15" s="380"/>
      <c r="E15" s="349" t="s">
        <v>1042</v>
      </c>
      <c r="F15" s="447"/>
      <c r="G15" s="441">
        <v>28238</v>
      </c>
      <c r="I15" s="24">
        <f>Table4[[#This Row],[Total Revenue (Millions KRW₩)]]/('Total Revenue (Millions)'!D$93)*100</f>
        <v>0.89041899325075136</v>
      </c>
      <c r="K15" s="158" t="s">
        <v>1043</v>
      </c>
    </row>
    <row r="16" spans="1:11" ht="34">
      <c r="A16" s="7" t="s">
        <v>95</v>
      </c>
      <c r="B16" s="380">
        <v>2019</v>
      </c>
      <c r="C16" s="371" t="s">
        <v>21</v>
      </c>
      <c r="D16" s="380"/>
      <c r="E16" s="349" t="s">
        <v>1044</v>
      </c>
      <c r="F16" s="425"/>
      <c r="G16" s="441">
        <v>27640</v>
      </c>
      <c r="I16" s="24">
        <f>Table4[[#This Row],[Total Revenue (Millions KRW₩)]]/('Total Revenue (Millions)'!D$93)*100</f>
        <v>0.87156246807319104</v>
      </c>
      <c r="K16" s="158" t="s">
        <v>1045</v>
      </c>
    </row>
    <row r="17" spans="1:11" ht="34">
      <c r="A17" s="7" t="s">
        <v>95</v>
      </c>
      <c r="B17" s="380">
        <v>2019</v>
      </c>
      <c r="C17" s="371" t="s">
        <v>21</v>
      </c>
      <c r="D17" s="380"/>
      <c r="E17" s="349" t="s">
        <v>1046</v>
      </c>
      <c r="F17" s="425"/>
      <c r="G17" s="441">
        <v>17584</v>
      </c>
      <c r="I17" s="24">
        <f>Table4[[#This Row],[Total Revenue (Millions KRW₩)]]/('Total Revenue (Millions)'!D$93)*100</f>
        <v>0.55447013164251058</v>
      </c>
      <c r="K17" s="158" t="s">
        <v>1047</v>
      </c>
    </row>
    <row r="18" spans="1:11" ht="34">
      <c r="A18" s="7" t="s">
        <v>95</v>
      </c>
      <c r="B18" s="380">
        <v>2019</v>
      </c>
      <c r="C18" s="371" t="s">
        <v>21</v>
      </c>
      <c r="D18" s="380"/>
      <c r="E18" s="349" t="s">
        <v>1048</v>
      </c>
      <c r="F18" s="425"/>
      <c r="G18" s="441">
        <v>16024</v>
      </c>
      <c r="I18" s="24">
        <f>Table4[[#This Row],[Total Revenue (Millions KRW₩)]]/('Total Revenue (Millions)'!D$93)*100</f>
        <v>0.50527919639670094</v>
      </c>
      <c r="K18" s="158" t="s">
        <v>1049</v>
      </c>
    </row>
    <row r="19" spans="1:11" ht="34">
      <c r="A19" s="140" t="s">
        <v>95</v>
      </c>
      <c r="B19" s="353">
        <v>2020</v>
      </c>
      <c r="C19" s="368" t="s">
        <v>21</v>
      </c>
      <c r="D19" s="353" t="s">
        <v>1018</v>
      </c>
      <c r="E19" s="344" t="s">
        <v>1019</v>
      </c>
      <c r="F19" s="445"/>
      <c r="G19" s="389">
        <v>525729</v>
      </c>
      <c r="H19" s="293">
        <v>0.13300000000000001</v>
      </c>
      <c r="I19" s="215">
        <f>Table4[[#This Row],[Total Revenue (Millions KRW₩)]]/('Total Revenue (Millions)'!D$94)*100</f>
        <v>13.299625268248283</v>
      </c>
      <c r="J19" s="213"/>
      <c r="K19" s="291" t="s">
        <v>1020</v>
      </c>
    </row>
    <row r="20" spans="1:11" ht="34">
      <c r="A20" s="7" t="s">
        <v>95</v>
      </c>
      <c r="B20" s="353">
        <v>2020</v>
      </c>
      <c r="C20" s="368" t="s">
        <v>21</v>
      </c>
      <c r="D20" s="353" t="s">
        <v>581</v>
      </c>
      <c r="E20" s="446" t="s">
        <v>1016</v>
      </c>
      <c r="F20" s="445"/>
      <c r="G20" s="389">
        <v>377456</v>
      </c>
      <c r="H20" s="175">
        <v>9.5500000000000002E-2</v>
      </c>
      <c r="I20" s="24">
        <f>Table4[[#This Row],[Total Revenue (Millions KRW₩)]]/('Total Revenue (Millions)'!D$94)*100</f>
        <v>9.5486902096934436</v>
      </c>
      <c r="K20" s="158" t="s">
        <v>1050</v>
      </c>
    </row>
    <row r="21" spans="1:11" ht="34">
      <c r="A21" s="7" t="s">
        <v>95</v>
      </c>
      <c r="B21" s="353">
        <v>2020</v>
      </c>
      <c r="C21" s="368" t="s">
        <v>21</v>
      </c>
      <c r="D21" s="353" t="s">
        <v>1021</v>
      </c>
      <c r="E21" s="344" t="s">
        <v>1022</v>
      </c>
      <c r="F21" s="445"/>
      <c r="G21" s="389">
        <v>180100</v>
      </c>
      <c r="H21" s="175">
        <v>4.5600000000000002E-2</v>
      </c>
      <c r="I21" s="24">
        <f>Table4[[#This Row],[Total Revenue (Millions KRW₩)]]/('Total Revenue (Millions)'!D$94)*100</f>
        <v>4.5560783422856943</v>
      </c>
      <c r="K21" s="158" t="s">
        <v>1023</v>
      </c>
    </row>
    <row r="22" spans="1:11" ht="34">
      <c r="A22" s="7" t="s">
        <v>95</v>
      </c>
      <c r="B22" s="353">
        <v>2020</v>
      </c>
      <c r="C22" s="368" t="s">
        <v>21</v>
      </c>
      <c r="D22" s="353"/>
      <c r="E22" s="344" t="s">
        <v>1034</v>
      </c>
      <c r="F22" s="445"/>
      <c r="G22" s="389">
        <v>110194</v>
      </c>
      <c r="H22" s="175">
        <v>2.7900000000000001E-2</v>
      </c>
      <c r="I22" s="24">
        <f>Table4[[#This Row],[Total Revenue (Millions KRW₩)]]/('Total Revenue (Millions)'!D$94)*100</f>
        <v>2.7876318536914479</v>
      </c>
      <c r="K22" s="158" t="s">
        <v>1035</v>
      </c>
    </row>
    <row r="23" spans="1:11" ht="34">
      <c r="A23" s="7" t="s">
        <v>95</v>
      </c>
      <c r="B23" s="353">
        <v>2020</v>
      </c>
      <c r="C23" s="368" t="s">
        <v>21</v>
      </c>
      <c r="D23" s="353"/>
      <c r="E23" s="344" t="s">
        <v>1024</v>
      </c>
      <c r="F23" s="445"/>
      <c r="G23" s="389">
        <v>81049</v>
      </c>
      <c r="H23" s="175">
        <v>2.0500000000000001E-2</v>
      </c>
      <c r="I23" s="24">
        <f>Table4[[#This Row],[Total Revenue (Millions KRW₩)]]/('Total Revenue (Millions)'!D$94)*100</f>
        <v>2.0503364439972973</v>
      </c>
      <c r="K23" s="158" t="s">
        <v>1025</v>
      </c>
    </row>
    <row r="24" spans="1:11" ht="34">
      <c r="A24" s="7" t="s">
        <v>95</v>
      </c>
      <c r="B24" s="353">
        <v>2020</v>
      </c>
      <c r="C24" s="368" t="s">
        <v>21</v>
      </c>
      <c r="D24" s="353"/>
      <c r="E24" s="344" t="s">
        <v>1028</v>
      </c>
      <c r="F24" s="445"/>
      <c r="G24" s="389">
        <v>64241</v>
      </c>
      <c r="H24" s="175">
        <v>1.6299999999999999E-2</v>
      </c>
      <c r="I24" s="24">
        <f>Table4[[#This Row],[Total Revenue (Millions KRW₩)]]/('Total Revenue (Millions)'!D$94)*100</f>
        <v>1.6251361953735439</v>
      </c>
      <c r="K24" s="158" t="s">
        <v>1029</v>
      </c>
    </row>
    <row r="25" spans="1:11" ht="32.25" customHeight="1">
      <c r="A25" s="7" t="s">
        <v>95</v>
      </c>
      <c r="B25" s="353">
        <v>2020</v>
      </c>
      <c r="C25" s="368" t="s">
        <v>21</v>
      </c>
      <c r="D25" s="353"/>
      <c r="E25" s="344" t="s">
        <v>1038</v>
      </c>
      <c r="F25" s="445"/>
      <c r="G25" s="389">
        <v>48110</v>
      </c>
      <c r="H25" s="175">
        <v>1.2200000000000001E-2</v>
      </c>
      <c r="I25" s="24">
        <f>Table4[[#This Row],[Total Revenue (Millions KRW₩)]]/('Total Revenue (Millions)'!D$94)*100</f>
        <v>1.2170623489581609</v>
      </c>
      <c r="K25" s="158" t="s">
        <v>1039</v>
      </c>
    </row>
    <row r="26" spans="1:11" ht="34">
      <c r="A26" s="7" t="s">
        <v>95</v>
      </c>
      <c r="B26" s="353">
        <v>2020</v>
      </c>
      <c r="C26" s="368" t="s">
        <v>21</v>
      </c>
      <c r="D26" s="353"/>
      <c r="E26" s="344" t="s">
        <v>1026</v>
      </c>
      <c r="F26" s="445"/>
      <c r="G26" s="389">
        <v>46800</v>
      </c>
      <c r="H26" s="175">
        <v>1.18E-2</v>
      </c>
      <c r="I26" s="24">
        <f>Table4[[#This Row],[Total Revenue (Millions KRW₩)]]/('Total Revenue (Millions)'!D$94)*100</f>
        <v>1.1839226341975042</v>
      </c>
      <c r="K26" s="158" t="s">
        <v>1027</v>
      </c>
    </row>
    <row r="27" spans="1:11" ht="34">
      <c r="A27" s="7" t="s">
        <v>95</v>
      </c>
      <c r="B27" s="353">
        <v>2020</v>
      </c>
      <c r="C27" s="368" t="s">
        <v>21</v>
      </c>
      <c r="D27" s="353"/>
      <c r="E27" s="344" t="s">
        <v>1032</v>
      </c>
      <c r="F27" s="445"/>
      <c r="G27" s="389">
        <v>46741</v>
      </c>
      <c r="H27" s="175">
        <v>1.18E-2</v>
      </c>
      <c r="I27" s="24">
        <f>Table4[[#This Row],[Total Revenue (Millions KRW₩)]]/('Total Revenue (Millions)'!D$94)*100</f>
        <v>1.1824300821586653</v>
      </c>
      <c r="K27" s="158" t="s">
        <v>1051</v>
      </c>
    </row>
    <row r="28" spans="1:11" ht="34">
      <c r="A28" s="7" t="s">
        <v>95</v>
      </c>
      <c r="B28" s="353">
        <v>2020</v>
      </c>
      <c r="C28" s="368" t="s">
        <v>21</v>
      </c>
      <c r="D28" s="353"/>
      <c r="E28" s="344" t="s">
        <v>1036</v>
      </c>
      <c r="F28" s="445"/>
      <c r="G28" s="389">
        <v>34650</v>
      </c>
      <c r="H28" s="175">
        <v>8.8000000000000005E-3</v>
      </c>
      <c r="I28" s="24">
        <f>Table4[[#This Row],[Total Revenue (Millions KRW₩)]]/('Total Revenue (Millions)'!D$94)*100</f>
        <v>0.87655810416545976</v>
      </c>
      <c r="K28" s="158" t="s">
        <v>1037</v>
      </c>
    </row>
    <row r="29" spans="1:11" ht="34">
      <c r="A29" s="7" t="s">
        <v>95</v>
      </c>
      <c r="B29" s="353">
        <v>2020</v>
      </c>
      <c r="C29" s="368" t="s">
        <v>21</v>
      </c>
      <c r="D29" s="353"/>
      <c r="E29" s="344" t="s">
        <v>1030</v>
      </c>
      <c r="F29" s="445"/>
      <c r="G29" s="389">
        <v>29297</v>
      </c>
      <c r="H29" s="175">
        <v>7.4000000000000003E-3</v>
      </c>
      <c r="I29" s="24">
        <f>Table4[[#This Row],[Total Revenue (Millions KRW₩)]]/('Total Revenue (Millions)'!D$94)*100</f>
        <v>0.74114062850607432</v>
      </c>
      <c r="K29" s="158" t="s">
        <v>1031</v>
      </c>
    </row>
    <row r="30" spans="1:11" ht="34">
      <c r="A30" s="7" t="s">
        <v>95</v>
      </c>
      <c r="B30" s="353">
        <v>2020</v>
      </c>
      <c r="C30" s="368" t="s">
        <v>21</v>
      </c>
      <c r="D30" s="353"/>
      <c r="E30" s="344" t="s">
        <v>1048</v>
      </c>
      <c r="F30" s="445"/>
      <c r="G30" s="389">
        <v>24729</v>
      </c>
      <c r="H30" s="175">
        <v>6.3E-3</v>
      </c>
      <c r="I30" s="24">
        <f>Table4[[#This Row],[Total Revenue (Millions KRW₩)]]/('Total Revenue (Millions)'!D$94)*100</f>
        <v>0.6255816842108991</v>
      </c>
      <c r="K30" s="158" t="s">
        <v>1049</v>
      </c>
    </row>
    <row r="31" spans="1:11" ht="34">
      <c r="A31" s="7" t="s">
        <v>95</v>
      </c>
      <c r="B31" s="353">
        <v>2020</v>
      </c>
      <c r="C31" s="368" t="s">
        <v>21</v>
      </c>
      <c r="D31" s="353"/>
      <c r="E31" s="344" t="s">
        <v>1046</v>
      </c>
      <c r="F31" s="445"/>
      <c r="G31" s="389">
        <v>23256</v>
      </c>
      <c r="H31" s="175">
        <v>5.8999999999999999E-3</v>
      </c>
      <c r="I31" s="24">
        <f>Table4[[#This Row],[Total Revenue (Millions KRW₩)]]/('Total Revenue (Millions)'!D$94)*100</f>
        <v>0.58831847822429817</v>
      </c>
      <c r="K31" s="158" t="s">
        <v>1047</v>
      </c>
    </row>
    <row r="32" spans="1:11" ht="34">
      <c r="A32" s="7" t="s">
        <v>95</v>
      </c>
      <c r="B32" s="353">
        <v>2020</v>
      </c>
      <c r="C32" s="368" t="s">
        <v>21</v>
      </c>
      <c r="D32" s="353"/>
      <c r="E32" s="344" t="s">
        <v>1042</v>
      </c>
      <c r="F32" s="364"/>
      <c r="G32" s="389">
        <v>22096</v>
      </c>
      <c r="H32" s="175">
        <v>5.5999999999999999E-3</v>
      </c>
      <c r="I32" s="24">
        <f>Table4[[#This Row],[Total Revenue (Millions KRW₩)]]/('Total Revenue (Millions)'!D$94)*100</f>
        <v>0.55897338729119761</v>
      </c>
      <c r="K32" s="158" t="s">
        <v>1043</v>
      </c>
    </row>
    <row r="33" spans="1:11" ht="34">
      <c r="A33" s="7" t="s">
        <v>95</v>
      </c>
      <c r="B33" s="353">
        <v>2020</v>
      </c>
      <c r="C33" s="368" t="s">
        <v>21</v>
      </c>
      <c r="D33" s="353"/>
      <c r="E33" s="344" t="s">
        <v>1040</v>
      </c>
      <c r="F33" s="364"/>
      <c r="G33" s="389">
        <v>21613</v>
      </c>
      <c r="H33" s="175">
        <v>5.4999999999999997E-3</v>
      </c>
      <c r="I33" s="24">
        <f>Table4[[#This Row],[Total Revenue (Millions KRW₩)]]/('Total Revenue (Millions)'!D$94)*100</f>
        <v>0.54675469856646697</v>
      </c>
      <c r="K33" s="158" t="s">
        <v>1041</v>
      </c>
    </row>
    <row r="34" spans="1:11" ht="34">
      <c r="A34" s="7" t="s">
        <v>95</v>
      </c>
      <c r="B34" s="353">
        <v>2020</v>
      </c>
      <c r="C34" s="368" t="s">
        <v>21</v>
      </c>
      <c r="D34" s="353"/>
      <c r="E34" s="344" t="s">
        <v>1044</v>
      </c>
      <c r="F34" s="364"/>
      <c r="G34" s="389">
        <v>20968</v>
      </c>
      <c r="H34" s="175">
        <v>5.3E-3</v>
      </c>
      <c r="I34" s="24">
        <f>Table4[[#This Row],[Total Revenue (Millions KRW₩)]]/('Total Revenue (Millions)'!D$94)*100</f>
        <v>0.53043781610797569</v>
      </c>
      <c r="K34" s="158" t="s">
        <v>1045</v>
      </c>
    </row>
    <row r="35" spans="1:11" s="213" customFormat="1" ht="34">
      <c r="A35" s="140" t="s">
        <v>95</v>
      </c>
      <c r="B35" s="140">
        <v>2021</v>
      </c>
      <c r="C35" s="213" t="s">
        <v>21</v>
      </c>
      <c r="D35" s="140" t="s">
        <v>581</v>
      </c>
      <c r="E35" s="294" t="s">
        <v>1052</v>
      </c>
      <c r="F35" s="280"/>
      <c r="G35" s="272">
        <v>757378</v>
      </c>
      <c r="I35" s="215">
        <f>Table4[[#This Row],[Total Revenue (Millions KRW₩)]]/('Total Revenue (Millions)'!D$95)*100</f>
        <v>16.576065427241126</v>
      </c>
      <c r="K35" s="291" t="s">
        <v>1050</v>
      </c>
    </row>
    <row r="36" spans="1:11" ht="34">
      <c r="A36" s="7" t="s">
        <v>95</v>
      </c>
      <c r="B36" s="140">
        <v>2021</v>
      </c>
      <c r="C36" s="213" t="s">
        <v>21</v>
      </c>
      <c r="D36" s="140" t="s">
        <v>1018</v>
      </c>
      <c r="E36" s="214" t="s">
        <v>1019</v>
      </c>
      <c r="F36" s="280"/>
      <c r="G36" s="272">
        <v>487114</v>
      </c>
      <c r="I36" s="24">
        <f>Table4[[#This Row],[Total Revenue (Millions KRW₩)]]/('Total Revenue (Millions)'!D$95)*100</f>
        <v>10.661035222207582</v>
      </c>
      <c r="K36" s="158" t="s">
        <v>1020</v>
      </c>
    </row>
    <row r="37" spans="1:11" ht="34">
      <c r="A37" s="7" t="s">
        <v>95</v>
      </c>
      <c r="B37" s="140">
        <v>2021</v>
      </c>
      <c r="C37" s="213" t="s">
        <v>21</v>
      </c>
      <c r="D37" s="140" t="s">
        <v>1021</v>
      </c>
      <c r="E37" s="214" t="s">
        <v>1022</v>
      </c>
      <c r="F37" s="280"/>
      <c r="G37" s="272">
        <v>332900</v>
      </c>
      <c r="I37" s="24">
        <f>Table4[[#This Row],[Total Revenue (Millions KRW₩)]]/('Total Revenue (Millions)'!D$95)*100</f>
        <v>7.2858891870751075</v>
      </c>
      <c r="K37" s="158" t="s">
        <v>1053</v>
      </c>
    </row>
    <row r="38" spans="1:11" ht="34">
      <c r="A38" s="7" t="s">
        <v>95</v>
      </c>
      <c r="B38" s="140">
        <v>2021</v>
      </c>
      <c r="C38" s="213" t="s">
        <v>21</v>
      </c>
      <c r="D38" s="140"/>
      <c r="E38" s="214" t="s">
        <v>1032</v>
      </c>
      <c r="F38" s="280"/>
      <c r="G38" s="272">
        <v>149110</v>
      </c>
      <c r="I38" s="24">
        <f>Table4[[#This Row],[Total Revenue (Millions KRW₩)]]/('Total Revenue (Millions)'!D$95)*100</f>
        <v>3.2634392811197643</v>
      </c>
      <c r="K38" s="158" t="s">
        <v>1051</v>
      </c>
    </row>
    <row r="39" spans="1:11" ht="34">
      <c r="A39" s="7" t="s">
        <v>95</v>
      </c>
      <c r="B39" s="140">
        <v>2021</v>
      </c>
      <c r="C39" s="213" t="s">
        <v>21</v>
      </c>
      <c r="D39" s="140"/>
      <c r="E39" s="214" t="s">
        <v>1034</v>
      </c>
      <c r="F39" s="280"/>
      <c r="G39" s="272">
        <v>120284</v>
      </c>
      <c r="I39" s="24">
        <f>Table4[[#This Row],[Total Revenue (Millions KRW₩)]]/('Total Revenue (Millions)'!D$95)*100</f>
        <v>2.6325499999343416</v>
      </c>
      <c r="K39" s="158" t="s">
        <v>1054</v>
      </c>
    </row>
    <row r="40" spans="1:11" ht="34">
      <c r="A40" s="7" t="s">
        <v>95</v>
      </c>
      <c r="B40" s="140">
        <v>2021</v>
      </c>
      <c r="C40" s="213" t="s">
        <v>21</v>
      </c>
      <c r="D40" s="140"/>
      <c r="E40" s="214" t="s">
        <v>1024</v>
      </c>
      <c r="F40" s="280"/>
      <c r="G40" s="272">
        <v>60007</v>
      </c>
      <c r="I40" s="24">
        <f>Table4[[#This Row],[Total Revenue (Millions KRW₩)]]/('Total Revenue (Millions)'!D$95)*100</f>
        <v>1.3133203738324302</v>
      </c>
      <c r="K40" s="158" t="s">
        <v>1055</v>
      </c>
    </row>
    <row r="41" spans="1:11" ht="34">
      <c r="A41" s="7" t="s">
        <v>95</v>
      </c>
      <c r="B41" s="140">
        <v>2021</v>
      </c>
      <c r="C41" s="213" t="s">
        <v>21</v>
      </c>
      <c r="D41" s="140"/>
      <c r="E41" s="214" t="s">
        <v>1042</v>
      </c>
      <c r="F41" s="282"/>
      <c r="G41" s="272">
        <v>58860</v>
      </c>
      <c r="I41" s="24">
        <f>Table4[[#This Row],[Total Revenue (Millions KRW₩)]]/('Total Revenue (Millions)'!D$95)*100</f>
        <v>1.2882169947468936</v>
      </c>
      <c r="K41" s="158" t="s">
        <v>1043</v>
      </c>
    </row>
    <row r="42" spans="1:11" ht="34">
      <c r="A42" s="7" t="s">
        <v>95</v>
      </c>
      <c r="B42" s="140">
        <v>2021</v>
      </c>
      <c r="C42" s="213" t="s">
        <v>21</v>
      </c>
      <c r="D42" s="140"/>
      <c r="E42" s="214" t="s">
        <v>1026</v>
      </c>
      <c r="F42" s="280"/>
      <c r="G42" s="272">
        <v>50934</v>
      </c>
      <c r="I42" s="24">
        <f>Table4[[#This Row],[Total Revenue (Millions KRW₩)]]/('Total Revenue (Millions)'!D$95)*100</f>
        <v>1.1147476114583466</v>
      </c>
      <c r="K42" s="158" t="s">
        <v>1027</v>
      </c>
    </row>
    <row r="43" spans="1:11" ht="34">
      <c r="A43" s="7" t="s">
        <v>95</v>
      </c>
      <c r="B43" s="140">
        <v>2021</v>
      </c>
      <c r="C43" s="213" t="s">
        <v>21</v>
      </c>
      <c r="D43" s="140"/>
      <c r="E43" s="214" t="s">
        <v>1038</v>
      </c>
      <c r="F43" s="280"/>
      <c r="G43" s="272">
        <v>46525</v>
      </c>
      <c r="I43" s="24">
        <f>Table4[[#This Row],[Total Revenue (Millions KRW₩)]]/('Total Revenue (Millions)'!D$95)*100</f>
        <v>1.0182517105096707</v>
      </c>
      <c r="K43" s="158" t="s">
        <v>1039</v>
      </c>
    </row>
    <row r="44" spans="1:11" ht="34">
      <c r="A44" s="7" t="s">
        <v>95</v>
      </c>
      <c r="B44" s="140">
        <v>2021</v>
      </c>
      <c r="C44" s="213" t="s">
        <v>21</v>
      </c>
      <c r="D44" s="140"/>
      <c r="E44" s="214" t="s">
        <v>1030</v>
      </c>
      <c r="F44" s="280"/>
      <c r="G44" s="272">
        <v>32925</v>
      </c>
      <c r="I44" s="24">
        <f>Table4[[#This Row],[Total Revenue (Millions KRW₩)]]/('Total Revenue (Millions)'!D$95)*100</f>
        <v>0.72060048508395291</v>
      </c>
      <c r="K44" s="158" t="s">
        <v>1031</v>
      </c>
    </row>
    <row r="45" spans="1:11" ht="34">
      <c r="A45" s="7" t="s">
        <v>95</v>
      </c>
      <c r="B45" s="140">
        <v>2021</v>
      </c>
      <c r="C45" s="213" t="s">
        <v>21</v>
      </c>
      <c r="D45" s="140"/>
      <c r="E45" s="214" t="s">
        <v>1028</v>
      </c>
      <c r="F45" s="282"/>
      <c r="G45" s="272">
        <v>32628</v>
      </c>
      <c r="I45" s="24">
        <f>Table4[[#This Row],[Total Revenue (Millions KRW₩)]]/('Total Revenue (Millions)'!D$95)*100</f>
        <v>0.71410030758752363</v>
      </c>
      <c r="K45" s="158" t="s">
        <v>1029</v>
      </c>
    </row>
    <row r="46" spans="1:11" ht="34">
      <c r="A46" s="7" t="s">
        <v>95</v>
      </c>
      <c r="B46" s="140">
        <v>2021</v>
      </c>
      <c r="C46" s="213" t="s">
        <v>21</v>
      </c>
      <c r="D46" s="140"/>
      <c r="E46" s="214" t="s">
        <v>1048</v>
      </c>
      <c r="F46" s="282"/>
      <c r="G46" s="272">
        <v>30405</v>
      </c>
      <c r="I46" s="24">
        <f>Table4[[#This Row],[Total Revenue (Millions KRW₩)]]/('Total Revenue (Millions)'!D$95)*100</f>
        <v>0.66544746390212883</v>
      </c>
      <c r="K46" s="158" t="s">
        <v>1049</v>
      </c>
    </row>
    <row r="47" spans="1:11" ht="34">
      <c r="A47" s="7" t="s">
        <v>95</v>
      </c>
      <c r="B47" s="140">
        <v>2021</v>
      </c>
      <c r="C47" s="213" t="s">
        <v>21</v>
      </c>
      <c r="D47" s="140"/>
      <c r="E47" s="214" t="s">
        <v>1046</v>
      </c>
      <c r="F47" s="282"/>
      <c r="G47" s="272">
        <v>26399</v>
      </c>
      <c r="I47" s="24">
        <f>Table4[[#This Row],[Total Revenue (Millions KRW₩)]]/('Total Revenue (Millions)'!D$95)*100</f>
        <v>0.57777166911864164</v>
      </c>
      <c r="K47" s="158" t="s">
        <v>1047</v>
      </c>
    </row>
    <row r="48" spans="1:11" ht="34">
      <c r="A48" s="7" t="s">
        <v>95</v>
      </c>
      <c r="B48" s="140">
        <v>2021</v>
      </c>
      <c r="C48" s="213" t="s">
        <v>21</v>
      </c>
      <c r="D48" s="140"/>
      <c r="E48" s="140" t="s">
        <v>1044</v>
      </c>
      <c r="F48" s="282"/>
      <c r="G48" s="272">
        <v>24308</v>
      </c>
      <c r="I48" s="24">
        <f>Table4[[#This Row],[Total Revenue (Millions KRW₩)]]/('Total Revenue (Millions)'!D$95)*100</f>
        <v>0.53200779320943747</v>
      </c>
      <c r="K48" s="158" t="s">
        <v>1056</v>
      </c>
    </row>
    <row r="49" spans="1:11" ht="34">
      <c r="A49" s="7" t="s">
        <v>95</v>
      </c>
      <c r="B49" s="140">
        <v>2021</v>
      </c>
      <c r="C49" s="213" t="s">
        <v>21</v>
      </c>
      <c r="D49" s="140"/>
      <c r="E49" s="140" t="s">
        <v>1040</v>
      </c>
      <c r="F49" s="282"/>
      <c r="G49" s="272">
        <v>21575</v>
      </c>
      <c r="I49" s="24">
        <f>Table4[[#This Row],[Total Revenue (Millions KRW₩)]]/('Total Revenue (Millions)'!D$95)*100</f>
        <v>0.4721930285705781</v>
      </c>
      <c r="K49" s="158" t="s">
        <v>1041</v>
      </c>
    </row>
    <row r="50" spans="1:11" ht="34">
      <c r="A50" s="7" t="s">
        <v>95</v>
      </c>
      <c r="B50" s="140">
        <v>2021</v>
      </c>
      <c r="C50" s="213" t="s">
        <v>21</v>
      </c>
      <c r="D50" s="140"/>
      <c r="E50" s="140" t="s">
        <v>1036</v>
      </c>
      <c r="F50" s="282"/>
      <c r="G50" s="272">
        <v>20002</v>
      </c>
      <c r="I50" s="24">
        <f>Table4[[#This Row],[Total Revenue (Millions KRW₩)]]/('Total Revenue (Millions)'!D$95)*100</f>
        <v>0.43776616257097123</v>
      </c>
      <c r="K50" s="158" t="s">
        <v>1037</v>
      </c>
    </row>
    <row r="51" spans="1:11">
      <c r="A51" s="7"/>
      <c r="B51" s="7"/>
      <c r="C51" s="7"/>
      <c r="D51" s="7"/>
      <c r="E51" s="7"/>
      <c r="F51" s="10"/>
    </row>
    <row r="52" spans="1:11">
      <c r="F52" s="10"/>
    </row>
    <row r="53" spans="1:11">
      <c r="F53" s="10"/>
    </row>
    <row r="54" spans="1:11">
      <c r="F54" s="10"/>
    </row>
    <row r="55" spans="1:11">
      <c r="F55" s="10"/>
    </row>
    <row r="56" spans="1:11">
      <c r="F56" s="10"/>
    </row>
    <row r="57" spans="1:11">
      <c r="F57" s="10"/>
    </row>
    <row r="58" spans="1:11">
      <c r="F58" s="10"/>
    </row>
    <row r="59" spans="1:11">
      <c r="F59" s="10"/>
    </row>
    <row r="60" spans="1:11">
      <c r="F60" s="10"/>
    </row>
    <row r="61" spans="1:11">
      <c r="F61" s="10"/>
    </row>
    <row r="62" spans="1:11">
      <c r="F62" s="11"/>
    </row>
    <row r="63" spans="1:11">
      <c r="F63" s="11"/>
    </row>
    <row r="64" spans="1:11">
      <c r="F64" s="11"/>
    </row>
    <row r="65" spans="6:6">
      <c r="F65" s="11"/>
    </row>
    <row r="66" spans="6:6">
      <c r="F66" s="11"/>
    </row>
    <row r="67" spans="6:6">
      <c r="F67" s="11"/>
    </row>
    <row r="68" spans="6:6">
      <c r="F68" s="11"/>
    </row>
    <row r="69" spans="6:6">
      <c r="F69" s="11"/>
    </row>
    <row r="70" spans="6:6">
      <c r="F70" s="11"/>
    </row>
    <row r="71" spans="6:6">
      <c r="F71" s="11"/>
    </row>
    <row r="72" spans="6:6">
      <c r="F72" s="10"/>
    </row>
    <row r="73" spans="6:6">
      <c r="F73" s="11"/>
    </row>
    <row r="74" spans="6:6">
      <c r="F74" s="11"/>
    </row>
    <row r="75" spans="6:6">
      <c r="F75" s="11"/>
    </row>
    <row r="76" spans="6:6">
      <c r="F76" s="10"/>
    </row>
    <row r="77" spans="6:6">
      <c r="F77" s="10"/>
    </row>
    <row r="78" spans="6:6">
      <c r="F78" s="10"/>
    </row>
    <row r="79" spans="6:6">
      <c r="F79" s="10"/>
    </row>
    <row r="80" spans="6:6">
      <c r="F80" s="10"/>
    </row>
    <row r="81" spans="6:6">
      <c r="F81" s="10"/>
    </row>
    <row r="82" spans="6:6">
      <c r="F82" s="10"/>
    </row>
    <row r="83" spans="6:6">
      <c r="F83" s="10"/>
    </row>
    <row r="84" spans="6:6">
      <c r="F84" s="10"/>
    </row>
    <row r="85" spans="6:6">
      <c r="F85" s="10"/>
    </row>
    <row r="86" spans="6:6">
      <c r="F86" s="10"/>
    </row>
    <row r="87" spans="6:6">
      <c r="F87" s="10"/>
    </row>
    <row r="88" spans="6:6">
      <c r="F88" s="10"/>
    </row>
    <row r="89" spans="6:6">
      <c r="F89" s="10"/>
    </row>
    <row r="90" spans="6:6">
      <c r="F90" s="10"/>
    </row>
    <row r="91" spans="6:6">
      <c r="F91" s="10"/>
    </row>
    <row r="92" spans="6:6">
      <c r="F92" s="10"/>
    </row>
    <row r="93" spans="6:6">
      <c r="F93" s="11"/>
    </row>
    <row r="94" spans="6:6">
      <c r="F94" s="11"/>
    </row>
    <row r="95" spans="6:6">
      <c r="F95" s="11"/>
    </row>
    <row r="96" spans="6:6">
      <c r="F96" s="11"/>
    </row>
    <row r="97" spans="6:6">
      <c r="F97" s="11"/>
    </row>
    <row r="98" spans="6:6">
      <c r="F98" s="11"/>
    </row>
    <row r="99" spans="6:6">
      <c r="F99" s="11"/>
    </row>
    <row r="100" spans="6:6">
      <c r="F100" s="11"/>
    </row>
    <row r="101" spans="6:6">
      <c r="F101" s="11"/>
    </row>
    <row r="102" spans="6:6">
      <c r="F102" s="11"/>
    </row>
    <row r="103" spans="6:6">
      <c r="F103" s="10"/>
    </row>
    <row r="104" spans="6:6">
      <c r="F104" s="11"/>
    </row>
    <row r="105" spans="6:6">
      <c r="F105" s="11"/>
    </row>
    <row r="106" spans="6:6">
      <c r="F106" s="11"/>
    </row>
    <row r="107" spans="6:6">
      <c r="F107" s="10"/>
    </row>
    <row r="108" spans="6:6">
      <c r="F108" s="10"/>
    </row>
    <row r="109" spans="6:6">
      <c r="F109" s="10"/>
    </row>
    <row r="110" spans="6:6">
      <c r="F110" s="10"/>
    </row>
    <row r="111" spans="6:6">
      <c r="F111" s="10"/>
    </row>
    <row r="112" spans="6:6">
      <c r="F112" s="10"/>
    </row>
    <row r="113" spans="6:6">
      <c r="F113" s="10"/>
    </row>
    <row r="114" spans="6:6">
      <c r="F114" s="10"/>
    </row>
    <row r="115" spans="6:6">
      <c r="F115" s="10"/>
    </row>
    <row r="116" spans="6:6">
      <c r="F116" s="10"/>
    </row>
    <row r="117" spans="6:6">
      <c r="F117" s="10"/>
    </row>
    <row r="118" spans="6:6">
      <c r="F118" s="10"/>
    </row>
    <row r="119" spans="6:6">
      <c r="F119" s="10"/>
    </row>
    <row r="120" spans="6:6">
      <c r="F120" s="10"/>
    </row>
    <row r="121" spans="6:6">
      <c r="F121" s="10"/>
    </row>
    <row r="122" spans="6:6">
      <c r="F122" s="10"/>
    </row>
    <row r="123" spans="6:6">
      <c r="F123" s="10"/>
    </row>
    <row r="124" spans="6:6">
      <c r="F124" s="11"/>
    </row>
    <row r="125" spans="6:6">
      <c r="F125" s="11"/>
    </row>
    <row r="126" spans="6:6">
      <c r="F126" s="11"/>
    </row>
    <row r="127" spans="6:6">
      <c r="F127" s="11"/>
    </row>
    <row r="128" spans="6:6">
      <c r="F128" s="11"/>
    </row>
    <row r="129" spans="6:6">
      <c r="F129" s="11"/>
    </row>
    <row r="130" spans="6:6">
      <c r="F130" s="11"/>
    </row>
    <row r="131" spans="6:6">
      <c r="F131" s="11"/>
    </row>
    <row r="132" spans="6:6">
      <c r="F132" s="11"/>
    </row>
    <row r="133" spans="6:6">
      <c r="F133" s="11"/>
    </row>
    <row r="134" spans="6:6">
      <c r="F134" s="10"/>
    </row>
    <row r="135" spans="6:6">
      <c r="F135" s="11"/>
    </row>
    <row r="136" spans="6:6">
      <c r="F136" s="11"/>
    </row>
    <row r="137" spans="6:6">
      <c r="F137" s="11"/>
    </row>
    <row r="138" spans="6:6">
      <c r="F138" s="10"/>
    </row>
    <row r="139" spans="6:6">
      <c r="F139" s="10"/>
    </row>
    <row r="140" spans="6:6">
      <c r="F140" s="10"/>
    </row>
    <row r="141" spans="6:6">
      <c r="F141" s="10"/>
    </row>
    <row r="142" spans="6:6">
      <c r="F142" s="10"/>
    </row>
    <row r="143" spans="6:6">
      <c r="F143" s="10"/>
    </row>
    <row r="144" spans="6:6">
      <c r="F144" s="10"/>
    </row>
    <row r="145" spans="6:6">
      <c r="F145" s="10"/>
    </row>
    <row r="146" spans="6:6">
      <c r="F146" s="10"/>
    </row>
    <row r="147" spans="6:6">
      <c r="F147" s="10"/>
    </row>
    <row r="148" spans="6:6">
      <c r="F148" s="10"/>
    </row>
    <row r="149" spans="6:6">
      <c r="F149" s="10"/>
    </row>
    <row r="150" spans="6:6">
      <c r="F150" s="10"/>
    </row>
    <row r="151" spans="6:6">
      <c r="F151" s="10"/>
    </row>
    <row r="152" spans="6:6">
      <c r="F152" s="10"/>
    </row>
    <row r="153" spans="6:6">
      <c r="F153" s="10"/>
    </row>
    <row r="154" spans="6:6">
      <c r="F154" s="10"/>
    </row>
    <row r="155" spans="6:6">
      <c r="F155" s="11"/>
    </row>
    <row r="156" spans="6:6">
      <c r="F156" s="11"/>
    </row>
    <row r="157" spans="6:6">
      <c r="F157" s="11"/>
    </row>
    <row r="158" spans="6:6">
      <c r="F158" s="11"/>
    </row>
    <row r="159" spans="6:6">
      <c r="F159" s="11"/>
    </row>
    <row r="160" spans="6:6">
      <c r="F160" s="11"/>
    </row>
    <row r="161" spans="6:6">
      <c r="F161" s="11"/>
    </row>
    <row r="162" spans="6:6">
      <c r="F162" s="11"/>
    </row>
    <row r="163" spans="6:6">
      <c r="F163" s="11"/>
    </row>
    <row r="164" spans="6:6">
      <c r="F164" s="11"/>
    </row>
    <row r="165" spans="6:6">
      <c r="F165" s="10"/>
    </row>
    <row r="166" spans="6:6">
      <c r="F166" s="11"/>
    </row>
    <row r="167" spans="6:6">
      <c r="F167" s="11"/>
    </row>
    <row r="168" spans="6:6">
      <c r="F168" s="11"/>
    </row>
    <row r="169" spans="6:6">
      <c r="F169" s="10"/>
    </row>
    <row r="170" spans="6:6">
      <c r="F170" s="10"/>
    </row>
    <row r="171" spans="6:6">
      <c r="F171" s="10"/>
    </row>
    <row r="172" spans="6:6">
      <c r="F172" s="10"/>
    </row>
    <row r="173" spans="6:6">
      <c r="F173" s="10"/>
    </row>
    <row r="174" spans="6:6">
      <c r="F174" s="10"/>
    </row>
    <row r="175" spans="6:6">
      <c r="F175" s="10"/>
    </row>
    <row r="176" spans="6:6">
      <c r="F176" s="10"/>
    </row>
    <row r="177" spans="6:6">
      <c r="F177" s="10"/>
    </row>
    <row r="178" spans="6:6">
      <c r="F178" s="10"/>
    </row>
    <row r="179" spans="6:6">
      <c r="F179" s="10"/>
    </row>
    <row r="180" spans="6:6">
      <c r="F180" s="10"/>
    </row>
    <row r="181" spans="6:6">
      <c r="F181" s="10"/>
    </row>
    <row r="182" spans="6:6">
      <c r="F182" s="10"/>
    </row>
    <row r="183" spans="6:6">
      <c r="F183" s="10"/>
    </row>
    <row r="184" spans="6:6">
      <c r="F184" s="10"/>
    </row>
    <row r="185" spans="6:6">
      <c r="F185" s="10"/>
    </row>
    <row r="186" spans="6:6">
      <c r="F186" s="11"/>
    </row>
    <row r="187" spans="6:6">
      <c r="F187" s="11"/>
    </row>
    <row r="188" spans="6:6">
      <c r="F188" s="11"/>
    </row>
    <row r="189" spans="6:6">
      <c r="F189" s="11"/>
    </row>
    <row r="190" spans="6:6">
      <c r="F190" s="11"/>
    </row>
    <row r="191" spans="6:6">
      <c r="F191" s="11"/>
    </row>
    <row r="192" spans="6:6">
      <c r="F192" s="11"/>
    </row>
    <row r="193" spans="6:6">
      <c r="F193" s="11"/>
    </row>
    <row r="194" spans="6:6">
      <c r="F194" s="11"/>
    </row>
    <row r="195" spans="6:6">
      <c r="F195" s="11"/>
    </row>
    <row r="196" spans="6:6">
      <c r="F196" s="10"/>
    </row>
    <row r="197" spans="6:6">
      <c r="F197" s="11"/>
    </row>
    <row r="198" spans="6:6">
      <c r="F198" s="11"/>
    </row>
    <row r="199" spans="6:6">
      <c r="F199" s="11"/>
    </row>
    <row r="200" spans="6:6">
      <c r="F200" s="10"/>
    </row>
    <row r="201" spans="6:6">
      <c r="F201" s="10"/>
    </row>
    <row r="202" spans="6:6">
      <c r="F202" s="10"/>
    </row>
    <row r="203" spans="6:6">
      <c r="F203" s="10"/>
    </row>
    <row r="204" spans="6:6">
      <c r="F204" s="10"/>
    </row>
    <row r="205" spans="6:6">
      <c r="F205" s="10"/>
    </row>
    <row r="206" spans="6:6">
      <c r="F206" s="10"/>
    </row>
    <row r="207" spans="6:6">
      <c r="F207" s="10"/>
    </row>
    <row r="208" spans="6:6">
      <c r="F208" s="10"/>
    </row>
    <row r="209" spans="6:6">
      <c r="F209" s="10"/>
    </row>
    <row r="210" spans="6:6">
      <c r="F210" s="10"/>
    </row>
    <row r="211" spans="6:6">
      <c r="F211" s="10"/>
    </row>
    <row r="212" spans="6:6">
      <c r="F212" s="10"/>
    </row>
    <row r="213" spans="6:6">
      <c r="F213" s="10"/>
    </row>
    <row r="214" spans="6:6">
      <c r="F214" s="10"/>
    </row>
    <row r="215" spans="6:6">
      <c r="F215" s="10"/>
    </row>
    <row r="216" spans="6:6">
      <c r="F216" s="10"/>
    </row>
    <row r="217" spans="6:6">
      <c r="F217" s="11"/>
    </row>
    <row r="218" spans="6:6">
      <c r="F218" s="11"/>
    </row>
    <row r="219" spans="6:6">
      <c r="F219" s="11"/>
    </row>
    <row r="220" spans="6:6">
      <c r="F220" s="11"/>
    </row>
    <row r="221" spans="6:6">
      <c r="F221" s="11"/>
    </row>
    <row r="222" spans="6:6">
      <c r="F222" s="11"/>
    </row>
    <row r="223" spans="6:6">
      <c r="F223" s="11"/>
    </row>
    <row r="224" spans="6:6">
      <c r="F224" s="11"/>
    </row>
    <row r="225" spans="6:6">
      <c r="F225" s="11"/>
    </row>
    <row r="226" spans="6:6">
      <c r="F226" s="11"/>
    </row>
    <row r="227" spans="6:6">
      <c r="F227" s="10"/>
    </row>
    <row r="228" spans="6:6">
      <c r="F228" s="11"/>
    </row>
    <row r="229" spans="6:6">
      <c r="F229" s="11"/>
    </row>
    <row r="230" spans="6:6">
      <c r="F230" s="11"/>
    </row>
    <row r="231" spans="6:6">
      <c r="F231" s="10"/>
    </row>
    <row r="232" spans="6:6">
      <c r="F232" s="10"/>
    </row>
    <row r="233" spans="6:6">
      <c r="F233" s="10"/>
    </row>
    <row r="234" spans="6:6">
      <c r="F234" s="10"/>
    </row>
    <row r="235" spans="6:6">
      <c r="F235" s="10"/>
    </row>
    <row r="236" spans="6:6">
      <c r="F236" s="10"/>
    </row>
    <row r="237" spans="6:6">
      <c r="F237" s="10"/>
    </row>
    <row r="238" spans="6:6">
      <c r="F238" s="10"/>
    </row>
    <row r="239" spans="6:6">
      <c r="F239" s="10"/>
    </row>
    <row r="240" spans="6:6">
      <c r="F240" s="10"/>
    </row>
    <row r="241" spans="6:6">
      <c r="F241" s="10"/>
    </row>
    <row r="242" spans="6:6">
      <c r="F242" s="10"/>
    </row>
    <row r="243" spans="6:6">
      <c r="F243" s="10"/>
    </row>
    <row r="244" spans="6:6">
      <c r="F244" s="10"/>
    </row>
    <row r="245" spans="6:6">
      <c r="F245" s="10"/>
    </row>
    <row r="246" spans="6:6">
      <c r="F246" s="10"/>
    </row>
    <row r="247" spans="6:6">
      <c r="F247" s="10"/>
    </row>
    <row r="248" spans="6:6">
      <c r="F248" s="11"/>
    </row>
    <row r="249" spans="6:6">
      <c r="F249" s="11"/>
    </row>
    <row r="250" spans="6:6">
      <c r="F250" s="11"/>
    </row>
    <row r="251" spans="6:6">
      <c r="F251" s="11"/>
    </row>
    <row r="252" spans="6:6">
      <c r="F252" s="11"/>
    </row>
    <row r="253" spans="6:6">
      <c r="F253" s="11"/>
    </row>
    <row r="254" spans="6:6">
      <c r="F254" s="11"/>
    </row>
    <row r="255" spans="6:6">
      <c r="F255" s="11"/>
    </row>
    <row r="256" spans="6:6">
      <c r="F256" s="11"/>
    </row>
    <row r="257" spans="6:6">
      <c r="F257" s="11"/>
    </row>
    <row r="258" spans="6:6">
      <c r="F258" s="10"/>
    </row>
    <row r="259" spans="6:6">
      <c r="F259" s="11"/>
    </row>
    <row r="260" spans="6:6">
      <c r="F260" s="11"/>
    </row>
    <row r="261" spans="6:6">
      <c r="F261" s="11"/>
    </row>
    <row r="262" spans="6:6">
      <c r="F262" s="10"/>
    </row>
    <row r="263" spans="6:6">
      <c r="F263" s="10"/>
    </row>
    <row r="264" spans="6:6">
      <c r="F264" s="10"/>
    </row>
    <row r="265" spans="6:6">
      <c r="F265" s="10"/>
    </row>
    <row r="266" spans="6:6">
      <c r="F266" s="10"/>
    </row>
    <row r="267" spans="6:6">
      <c r="F267" s="10"/>
    </row>
    <row r="268" spans="6:6">
      <c r="F268" s="10"/>
    </row>
    <row r="269" spans="6:6">
      <c r="F269" s="10"/>
    </row>
    <row r="270" spans="6:6">
      <c r="F270" s="10"/>
    </row>
    <row r="271" spans="6:6">
      <c r="F271" s="10"/>
    </row>
    <row r="272" spans="6:6">
      <c r="F272" s="10"/>
    </row>
    <row r="273" spans="6:6">
      <c r="F273" s="10"/>
    </row>
    <row r="274" spans="6:6">
      <c r="F274" s="10"/>
    </row>
    <row r="275" spans="6:6">
      <c r="F275" s="10"/>
    </row>
    <row r="276" spans="6:6">
      <c r="F276" s="10"/>
    </row>
    <row r="277" spans="6:6">
      <c r="F277" s="10"/>
    </row>
    <row r="278" spans="6:6">
      <c r="F278" s="10"/>
    </row>
    <row r="279" spans="6:6">
      <c r="F279" s="11"/>
    </row>
    <row r="280" spans="6:6">
      <c r="F280" s="11"/>
    </row>
    <row r="281" spans="6:6">
      <c r="F281" s="11"/>
    </row>
    <row r="282" spans="6:6">
      <c r="F282" s="11"/>
    </row>
    <row r="283" spans="6:6">
      <c r="F283" s="11"/>
    </row>
    <row r="284" spans="6:6">
      <c r="F284" s="11"/>
    </row>
    <row r="285" spans="6:6">
      <c r="F285" s="11"/>
    </row>
    <row r="286" spans="6:6">
      <c r="F286" s="11"/>
    </row>
    <row r="287" spans="6:6">
      <c r="F287" s="11"/>
    </row>
    <row r="288" spans="6:6">
      <c r="F288" s="11"/>
    </row>
    <row r="289" spans="6:6">
      <c r="F289" s="10"/>
    </row>
    <row r="290" spans="6:6">
      <c r="F290" s="11"/>
    </row>
    <row r="291" spans="6:6">
      <c r="F291" s="11"/>
    </row>
    <row r="292" spans="6:6">
      <c r="F292" s="11"/>
    </row>
    <row r="293" spans="6:6">
      <c r="F293" s="10"/>
    </row>
    <row r="294" spans="6:6">
      <c r="F294" s="10"/>
    </row>
    <row r="295" spans="6:6">
      <c r="F295" s="10"/>
    </row>
    <row r="296" spans="6:6">
      <c r="F296" s="10"/>
    </row>
    <row r="297" spans="6:6">
      <c r="F297" s="10"/>
    </row>
    <row r="298" spans="6:6">
      <c r="F298" s="10"/>
    </row>
    <row r="299" spans="6:6">
      <c r="F299" s="10"/>
    </row>
    <row r="300" spans="6:6">
      <c r="F300" s="10"/>
    </row>
    <row r="301" spans="6:6">
      <c r="F301" s="10"/>
    </row>
    <row r="302" spans="6:6">
      <c r="F302" s="10"/>
    </row>
    <row r="303" spans="6:6">
      <c r="F303" s="10"/>
    </row>
    <row r="304" spans="6:6">
      <c r="F304" s="10"/>
    </row>
    <row r="305" spans="6:6">
      <c r="F305" s="10"/>
    </row>
    <row r="306" spans="6:6">
      <c r="F306" s="10"/>
    </row>
    <row r="307" spans="6:6">
      <c r="F307" s="10"/>
    </row>
    <row r="308" spans="6:6">
      <c r="F308" s="10"/>
    </row>
    <row r="309" spans="6:6">
      <c r="F309" s="10"/>
    </row>
    <row r="310" spans="6:6">
      <c r="F310" s="11"/>
    </row>
    <row r="311" spans="6:6">
      <c r="F311" s="11"/>
    </row>
    <row r="312" spans="6:6">
      <c r="F312" s="11"/>
    </row>
    <row r="313" spans="6:6">
      <c r="F313" s="11"/>
    </row>
    <row r="314" spans="6:6">
      <c r="F314" s="11"/>
    </row>
    <row r="315" spans="6:6">
      <c r="F315" s="11"/>
    </row>
    <row r="316" spans="6:6">
      <c r="F316" s="11"/>
    </row>
    <row r="317" spans="6:6">
      <c r="F317" s="11"/>
    </row>
    <row r="318" spans="6:6">
      <c r="F318" s="11"/>
    </row>
    <row r="319" spans="6:6">
      <c r="F319" s="11"/>
    </row>
    <row r="320" spans="6:6">
      <c r="F320" s="10"/>
    </row>
    <row r="321" spans="6:6">
      <c r="F321" s="11"/>
    </row>
    <row r="322" spans="6:6">
      <c r="F322" s="11"/>
    </row>
    <row r="323" spans="6:6">
      <c r="F323" s="11"/>
    </row>
    <row r="324" spans="6:6">
      <c r="F324" s="10"/>
    </row>
    <row r="325" spans="6:6">
      <c r="F325" s="10"/>
    </row>
    <row r="326" spans="6:6">
      <c r="F326" s="10"/>
    </row>
    <row r="327" spans="6:6">
      <c r="F327" s="10"/>
    </row>
    <row r="328" spans="6:6">
      <c r="F328" s="10"/>
    </row>
    <row r="329" spans="6:6">
      <c r="F329" s="10"/>
    </row>
    <row r="330" spans="6:6">
      <c r="F330" s="10"/>
    </row>
    <row r="331" spans="6:6">
      <c r="F331" s="10"/>
    </row>
    <row r="332" spans="6:6">
      <c r="F332" s="10"/>
    </row>
    <row r="333" spans="6:6">
      <c r="F333" s="10"/>
    </row>
    <row r="334" spans="6:6">
      <c r="F334" s="10"/>
    </row>
    <row r="335" spans="6:6">
      <c r="F335" s="10"/>
    </row>
    <row r="336" spans="6:6">
      <c r="F336" s="10"/>
    </row>
    <row r="337" spans="6:6">
      <c r="F337" s="10"/>
    </row>
    <row r="338" spans="6:6">
      <c r="F338" s="10"/>
    </row>
    <row r="339" spans="6:6">
      <c r="F339" s="10"/>
    </row>
    <row r="340" spans="6:6">
      <c r="F340" s="10"/>
    </row>
    <row r="341" spans="6:6">
      <c r="F341" s="11"/>
    </row>
    <row r="342" spans="6:6">
      <c r="F342" s="11"/>
    </row>
    <row r="343" spans="6:6">
      <c r="F343" s="11"/>
    </row>
    <row r="344" spans="6:6">
      <c r="F344" s="11"/>
    </row>
    <row r="345" spans="6:6">
      <c r="F345" s="11"/>
    </row>
    <row r="346" spans="6:6">
      <c r="F346" s="11"/>
    </row>
    <row r="347" spans="6:6">
      <c r="F347" s="11"/>
    </row>
    <row r="348" spans="6:6">
      <c r="F348" s="11"/>
    </row>
    <row r="349" spans="6:6">
      <c r="F349" s="11"/>
    </row>
    <row r="350" spans="6:6">
      <c r="F350" s="11"/>
    </row>
    <row r="351" spans="6:6">
      <c r="F351" s="10"/>
    </row>
    <row r="352" spans="6:6">
      <c r="F352" s="11"/>
    </row>
    <row r="353" spans="6:6">
      <c r="F353" s="11"/>
    </row>
    <row r="354" spans="6:6">
      <c r="F354" s="11"/>
    </row>
    <row r="355" spans="6:6">
      <c r="F355" s="10"/>
    </row>
    <row r="356" spans="6:6">
      <c r="F356" s="10"/>
    </row>
    <row r="357" spans="6:6">
      <c r="F357" s="10"/>
    </row>
    <row r="358" spans="6:6">
      <c r="F358" s="10"/>
    </row>
    <row r="359" spans="6:6">
      <c r="F359" s="10"/>
    </row>
    <row r="360" spans="6:6">
      <c r="F360" s="10"/>
    </row>
    <row r="361" spans="6:6">
      <c r="F361" s="10"/>
    </row>
    <row r="362" spans="6:6">
      <c r="F362" s="10"/>
    </row>
    <row r="363" spans="6:6">
      <c r="F363" s="10"/>
    </row>
    <row r="364" spans="6:6">
      <c r="F364" s="10"/>
    </row>
    <row r="365" spans="6:6">
      <c r="F365" s="10"/>
    </row>
    <row r="366" spans="6:6">
      <c r="F366" s="10"/>
    </row>
    <row r="367" spans="6:6">
      <c r="F367" s="10"/>
    </row>
    <row r="368" spans="6:6">
      <c r="F368" s="10"/>
    </row>
    <row r="369" spans="6:6">
      <c r="F369" s="10"/>
    </row>
    <row r="370" spans="6:6">
      <c r="F370" s="10"/>
    </row>
    <row r="371" spans="6:6">
      <c r="F371" s="10"/>
    </row>
    <row r="372" spans="6:6">
      <c r="F372" s="11"/>
    </row>
    <row r="373" spans="6:6">
      <c r="F373" s="11"/>
    </row>
    <row r="374" spans="6:6">
      <c r="F374" s="11"/>
    </row>
    <row r="375" spans="6:6">
      <c r="F375" s="11"/>
    </row>
    <row r="376" spans="6:6">
      <c r="F376" s="11"/>
    </row>
    <row r="377" spans="6:6">
      <c r="F377" s="11"/>
    </row>
    <row r="378" spans="6:6">
      <c r="F378" s="11"/>
    </row>
    <row r="379" spans="6:6">
      <c r="F379" s="11"/>
    </row>
    <row r="380" spans="6:6">
      <c r="F380" s="11"/>
    </row>
    <row r="381" spans="6:6">
      <c r="F381" s="11"/>
    </row>
    <row r="382" spans="6:6">
      <c r="F382" s="10"/>
    </row>
    <row r="383" spans="6:6">
      <c r="F383" s="11"/>
    </row>
    <row r="384" spans="6:6">
      <c r="F384" s="11"/>
    </row>
    <row r="385" spans="6:6">
      <c r="F385" s="11"/>
    </row>
    <row r="386" spans="6:6">
      <c r="F386" s="10"/>
    </row>
    <row r="387" spans="6:6">
      <c r="F387" s="10"/>
    </row>
    <row r="388" spans="6:6">
      <c r="F388" s="10"/>
    </row>
    <row r="389" spans="6:6">
      <c r="F389" s="10"/>
    </row>
    <row r="390" spans="6:6">
      <c r="F390" s="10"/>
    </row>
    <row r="391" spans="6:6">
      <c r="F391" s="10"/>
    </row>
    <row r="392" spans="6:6">
      <c r="F392" s="10"/>
    </row>
    <row r="393" spans="6:6">
      <c r="F393" s="10"/>
    </row>
    <row r="394" spans="6:6">
      <c r="F394" s="10"/>
    </row>
    <row r="395" spans="6:6">
      <c r="F395" s="10"/>
    </row>
    <row r="396" spans="6:6">
      <c r="F396" s="10"/>
    </row>
    <row r="397" spans="6:6">
      <c r="F397" s="10"/>
    </row>
    <row r="398" spans="6:6">
      <c r="F398" s="10"/>
    </row>
    <row r="399" spans="6:6">
      <c r="F399" s="10"/>
    </row>
    <row r="400" spans="6:6">
      <c r="F400" s="10"/>
    </row>
    <row r="401" spans="6:6">
      <c r="F401" s="10"/>
    </row>
    <row r="402" spans="6:6">
      <c r="F402" s="10"/>
    </row>
    <row r="403" spans="6:6">
      <c r="F403" s="11"/>
    </row>
    <row r="404" spans="6:6">
      <c r="F404" s="11"/>
    </row>
    <row r="405" spans="6:6">
      <c r="F405" s="11"/>
    </row>
    <row r="406" spans="6:6">
      <c r="F406" s="11"/>
    </row>
    <row r="407" spans="6:6">
      <c r="F407" s="11"/>
    </row>
    <row r="408" spans="6:6">
      <c r="F408" s="11"/>
    </row>
    <row r="409" spans="6:6">
      <c r="F409" s="11"/>
    </row>
    <row r="410" spans="6:6">
      <c r="F410" s="11"/>
    </row>
    <row r="411" spans="6:6">
      <c r="F411" s="11"/>
    </row>
    <row r="412" spans="6:6">
      <c r="F412" s="11"/>
    </row>
    <row r="413" spans="6:6">
      <c r="F413" s="10"/>
    </row>
    <row r="414" spans="6:6">
      <c r="F414" s="11"/>
    </row>
    <row r="415" spans="6:6">
      <c r="F415" s="11"/>
    </row>
    <row r="416" spans="6:6">
      <c r="F416" s="11"/>
    </row>
    <row r="417" spans="6:6">
      <c r="F417" s="10"/>
    </row>
    <row r="418" spans="6:6">
      <c r="F418" s="10"/>
    </row>
    <row r="419" spans="6:6">
      <c r="F419" s="10"/>
    </row>
    <row r="420" spans="6:6">
      <c r="F420" s="10"/>
    </row>
    <row r="421" spans="6:6">
      <c r="F421" s="10"/>
    </row>
    <row r="422" spans="6:6">
      <c r="F422" s="10"/>
    </row>
    <row r="423" spans="6:6">
      <c r="F423" s="10"/>
    </row>
    <row r="424" spans="6:6">
      <c r="F424" s="10"/>
    </row>
    <row r="425" spans="6:6">
      <c r="F425" s="10"/>
    </row>
    <row r="426" spans="6:6">
      <c r="F426" s="10"/>
    </row>
    <row r="427" spans="6:6">
      <c r="F427" s="10"/>
    </row>
    <row r="428" spans="6:6">
      <c r="F428" s="10"/>
    </row>
    <row r="429" spans="6:6">
      <c r="F429" s="10"/>
    </row>
    <row r="430" spans="6:6">
      <c r="F430" s="10"/>
    </row>
    <row r="431" spans="6:6">
      <c r="F431" s="10"/>
    </row>
    <row r="432" spans="6:6">
      <c r="F432" s="10"/>
    </row>
    <row r="433" spans="6:6">
      <c r="F433" s="10"/>
    </row>
    <row r="434" spans="6:6">
      <c r="F434" s="11"/>
    </row>
    <row r="435" spans="6:6">
      <c r="F435" s="11"/>
    </row>
    <row r="436" spans="6:6">
      <c r="F436" s="11"/>
    </row>
    <row r="437" spans="6:6">
      <c r="F437" s="11"/>
    </row>
    <row r="438" spans="6:6">
      <c r="F438" s="11"/>
    </row>
    <row r="439" spans="6:6">
      <c r="F439" s="11"/>
    </row>
    <row r="440" spans="6:6">
      <c r="F440" s="11"/>
    </row>
    <row r="441" spans="6:6">
      <c r="F441" s="11"/>
    </row>
    <row r="442" spans="6:6">
      <c r="F442" s="11"/>
    </row>
    <row r="443" spans="6:6">
      <c r="F443" s="11"/>
    </row>
    <row r="444" spans="6:6">
      <c r="F444" s="10"/>
    </row>
    <row r="445" spans="6:6">
      <c r="F445" s="11"/>
    </row>
    <row r="446" spans="6:6">
      <c r="F446" s="11"/>
    </row>
    <row r="447" spans="6:6">
      <c r="F447" s="11"/>
    </row>
    <row r="448" spans="6:6">
      <c r="F448" s="10"/>
    </row>
    <row r="449" spans="6:6">
      <c r="F449" s="10"/>
    </row>
    <row r="450" spans="6:6">
      <c r="F450" s="10"/>
    </row>
    <row r="451" spans="6:6">
      <c r="F451" s="10"/>
    </row>
    <row r="452" spans="6:6">
      <c r="F452" s="10"/>
    </row>
    <row r="453" spans="6:6">
      <c r="F453" s="10"/>
    </row>
    <row r="454" spans="6:6">
      <c r="F454" s="10"/>
    </row>
    <row r="455" spans="6:6">
      <c r="F455" s="10"/>
    </row>
    <row r="456" spans="6:6">
      <c r="F456" s="10"/>
    </row>
    <row r="457" spans="6:6">
      <c r="F457" s="10"/>
    </row>
    <row r="458" spans="6:6">
      <c r="F458" s="10"/>
    </row>
    <row r="459" spans="6:6">
      <c r="F459" s="10"/>
    </row>
    <row r="460" spans="6:6">
      <c r="F460" s="10"/>
    </row>
    <row r="461" spans="6:6">
      <c r="F461" s="10"/>
    </row>
    <row r="462" spans="6:6">
      <c r="F462" s="10"/>
    </row>
    <row r="463" spans="6:6">
      <c r="F463" s="10"/>
    </row>
    <row r="464" spans="6:6">
      <c r="F464" s="10"/>
    </row>
    <row r="465" spans="6:6">
      <c r="F465" s="11"/>
    </row>
    <row r="466" spans="6:6">
      <c r="F466" s="11"/>
    </row>
    <row r="467" spans="6:6">
      <c r="F467" s="11"/>
    </row>
    <row r="468" spans="6:6">
      <c r="F468" s="11"/>
    </row>
    <row r="469" spans="6:6">
      <c r="F469" s="11"/>
    </row>
    <row r="470" spans="6:6">
      <c r="F470" s="11"/>
    </row>
    <row r="471" spans="6:6">
      <c r="F471" s="11"/>
    </row>
    <row r="472" spans="6:6">
      <c r="F472" s="11"/>
    </row>
    <row r="473" spans="6:6">
      <c r="F473" s="11"/>
    </row>
    <row r="474" spans="6:6">
      <c r="F474" s="11"/>
    </row>
    <row r="475" spans="6:6">
      <c r="F475" s="10"/>
    </row>
    <row r="476" spans="6:6">
      <c r="F476" s="11"/>
    </row>
    <row r="477" spans="6:6">
      <c r="F477" s="11"/>
    </row>
    <row r="478" spans="6:6">
      <c r="F478" s="11"/>
    </row>
    <row r="479" spans="6:6">
      <c r="F479" s="10"/>
    </row>
    <row r="480" spans="6:6">
      <c r="F480" s="10"/>
    </row>
    <row r="481" spans="6:6">
      <c r="F481" s="10"/>
    </row>
    <row r="482" spans="6:6">
      <c r="F482" s="10"/>
    </row>
    <row r="483" spans="6:6">
      <c r="F483" s="10"/>
    </row>
    <row r="484" spans="6:6">
      <c r="F484" s="10"/>
    </row>
    <row r="485" spans="6:6">
      <c r="F485" s="10"/>
    </row>
    <row r="486" spans="6:6">
      <c r="F486" s="10"/>
    </row>
    <row r="487" spans="6:6">
      <c r="F487" s="10"/>
    </row>
    <row r="488" spans="6:6">
      <c r="F488" s="10"/>
    </row>
    <row r="489" spans="6:6">
      <c r="F489" s="10"/>
    </row>
    <row r="490" spans="6:6">
      <c r="F490" s="10"/>
    </row>
    <row r="491" spans="6:6">
      <c r="F491" s="10"/>
    </row>
    <row r="492" spans="6:6">
      <c r="F492" s="10"/>
    </row>
    <row r="493" spans="6:6">
      <c r="F493" s="10"/>
    </row>
    <row r="494" spans="6:6">
      <c r="F494" s="10"/>
    </row>
    <row r="495" spans="6:6">
      <c r="F495" s="10"/>
    </row>
    <row r="496" spans="6:6">
      <c r="F496" s="11"/>
    </row>
    <row r="497" spans="6:6">
      <c r="F497" s="11"/>
    </row>
    <row r="498" spans="6:6">
      <c r="F498" s="11"/>
    </row>
    <row r="499" spans="6:6">
      <c r="F499" s="11"/>
    </row>
    <row r="500" spans="6:6">
      <c r="F500" s="11"/>
    </row>
    <row r="501" spans="6:6">
      <c r="F501" s="11"/>
    </row>
    <row r="502" spans="6:6">
      <c r="F502" s="11"/>
    </row>
    <row r="503" spans="6:6">
      <c r="F503" s="11"/>
    </row>
    <row r="504" spans="6:6">
      <c r="F504" s="11"/>
    </row>
    <row r="505" spans="6:6">
      <c r="F505" s="11"/>
    </row>
    <row r="506" spans="6:6">
      <c r="F506" s="10"/>
    </row>
    <row r="507" spans="6:6">
      <c r="F507" s="11"/>
    </row>
    <row r="508" spans="6:6">
      <c r="F508" s="11"/>
    </row>
    <row r="509" spans="6:6">
      <c r="F509" s="11"/>
    </row>
    <row r="510" spans="6:6">
      <c r="F510" s="10"/>
    </row>
    <row r="511" spans="6:6">
      <c r="F511" s="10"/>
    </row>
    <row r="512" spans="6:6">
      <c r="F512" s="10"/>
    </row>
    <row r="513" spans="6:6">
      <c r="F513" s="10"/>
    </row>
    <row r="514" spans="6:6">
      <c r="F514" s="10"/>
    </row>
    <row r="515" spans="6:6">
      <c r="F515" s="10"/>
    </row>
    <row r="516" spans="6:6">
      <c r="F516" s="10"/>
    </row>
    <row r="517" spans="6:6">
      <c r="F517" s="10"/>
    </row>
    <row r="518" spans="6:6">
      <c r="F518" s="10"/>
    </row>
    <row r="519" spans="6:6">
      <c r="F519" s="10"/>
    </row>
    <row r="520" spans="6:6">
      <c r="F520" s="10"/>
    </row>
    <row r="521" spans="6:6">
      <c r="F521" s="10"/>
    </row>
    <row r="522" spans="6:6">
      <c r="F522" s="10"/>
    </row>
    <row r="523" spans="6:6">
      <c r="F523" s="10"/>
    </row>
    <row r="524" spans="6:6">
      <c r="F524" s="10"/>
    </row>
    <row r="525" spans="6:6">
      <c r="F525" s="10"/>
    </row>
    <row r="526" spans="6:6">
      <c r="F526" s="34"/>
    </row>
    <row r="527" spans="6:6">
      <c r="F527" s="34"/>
    </row>
    <row r="528" spans="6:6">
      <c r="F528" s="34"/>
    </row>
    <row r="529" spans="6:6">
      <c r="F529" s="34"/>
    </row>
    <row r="530" spans="6:6">
      <c r="F530" s="34"/>
    </row>
    <row r="531" spans="6:6">
      <c r="F531" s="34"/>
    </row>
    <row r="532" spans="6:6">
      <c r="F532" s="34"/>
    </row>
    <row r="533" spans="6:6">
      <c r="F533" s="34"/>
    </row>
    <row r="534" spans="6:6">
      <c r="F534" s="34"/>
    </row>
    <row r="535" spans="6:6">
      <c r="F535" s="34"/>
    </row>
    <row r="536" spans="6:6">
      <c r="F536" s="34"/>
    </row>
    <row r="537" spans="6:6">
      <c r="F537" s="34"/>
    </row>
    <row r="538" spans="6:6">
      <c r="F538" s="34"/>
    </row>
    <row r="539" spans="6:6">
      <c r="F539" s="34"/>
    </row>
    <row r="540" spans="6:6">
      <c r="F540" s="34"/>
    </row>
    <row r="541" spans="6:6">
      <c r="F541" s="34"/>
    </row>
    <row r="542" spans="6:6">
      <c r="F542" s="34"/>
    </row>
    <row r="543" spans="6:6">
      <c r="F543" s="34"/>
    </row>
    <row r="544" spans="6:6">
      <c r="F544" s="34"/>
    </row>
    <row r="545" spans="6:6">
      <c r="F545" s="34"/>
    </row>
    <row r="546" spans="6:6">
      <c r="F546" s="34"/>
    </row>
    <row r="547" spans="6:6">
      <c r="F547" s="34"/>
    </row>
    <row r="548" spans="6:6">
      <c r="F548" s="34"/>
    </row>
    <row r="549" spans="6:6">
      <c r="F549" s="34"/>
    </row>
    <row r="550" spans="6:6">
      <c r="F550" s="34"/>
    </row>
    <row r="551" spans="6:6">
      <c r="F551" s="34"/>
    </row>
    <row r="552" spans="6:6">
      <c r="F552" s="34"/>
    </row>
    <row r="553" spans="6:6">
      <c r="F553" s="34"/>
    </row>
    <row r="554" spans="6:6">
      <c r="F554" s="34"/>
    </row>
    <row r="555" spans="6:6">
      <c r="F555" s="34"/>
    </row>
    <row r="556" spans="6:6">
      <c r="F556" s="34"/>
    </row>
    <row r="557" spans="6:6">
      <c r="F557" s="34"/>
    </row>
    <row r="558" spans="6:6">
      <c r="F558" s="34"/>
    </row>
    <row r="559" spans="6:6">
      <c r="F559" s="34"/>
    </row>
    <row r="560" spans="6:6">
      <c r="F560" s="34"/>
    </row>
    <row r="561" spans="6:6">
      <c r="F561" s="34"/>
    </row>
    <row r="562" spans="6:6">
      <c r="F562" s="34"/>
    </row>
    <row r="563" spans="6:6">
      <c r="F563" s="34"/>
    </row>
    <row r="564" spans="6:6">
      <c r="F564" s="34"/>
    </row>
    <row r="565" spans="6:6">
      <c r="F565" s="34"/>
    </row>
    <row r="566" spans="6:6">
      <c r="F566" s="34"/>
    </row>
    <row r="567" spans="6:6">
      <c r="F567" s="34"/>
    </row>
    <row r="568" spans="6:6">
      <c r="F568" s="34"/>
    </row>
    <row r="569" spans="6:6">
      <c r="F569" s="34"/>
    </row>
    <row r="570" spans="6:6">
      <c r="F570" s="34"/>
    </row>
    <row r="571" spans="6:6">
      <c r="F571" s="34"/>
    </row>
    <row r="572" spans="6:6">
      <c r="F572" s="34"/>
    </row>
    <row r="573" spans="6:6">
      <c r="F573" s="34"/>
    </row>
    <row r="574" spans="6:6">
      <c r="F574" s="34"/>
    </row>
    <row r="575" spans="6:6">
      <c r="F575" s="34"/>
    </row>
    <row r="576" spans="6:6">
      <c r="F576" s="34"/>
    </row>
    <row r="577" spans="6:6">
      <c r="F577" s="34"/>
    </row>
    <row r="578" spans="6:6">
      <c r="F578" s="34"/>
    </row>
    <row r="579" spans="6:6">
      <c r="F579" s="34"/>
    </row>
    <row r="580" spans="6:6">
      <c r="F580" s="34"/>
    </row>
    <row r="581" spans="6:6">
      <c r="F581" s="34"/>
    </row>
    <row r="582" spans="6:6">
      <c r="F582" s="34"/>
    </row>
    <row r="583" spans="6:6">
      <c r="F583" s="34"/>
    </row>
    <row r="584" spans="6:6">
      <c r="F584" s="34"/>
    </row>
    <row r="585" spans="6:6">
      <c r="F585" s="34"/>
    </row>
    <row r="586" spans="6:6">
      <c r="F586" s="34"/>
    </row>
    <row r="587" spans="6:6">
      <c r="F587" s="34"/>
    </row>
    <row r="588" spans="6:6">
      <c r="F588" s="34"/>
    </row>
    <row r="589" spans="6:6">
      <c r="F589" s="34"/>
    </row>
    <row r="590" spans="6:6">
      <c r="F590" s="34"/>
    </row>
    <row r="591" spans="6:6">
      <c r="F591" s="34"/>
    </row>
    <row r="592" spans="6:6">
      <c r="F592" s="34"/>
    </row>
    <row r="593" spans="6:6">
      <c r="F593" s="34"/>
    </row>
    <row r="594" spans="6:6">
      <c r="F594" s="34"/>
    </row>
    <row r="595" spans="6:6">
      <c r="F595" s="34"/>
    </row>
    <row r="596" spans="6:6">
      <c r="F596" s="34"/>
    </row>
    <row r="597" spans="6:6">
      <c r="F597" s="34"/>
    </row>
    <row r="598" spans="6:6">
      <c r="F598" s="34"/>
    </row>
    <row r="599" spans="6:6">
      <c r="F599" s="34"/>
    </row>
    <row r="600" spans="6:6">
      <c r="F600" s="34"/>
    </row>
    <row r="601" spans="6:6">
      <c r="F601" s="34"/>
    </row>
    <row r="602" spans="6:6">
      <c r="F602" s="34"/>
    </row>
    <row r="603" spans="6:6">
      <c r="F603" s="34"/>
    </row>
    <row r="604" spans="6:6">
      <c r="F604" s="34"/>
    </row>
    <row r="605" spans="6:6">
      <c r="F605" s="34"/>
    </row>
    <row r="606" spans="6:6">
      <c r="F606" s="34"/>
    </row>
    <row r="607" spans="6:6">
      <c r="F607" s="34"/>
    </row>
    <row r="608" spans="6:6">
      <c r="F608" s="34"/>
    </row>
    <row r="609" spans="6:6">
      <c r="F609" s="34"/>
    </row>
    <row r="610" spans="6:6">
      <c r="F610" s="34"/>
    </row>
    <row r="611" spans="6:6">
      <c r="F611" s="34"/>
    </row>
    <row r="612" spans="6:6">
      <c r="F612" s="34"/>
    </row>
    <row r="613" spans="6:6">
      <c r="F613" s="34"/>
    </row>
    <row r="614" spans="6:6">
      <c r="F614" s="34"/>
    </row>
    <row r="615" spans="6:6">
      <c r="F615" s="34"/>
    </row>
    <row r="616" spans="6:6">
      <c r="F616" s="34"/>
    </row>
    <row r="617" spans="6:6">
      <c r="F617" s="34"/>
    </row>
    <row r="618" spans="6:6">
      <c r="F618" s="34"/>
    </row>
    <row r="619" spans="6:6">
      <c r="F619" s="34"/>
    </row>
    <row r="620" spans="6:6">
      <c r="F620" s="34"/>
    </row>
    <row r="621" spans="6:6">
      <c r="F621" s="34"/>
    </row>
    <row r="622" spans="6:6">
      <c r="F622" s="34"/>
    </row>
    <row r="623" spans="6:6">
      <c r="F623" s="34"/>
    </row>
    <row r="624" spans="6:6">
      <c r="F624" s="34"/>
    </row>
    <row r="625" spans="6:6">
      <c r="F625" s="34"/>
    </row>
    <row r="626" spans="6:6">
      <c r="F626" s="34"/>
    </row>
    <row r="627" spans="6:6">
      <c r="F627" s="34"/>
    </row>
    <row r="628" spans="6:6">
      <c r="F628" s="34"/>
    </row>
    <row r="629" spans="6:6">
      <c r="F629" s="34"/>
    </row>
    <row r="630" spans="6:6">
      <c r="F630" s="34"/>
    </row>
    <row r="631" spans="6:6">
      <c r="F631" s="34"/>
    </row>
    <row r="632" spans="6:6">
      <c r="F632" s="34"/>
    </row>
    <row r="633" spans="6:6">
      <c r="F633" s="34"/>
    </row>
    <row r="634" spans="6:6">
      <c r="F634" s="34"/>
    </row>
    <row r="635" spans="6:6">
      <c r="F635" s="34"/>
    </row>
    <row r="636" spans="6:6">
      <c r="F636" s="34"/>
    </row>
    <row r="637" spans="6:6">
      <c r="F637" s="34"/>
    </row>
    <row r="638" spans="6:6">
      <c r="F638" s="34"/>
    </row>
    <row r="639" spans="6:6">
      <c r="F639" s="34"/>
    </row>
    <row r="640" spans="6:6">
      <c r="F640" s="34"/>
    </row>
    <row r="641" spans="6:6">
      <c r="F641" s="34"/>
    </row>
    <row r="642" spans="6:6">
      <c r="F642" s="34"/>
    </row>
    <row r="643" spans="6:6">
      <c r="F643" s="34"/>
    </row>
    <row r="644" spans="6:6">
      <c r="F644" s="34"/>
    </row>
    <row r="645" spans="6:6">
      <c r="F645" s="34"/>
    </row>
    <row r="646" spans="6:6">
      <c r="F646" s="34"/>
    </row>
    <row r="647" spans="6:6">
      <c r="F647" s="34"/>
    </row>
    <row r="648" spans="6:6">
      <c r="F648" s="34"/>
    </row>
    <row r="649" spans="6:6">
      <c r="F649" s="34"/>
    </row>
    <row r="650" spans="6:6">
      <c r="F650" s="34"/>
    </row>
    <row r="651" spans="6:6">
      <c r="F651" s="34"/>
    </row>
    <row r="652" spans="6:6">
      <c r="F652" s="34"/>
    </row>
    <row r="653" spans="6:6">
      <c r="F653" s="34"/>
    </row>
    <row r="654" spans="6:6">
      <c r="F654" s="34"/>
    </row>
    <row r="655" spans="6:6">
      <c r="F655" s="34"/>
    </row>
    <row r="656" spans="6:6">
      <c r="F656" s="34"/>
    </row>
    <row r="657" spans="6:6">
      <c r="F657" s="34"/>
    </row>
    <row r="658" spans="6:6">
      <c r="F658" s="34"/>
    </row>
    <row r="659" spans="6:6">
      <c r="F659" s="34"/>
    </row>
    <row r="660" spans="6:6">
      <c r="F660" s="34"/>
    </row>
    <row r="661" spans="6:6">
      <c r="F661" s="34"/>
    </row>
    <row r="662" spans="6:6">
      <c r="F662" s="34"/>
    </row>
    <row r="663" spans="6:6">
      <c r="F663" s="34"/>
    </row>
    <row r="664" spans="6:6">
      <c r="F664" s="34"/>
    </row>
    <row r="665" spans="6:6">
      <c r="F665" s="34"/>
    </row>
    <row r="666" spans="6:6">
      <c r="F666" s="34"/>
    </row>
    <row r="667" spans="6:6">
      <c r="F667" s="34"/>
    </row>
    <row r="668" spans="6:6">
      <c r="F668" s="34"/>
    </row>
    <row r="669" spans="6:6">
      <c r="F669" s="34"/>
    </row>
    <row r="670" spans="6:6">
      <c r="F670" s="34"/>
    </row>
    <row r="671" spans="6:6">
      <c r="F671" s="34"/>
    </row>
    <row r="672" spans="6:6">
      <c r="F672" s="34"/>
    </row>
    <row r="673" spans="6:6">
      <c r="F673" s="34"/>
    </row>
    <row r="674" spans="6:6">
      <c r="F674" s="34"/>
    </row>
    <row r="675" spans="6:6">
      <c r="F675" s="34"/>
    </row>
    <row r="676" spans="6:6">
      <c r="F676" s="34"/>
    </row>
    <row r="677" spans="6:6">
      <c r="F677" s="34"/>
    </row>
    <row r="678" spans="6:6">
      <c r="F678" s="34"/>
    </row>
    <row r="679" spans="6:6">
      <c r="F679" s="34"/>
    </row>
    <row r="680" spans="6:6">
      <c r="F680" s="34"/>
    </row>
    <row r="681" spans="6:6">
      <c r="F681" s="34"/>
    </row>
    <row r="682" spans="6:6">
      <c r="F682" s="34"/>
    </row>
    <row r="683" spans="6:6">
      <c r="F683" s="34"/>
    </row>
    <row r="684" spans="6:6">
      <c r="F684" s="34"/>
    </row>
    <row r="685" spans="6:6">
      <c r="F685" s="34"/>
    </row>
    <row r="686" spans="6:6">
      <c r="F686" s="34"/>
    </row>
    <row r="687" spans="6:6">
      <c r="F687" s="34"/>
    </row>
    <row r="688" spans="6:6">
      <c r="F688" s="34"/>
    </row>
    <row r="689" spans="6:6">
      <c r="F689" s="34"/>
    </row>
    <row r="690" spans="6:6">
      <c r="F690" s="34"/>
    </row>
    <row r="691" spans="6:6">
      <c r="F691" s="34"/>
    </row>
    <row r="692" spans="6:6">
      <c r="F692" s="34"/>
    </row>
    <row r="693" spans="6:6">
      <c r="F693" s="34"/>
    </row>
    <row r="694" spans="6:6">
      <c r="F694" s="34"/>
    </row>
    <row r="695" spans="6:6">
      <c r="F695" s="34"/>
    </row>
    <row r="696" spans="6:6">
      <c r="F696" s="34"/>
    </row>
    <row r="697" spans="6:6">
      <c r="F697" s="34"/>
    </row>
    <row r="698" spans="6:6">
      <c r="F698" s="34"/>
    </row>
    <row r="699" spans="6:6">
      <c r="F699" s="34"/>
    </row>
    <row r="700" spans="6:6">
      <c r="F700" s="34"/>
    </row>
    <row r="701" spans="6:6">
      <c r="F701" s="34"/>
    </row>
    <row r="702" spans="6:6">
      <c r="F702" s="34"/>
    </row>
    <row r="703" spans="6:6">
      <c r="F703" s="34"/>
    </row>
    <row r="704" spans="6:6">
      <c r="F704" s="34"/>
    </row>
    <row r="705" spans="6:6">
      <c r="F705" s="34"/>
    </row>
    <row r="706" spans="6:6">
      <c r="F706" s="34"/>
    </row>
    <row r="707" spans="6:6">
      <c r="F707" s="34"/>
    </row>
    <row r="708" spans="6:6">
      <c r="F708" s="34"/>
    </row>
    <row r="709" spans="6:6">
      <c r="F709" s="34"/>
    </row>
    <row r="710" spans="6:6">
      <c r="F710" s="34"/>
    </row>
    <row r="711" spans="6:6">
      <c r="F711" s="34"/>
    </row>
    <row r="712" spans="6:6">
      <c r="F712" s="34"/>
    </row>
    <row r="713" spans="6:6">
      <c r="F713" s="34"/>
    </row>
    <row r="714" spans="6:6">
      <c r="F714" s="34"/>
    </row>
    <row r="715" spans="6:6">
      <c r="F715" s="34"/>
    </row>
    <row r="716" spans="6:6">
      <c r="F716" s="34"/>
    </row>
    <row r="717" spans="6:6">
      <c r="F717" s="34"/>
    </row>
    <row r="718" spans="6:6">
      <c r="F718" s="34"/>
    </row>
    <row r="719" spans="6:6">
      <c r="F719" s="34"/>
    </row>
    <row r="720" spans="6:6">
      <c r="F720" s="34"/>
    </row>
    <row r="721" spans="6:6">
      <c r="F721" s="34"/>
    </row>
    <row r="722" spans="6:6">
      <c r="F722" s="34"/>
    </row>
    <row r="723" spans="6:6">
      <c r="F723" s="34"/>
    </row>
    <row r="724" spans="6:6">
      <c r="F724" s="34"/>
    </row>
    <row r="725" spans="6:6">
      <c r="F725" s="34"/>
    </row>
    <row r="726" spans="6:6">
      <c r="F726" s="34"/>
    </row>
    <row r="727" spans="6:6">
      <c r="F727" s="34"/>
    </row>
    <row r="728" spans="6:6">
      <c r="F728" s="34"/>
    </row>
    <row r="729" spans="6:6">
      <c r="F729" s="34"/>
    </row>
    <row r="730" spans="6:6">
      <c r="F730" s="34"/>
    </row>
    <row r="731" spans="6:6">
      <c r="F731" s="34"/>
    </row>
    <row r="732" spans="6:6">
      <c r="F732" s="34"/>
    </row>
    <row r="733" spans="6:6">
      <c r="F733" s="34"/>
    </row>
    <row r="734" spans="6:6">
      <c r="F734" s="34"/>
    </row>
    <row r="735" spans="6:6">
      <c r="F735" s="34"/>
    </row>
    <row r="736" spans="6:6">
      <c r="F736" s="34"/>
    </row>
    <row r="737" spans="6:6">
      <c r="F737" s="34"/>
    </row>
    <row r="738" spans="6:6">
      <c r="F738" s="34"/>
    </row>
    <row r="739" spans="6:6">
      <c r="F739" s="34"/>
    </row>
    <row r="740" spans="6:6">
      <c r="F740" s="34"/>
    </row>
    <row r="741" spans="6:6">
      <c r="F741" s="34"/>
    </row>
    <row r="742" spans="6:6">
      <c r="F742" s="34"/>
    </row>
    <row r="743" spans="6:6">
      <c r="F743" s="34"/>
    </row>
    <row r="744" spans="6:6">
      <c r="F744" s="34"/>
    </row>
    <row r="745" spans="6:6">
      <c r="F745" s="34"/>
    </row>
    <row r="746" spans="6:6">
      <c r="F746" s="34"/>
    </row>
    <row r="747" spans="6:6">
      <c r="F747" s="34"/>
    </row>
    <row r="748" spans="6:6">
      <c r="F748" s="34"/>
    </row>
    <row r="749" spans="6:6">
      <c r="F749" s="34"/>
    </row>
    <row r="750" spans="6:6">
      <c r="F750" s="34"/>
    </row>
    <row r="751" spans="6:6">
      <c r="F751" s="34"/>
    </row>
    <row r="752" spans="6:6">
      <c r="F752" s="34"/>
    </row>
    <row r="753" spans="6:6">
      <c r="F753" s="34"/>
    </row>
    <row r="754" spans="6:6">
      <c r="F754" s="34"/>
    </row>
    <row r="755" spans="6:6">
      <c r="F755" s="34"/>
    </row>
    <row r="756" spans="6:6">
      <c r="F756" s="34"/>
    </row>
    <row r="757" spans="6:6">
      <c r="F757" s="34"/>
    </row>
    <row r="758" spans="6:6">
      <c r="F758" s="34"/>
    </row>
    <row r="759" spans="6:6">
      <c r="F759" s="34"/>
    </row>
    <row r="760" spans="6:6">
      <c r="F760" s="34"/>
    </row>
    <row r="761" spans="6:6">
      <c r="F761" s="34"/>
    </row>
    <row r="762" spans="6:6">
      <c r="F762" s="34"/>
    </row>
    <row r="763" spans="6:6">
      <c r="F763" s="34"/>
    </row>
    <row r="764" spans="6:6">
      <c r="F764" s="34"/>
    </row>
    <row r="765" spans="6:6">
      <c r="F765" s="34"/>
    </row>
    <row r="766" spans="6:6">
      <c r="F766" s="34"/>
    </row>
    <row r="767" spans="6:6">
      <c r="F767" s="34"/>
    </row>
    <row r="768" spans="6:6">
      <c r="F768" s="34"/>
    </row>
    <row r="769" spans="6:6">
      <c r="F769" s="34"/>
    </row>
    <row r="770" spans="6:6">
      <c r="F770" s="34"/>
    </row>
    <row r="771" spans="6:6">
      <c r="F771" s="34"/>
    </row>
    <row r="772" spans="6:6">
      <c r="F772" s="34"/>
    </row>
    <row r="773" spans="6:6">
      <c r="F773" s="34"/>
    </row>
    <row r="774" spans="6:6">
      <c r="F774" s="34"/>
    </row>
    <row r="775" spans="6:6">
      <c r="F775" s="34"/>
    </row>
    <row r="776" spans="6:6">
      <c r="F776" s="34"/>
    </row>
    <row r="777" spans="6:6">
      <c r="F777" s="34"/>
    </row>
    <row r="778" spans="6:6">
      <c r="F778" s="34"/>
    </row>
    <row r="779" spans="6:6">
      <c r="F779" s="34"/>
    </row>
    <row r="780" spans="6:6">
      <c r="F780" s="34"/>
    </row>
    <row r="781" spans="6:6">
      <c r="F781" s="34"/>
    </row>
    <row r="782" spans="6:6">
      <c r="F782" s="34"/>
    </row>
    <row r="783" spans="6:6">
      <c r="F783" s="34"/>
    </row>
    <row r="784" spans="6:6">
      <c r="F784" s="34"/>
    </row>
    <row r="785" spans="6:6">
      <c r="F785" s="34"/>
    </row>
    <row r="786" spans="6:6">
      <c r="F786" s="34"/>
    </row>
    <row r="787" spans="6:6">
      <c r="F787" s="34"/>
    </row>
    <row r="788" spans="6:6">
      <c r="F788" s="34"/>
    </row>
    <row r="789" spans="6:6">
      <c r="F789" s="34"/>
    </row>
    <row r="790" spans="6:6">
      <c r="F790" s="34"/>
    </row>
    <row r="791" spans="6:6">
      <c r="F791" s="34"/>
    </row>
    <row r="792" spans="6:6">
      <c r="F792" s="34"/>
    </row>
    <row r="793" spans="6:6">
      <c r="F793" s="34"/>
    </row>
    <row r="794" spans="6:6">
      <c r="F794" s="34"/>
    </row>
    <row r="795" spans="6:6">
      <c r="F795" s="34"/>
    </row>
    <row r="796" spans="6:6">
      <c r="F796" s="34"/>
    </row>
    <row r="797" spans="6:6">
      <c r="F797" s="34"/>
    </row>
    <row r="798" spans="6:6">
      <c r="F798" s="34"/>
    </row>
    <row r="799" spans="6:6">
      <c r="F799" s="34"/>
    </row>
    <row r="800" spans="6:6">
      <c r="F800" s="34"/>
    </row>
    <row r="801" spans="6:6">
      <c r="F801" s="34"/>
    </row>
    <row r="802" spans="6:6">
      <c r="F802" s="34"/>
    </row>
    <row r="803" spans="6:6">
      <c r="F803" s="34"/>
    </row>
    <row r="804" spans="6:6">
      <c r="F804" s="34"/>
    </row>
    <row r="805" spans="6:6">
      <c r="F805" s="34"/>
    </row>
    <row r="806" spans="6:6">
      <c r="F806" s="34"/>
    </row>
    <row r="807" spans="6:6">
      <c r="F807" s="34"/>
    </row>
    <row r="808" spans="6:6">
      <c r="F808" s="34"/>
    </row>
    <row r="809" spans="6:6">
      <c r="F809" s="34"/>
    </row>
    <row r="810" spans="6:6">
      <c r="F810" s="34"/>
    </row>
    <row r="811" spans="6:6">
      <c r="F811" s="34"/>
    </row>
    <row r="812" spans="6:6">
      <c r="F812" s="34"/>
    </row>
    <row r="813" spans="6:6">
      <c r="F813" s="34"/>
    </row>
    <row r="814" spans="6:6">
      <c r="F814" s="34"/>
    </row>
    <row r="815" spans="6:6">
      <c r="F815" s="34"/>
    </row>
    <row r="816" spans="6:6">
      <c r="F816" s="34"/>
    </row>
    <row r="817" spans="6:6">
      <c r="F817" s="34"/>
    </row>
    <row r="818" spans="6:6">
      <c r="F818" s="34"/>
    </row>
    <row r="819" spans="6:6">
      <c r="F819" s="34"/>
    </row>
    <row r="820" spans="6:6">
      <c r="F820" s="34"/>
    </row>
    <row r="821" spans="6:6">
      <c r="F821" s="34"/>
    </row>
    <row r="822" spans="6:6">
      <c r="F822" s="34"/>
    </row>
    <row r="823" spans="6:6">
      <c r="F823" s="34"/>
    </row>
    <row r="824" spans="6:6">
      <c r="F824" s="34"/>
    </row>
    <row r="825" spans="6:6">
      <c r="F825" s="34"/>
    </row>
    <row r="826" spans="6:6">
      <c r="F826" s="34"/>
    </row>
    <row r="827" spans="6:6">
      <c r="F827" s="34"/>
    </row>
    <row r="828" spans="6:6">
      <c r="F828" s="34"/>
    </row>
    <row r="829" spans="6:6">
      <c r="F829" s="34"/>
    </row>
    <row r="830" spans="6:6">
      <c r="F830" s="34"/>
    </row>
    <row r="831" spans="6:6">
      <c r="F831" s="34"/>
    </row>
    <row r="832" spans="6:6">
      <c r="F832" s="34"/>
    </row>
    <row r="833" spans="6:6">
      <c r="F833" s="34"/>
    </row>
    <row r="834" spans="6:6">
      <c r="F834" s="34"/>
    </row>
    <row r="835" spans="6:6">
      <c r="F835" s="34"/>
    </row>
    <row r="836" spans="6:6">
      <c r="F836" s="34"/>
    </row>
    <row r="837" spans="6:6">
      <c r="F837" s="34"/>
    </row>
    <row r="838" spans="6:6">
      <c r="F838" s="34"/>
    </row>
    <row r="839" spans="6:6">
      <c r="F839" s="34"/>
    </row>
    <row r="840" spans="6:6">
      <c r="F840" s="34"/>
    </row>
    <row r="841" spans="6:6">
      <c r="F841" s="34"/>
    </row>
    <row r="842" spans="6:6">
      <c r="F842" s="34"/>
    </row>
    <row r="843" spans="6:6">
      <c r="F843" s="34"/>
    </row>
    <row r="844" spans="6:6">
      <c r="F844" s="34"/>
    </row>
    <row r="845" spans="6:6">
      <c r="F845" s="34"/>
    </row>
    <row r="846" spans="6:6">
      <c r="F846" s="34"/>
    </row>
    <row r="847" spans="6:6">
      <c r="F847" s="34"/>
    </row>
    <row r="848" spans="6:6">
      <c r="F848" s="34"/>
    </row>
    <row r="849" spans="6:6">
      <c r="F849" s="34"/>
    </row>
    <row r="850" spans="6:6">
      <c r="F850" s="34"/>
    </row>
    <row r="851" spans="6:6">
      <c r="F851" s="34"/>
    </row>
    <row r="852" spans="6:6">
      <c r="F852" s="34"/>
    </row>
    <row r="853" spans="6:6">
      <c r="F853" s="34"/>
    </row>
    <row r="854" spans="6:6">
      <c r="F854" s="34"/>
    </row>
    <row r="855" spans="6:6">
      <c r="F855" s="34"/>
    </row>
    <row r="856" spans="6:6">
      <c r="F856" s="34"/>
    </row>
    <row r="857" spans="6:6">
      <c r="F857" s="34"/>
    </row>
    <row r="858" spans="6:6">
      <c r="F858" s="34"/>
    </row>
    <row r="859" spans="6:6">
      <c r="F859" s="34"/>
    </row>
    <row r="860" spans="6:6">
      <c r="F860" s="34"/>
    </row>
    <row r="861" spans="6:6">
      <c r="F861" s="34"/>
    </row>
    <row r="862" spans="6:6">
      <c r="F862" s="34"/>
    </row>
    <row r="863" spans="6:6">
      <c r="F863" s="34"/>
    </row>
    <row r="864" spans="6:6">
      <c r="F864" s="34"/>
    </row>
    <row r="865" spans="6:6">
      <c r="F865" s="34"/>
    </row>
    <row r="866" spans="6:6">
      <c r="F866" s="34"/>
    </row>
    <row r="867" spans="6:6">
      <c r="F867" s="34"/>
    </row>
    <row r="868" spans="6:6">
      <c r="F868" s="34"/>
    </row>
    <row r="869" spans="6:6">
      <c r="F869" s="34"/>
    </row>
    <row r="870" spans="6:6">
      <c r="F870" s="34"/>
    </row>
    <row r="871" spans="6:6">
      <c r="F871" s="34"/>
    </row>
    <row r="872" spans="6:6">
      <c r="F872" s="34"/>
    </row>
    <row r="873" spans="6:6">
      <c r="F873" s="34"/>
    </row>
    <row r="874" spans="6:6">
      <c r="F874" s="34"/>
    </row>
    <row r="875" spans="6:6">
      <c r="F875" s="34"/>
    </row>
    <row r="876" spans="6:6">
      <c r="F876" s="34"/>
    </row>
    <row r="877" spans="6:6">
      <c r="F877" s="34"/>
    </row>
    <row r="878" spans="6:6">
      <c r="F878" s="34"/>
    </row>
    <row r="879" spans="6:6">
      <c r="F879" s="34"/>
    </row>
    <row r="880" spans="6:6">
      <c r="F880" s="34"/>
    </row>
    <row r="881" spans="6:6">
      <c r="F881" s="34"/>
    </row>
    <row r="882" spans="6:6">
      <c r="F882" s="34"/>
    </row>
    <row r="883" spans="6:6">
      <c r="F883" s="34"/>
    </row>
    <row r="884" spans="6:6">
      <c r="F884" s="34"/>
    </row>
    <row r="885" spans="6:6">
      <c r="F885" s="34"/>
    </row>
    <row r="886" spans="6:6">
      <c r="F886" s="34"/>
    </row>
    <row r="887" spans="6:6">
      <c r="F887" s="34"/>
    </row>
    <row r="888" spans="6:6">
      <c r="F888" s="34"/>
    </row>
    <row r="889" spans="6:6">
      <c r="F889" s="34"/>
    </row>
    <row r="890" spans="6:6">
      <c r="F890" s="34"/>
    </row>
    <row r="891" spans="6:6">
      <c r="F891" s="34"/>
    </row>
    <row r="892" spans="6:6">
      <c r="F892" s="34"/>
    </row>
    <row r="893" spans="6:6">
      <c r="F893" s="34"/>
    </row>
    <row r="894" spans="6:6">
      <c r="F894" s="34"/>
    </row>
    <row r="895" spans="6:6">
      <c r="F895" s="34"/>
    </row>
    <row r="896" spans="6:6">
      <c r="F896" s="34"/>
    </row>
    <row r="897" spans="6:6">
      <c r="F897" s="34"/>
    </row>
    <row r="898" spans="6:6">
      <c r="F898" s="34"/>
    </row>
    <row r="899" spans="6:6">
      <c r="F899" s="34"/>
    </row>
    <row r="900" spans="6:6">
      <c r="F900" s="34"/>
    </row>
    <row r="901" spans="6:6">
      <c r="F901" s="34"/>
    </row>
    <row r="902" spans="6:6">
      <c r="F902" s="34"/>
    </row>
    <row r="903" spans="6:6">
      <c r="F903" s="34"/>
    </row>
    <row r="904" spans="6:6">
      <c r="F904" s="34"/>
    </row>
    <row r="905" spans="6:6">
      <c r="F905" s="34"/>
    </row>
    <row r="906" spans="6:6">
      <c r="F906" s="34"/>
    </row>
    <row r="907" spans="6:6">
      <c r="F907" s="34"/>
    </row>
    <row r="908" spans="6:6">
      <c r="F908" s="34"/>
    </row>
    <row r="909" spans="6:6">
      <c r="F909" s="34"/>
    </row>
    <row r="910" spans="6:6">
      <c r="F910" s="34"/>
    </row>
    <row r="911" spans="6:6">
      <c r="F911" s="34"/>
    </row>
    <row r="912" spans="6:6">
      <c r="F912" s="34"/>
    </row>
    <row r="913" spans="6:6">
      <c r="F913" s="34"/>
    </row>
    <row r="914" spans="6:6">
      <c r="F914" s="34"/>
    </row>
    <row r="915" spans="6:6">
      <c r="F915" s="34"/>
    </row>
    <row r="916" spans="6:6">
      <c r="F916" s="34"/>
    </row>
    <row r="917" spans="6:6">
      <c r="F917" s="34"/>
    </row>
    <row r="918" spans="6:6">
      <c r="F918" s="34"/>
    </row>
    <row r="919" spans="6:6">
      <c r="F919" s="34"/>
    </row>
    <row r="920" spans="6:6">
      <c r="F920" s="34"/>
    </row>
    <row r="921" spans="6:6">
      <c r="F921" s="34"/>
    </row>
    <row r="922" spans="6:6">
      <c r="F922" s="34"/>
    </row>
    <row r="923" spans="6:6">
      <c r="F923" s="34"/>
    </row>
    <row r="924" spans="6:6">
      <c r="F924" s="34"/>
    </row>
    <row r="925" spans="6:6">
      <c r="F925" s="34"/>
    </row>
    <row r="926" spans="6:6">
      <c r="F926" s="34"/>
    </row>
    <row r="927" spans="6:6">
      <c r="F927" s="34"/>
    </row>
    <row r="928" spans="6:6">
      <c r="F928" s="34"/>
    </row>
    <row r="929" spans="6:6">
      <c r="F929" s="34"/>
    </row>
    <row r="930" spans="6:6">
      <c r="F930" s="34"/>
    </row>
    <row r="931" spans="6:6">
      <c r="F931" s="34"/>
    </row>
    <row r="932" spans="6:6">
      <c r="F932" s="34"/>
    </row>
    <row r="933" spans="6:6">
      <c r="F933" s="34"/>
    </row>
    <row r="934" spans="6:6">
      <c r="F934" s="34"/>
    </row>
    <row r="935" spans="6:6">
      <c r="F935" s="34"/>
    </row>
    <row r="936" spans="6:6">
      <c r="F936" s="34"/>
    </row>
    <row r="937" spans="6:6">
      <c r="F937" s="34"/>
    </row>
    <row r="938" spans="6:6">
      <c r="F938" s="34"/>
    </row>
    <row r="939" spans="6:6">
      <c r="F939" s="34"/>
    </row>
    <row r="940" spans="6:6">
      <c r="F940" s="34"/>
    </row>
    <row r="941" spans="6:6">
      <c r="F941" s="34"/>
    </row>
    <row r="942" spans="6:6">
      <c r="F942" s="34"/>
    </row>
    <row r="943" spans="6:6">
      <c r="F943" s="34"/>
    </row>
    <row r="944" spans="6:6">
      <c r="F944" s="34"/>
    </row>
    <row r="945" spans="6:6">
      <c r="F945" s="34"/>
    </row>
    <row r="946" spans="6:6">
      <c r="F946" s="34"/>
    </row>
    <row r="947" spans="6:6">
      <c r="F947" s="34"/>
    </row>
    <row r="948" spans="6:6">
      <c r="F948" s="34"/>
    </row>
    <row r="949" spans="6:6">
      <c r="F949" s="34"/>
    </row>
    <row r="950" spans="6:6">
      <c r="F950" s="34"/>
    </row>
    <row r="951" spans="6:6">
      <c r="F951" s="34"/>
    </row>
    <row r="952" spans="6:6">
      <c r="F952" s="34"/>
    </row>
    <row r="953" spans="6:6">
      <c r="F953" s="34"/>
    </row>
    <row r="954" spans="6:6">
      <c r="F954" s="34"/>
    </row>
    <row r="955" spans="6:6">
      <c r="F955" s="34"/>
    </row>
    <row r="956" spans="6:6">
      <c r="F956" s="34"/>
    </row>
    <row r="957" spans="6:6">
      <c r="F957" s="34"/>
    </row>
    <row r="958" spans="6:6">
      <c r="F958" s="34"/>
    </row>
    <row r="959" spans="6:6">
      <c r="F959" s="34"/>
    </row>
    <row r="960" spans="6:6">
      <c r="F960" s="34"/>
    </row>
    <row r="961" spans="6:6">
      <c r="F961" s="34"/>
    </row>
    <row r="962" spans="6:6">
      <c r="F962" s="34"/>
    </row>
    <row r="963" spans="6:6">
      <c r="F963" s="34"/>
    </row>
    <row r="964" spans="6:6">
      <c r="F964" s="34"/>
    </row>
    <row r="965" spans="6:6">
      <c r="F965" s="34"/>
    </row>
    <row r="966" spans="6:6">
      <c r="F966" s="34"/>
    </row>
    <row r="967" spans="6:6">
      <c r="F967" s="34"/>
    </row>
    <row r="968" spans="6:6">
      <c r="F968" s="34"/>
    </row>
    <row r="969" spans="6:6">
      <c r="F969" s="34"/>
    </row>
    <row r="970" spans="6:6">
      <c r="F970" s="34"/>
    </row>
    <row r="971" spans="6:6">
      <c r="F971" s="34"/>
    </row>
    <row r="972" spans="6:6">
      <c r="F972" s="34"/>
    </row>
    <row r="973" spans="6:6">
      <c r="F973" s="34"/>
    </row>
    <row r="974" spans="6:6">
      <c r="F974" s="34"/>
    </row>
    <row r="975" spans="6:6">
      <c r="F975" s="34"/>
    </row>
  </sheetData>
  <phoneticPr fontId="4" type="noConversion"/>
  <conditionalFormatting sqref="D1">
    <cfRule type="cellIs" dxfId="81" priority="2" operator="equal">
      <formula>0</formula>
    </cfRule>
  </conditionalFormatting>
  <conditionalFormatting sqref="F1">
    <cfRule type="cellIs" dxfId="80" priority="1" operator="equal">
      <formula>0</formula>
    </cfRule>
  </conditionalFormatting>
  <conditionalFormatting sqref="G1">
    <cfRule type="cellIs" dxfId="79" priority="5" operator="equal">
      <formula>0</formula>
    </cfRule>
  </conditionalFormatting>
  <conditionalFormatting sqref="H1">
    <cfRule type="cellIs" dxfId="78" priority="4" operator="equal">
      <formula>0</formula>
    </cfRule>
  </conditionalFormatting>
  <conditionalFormatting sqref="I1">
    <cfRule type="cellIs" dxfId="77"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dimension ref="A1:O806"/>
  <sheetViews>
    <sheetView zoomScale="85" zoomScaleNormal="85" workbookViewId="0">
      <pane ySplit="1" topLeftCell="A2" activePane="bottomLeft" state="frozen"/>
      <selection activeCell="XEK27" sqref="XEK27:XEL27"/>
      <selection pane="bottomLeft" activeCell="F19" sqref="F19"/>
    </sheetView>
  </sheetViews>
  <sheetFormatPr baseColWidth="10" defaultColWidth="10.83203125" defaultRowHeight="16"/>
  <cols>
    <col min="1" max="1" width="13.33203125" style="9" bestFit="1" customWidth="1"/>
    <col min="2" max="2" width="10.5" style="7" bestFit="1" customWidth="1"/>
    <col min="3" max="3" width="17.1640625" style="7" customWidth="1"/>
    <col min="4" max="4" width="47.1640625" style="7" customWidth="1"/>
    <col min="5" max="5" width="11.33203125" style="9" customWidth="1"/>
    <col min="6" max="6" width="15.83203125" style="9" customWidth="1"/>
    <col min="7" max="7" width="12.83203125" style="86" customWidth="1"/>
    <col min="8" max="8" width="32.1640625" style="16" hidden="1" customWidth="1"/>
    <col min="9" max="9" width="15.6640625" style="94" customWidth="1"/>
    <col min="10" max="10" width="36.33203125" style="57" bestFit="1" customWidth="1"/>
    <col min="11" max="11" width="32" style="57" bestFit="1" customWidth="1"/>
    <col min="12" max="12" width="35.1640625" style="57" bestFit="1" customWidth="1"/>
    <col min="13" max="13" width="21.6640625" style="9" bestFit="1" customWidth="1"/>
    <col min="14" max="14" width="41.6640625" style="9" bestFit="1" customWidth="1"/>
    <col min="15" max="15" width="184.5" style="19" customWidth="1"/>
    <col min="16" max="16384" width="10.83203125" style="9"/>
  </cols>
  <sheetData>
    <row r="1" spans="1:15" s="116" customFormat="1" ht="18" customHeight="1">
      <c r="A1" s="126" t="s">
        <v>76</v>
      </c>
      <c r="B1" s="126" t="s">
        <v>77</v>
      </c>
      <c r="C1" s="126" t="s">
        <v>0</v>
      </c>
      <c r="D1" s="116" t="s">
        <v>209</v>
      </c>
      <c r="E1" s="126" t="s">
        <v>210</v>
      </c>
      <c r="F1" s="116" t="s">
        <v>211</v>
      </c>
      <c r="G1" s="164" t="s">
        <v>78</v>
      </c>
      <c r="H1" s="116" t="s">
        <v>79</v>
      </c>
      <c r="I1" s="165" t="s">
        <v>212</v>
      </c>
      <c r="J1" s="116" t="s">
        <v>80</v>
      </c>
      <c r="K1" s="116" t="s">
        <v>83</v>
      </c>
      <c r="L1" s="116" t="s">
        <v>90</v>
      </c>
      <c r="M1" s="116" t="s">
        <v>598</v>
      </c>
      <c r="N1" s="116" t="s">
        <v>1057</v>
      </c>
      <c r="O1" s="126" t="s">
        <v>74</v>
      </c>
    </row>
    <row r="2" spans="1:15" s="19" customFormat="1" ht="18" customHeight="1">
      <c r="A2" s="19" t="s">
        <v>95</v>
      </c>
      <c r="B2" s="22" t="s">
        <v>578</v>
      </c>
      <c r="C2" s="19" t="s">
        <v>44</v>
      </c>
      <c r="D2" s="22" t="s">
        <v>578</v>
      </c>
      <c r="E2" s="19" t="s">
        <v>578</v>
      </c>
      <c r="F2" s="19" t="s">
        <v>578</v>
      </c>
      <c r="G2" s="166" t="s">
        <v>578</v>
      </c>
      <c r="H2" s="167"/>
      <c r="I2" s="168" t="e">
        <f>AppDistribution[[#This Row],[Total Revenue (Millions KRW₩)]]/('Total Revenue (Millions)'!#REF!)*100</f>
        <v>#VALUE!</v>
      </c>
      <c r="J2" s="169"/>
      <c r="K2" s="169"/>
      <c r="L2" s="169"/>
      <c r="O2" s="139" t="s">
        <v>1058</v>
      </c>
    </row>
    <row r="3" spans="1:15" s="19" customFormat="1">
      <c r="A3" s="19" t="s">
        <v>95</v>
      </c>
      <c r="B3" s="18">
        <v>2019</v>
      </c>
      <c r="C3" s="9" t="s">
        <v>44</v>
      </c>
      <c r="D3" s="19" t="s">
        <v>1059</v>
      </c>
      <c r="E3" s="22" t="s">
        <v>750</v>
      </c>
      <c r="F3" s="22" t="s">
        <v>1060</v>
      </c>
      <c r="G3" s="173">
        <v>799500</v>
      </c>
      <c r="I3" s="24">
        <f>AppDistribution[[#This Row],[Total Revenue (Millions KRW₩)]]/('Total Revenue (Millions)'!D$236)*100</f>
        <v>63.442310744326299</v>
      </c>
      <c r="J3" s="157"/>
      <c r="K3" s="157"/>
      <c r="L3" s="157"/>
      <c r="O3" s="22" t="s">
        <v>1061</v>
      </c>
    </row>
    <row r="4" spans="1:15" s="19" customFormat="1">
      <c r="A4" s="19" t="s">
        <v>95</v>
      </c>
      <c r="B4" s="18">
        <v>2019</v>
      </c>
      <c r="C4" s="9" t="s">
        <v>44</v>
      </c>
      <c r="E4" s="22" t="s">
        <v>1062</v>
      </c>
      <c r="F4" s="22" t="s">
        <v>1063</v>
      </c>
      <c r="G4" s="173">
        <v>352200</v>
      </c>
      <c r="I4" s="24">
        <f>AppDistribution[[#This Row],[Total Revenue (Millions KRW₩)]]/('Total Revenue (Millions)'!D$236)*100</f>
        <v>27.947944770671324</v>
      </c>
      <c r="J4" s="157"/>
      <c r="K4" s="157"/>
      <c r="L4" s="157"/>
      <c r="O4" s="170" t="s">
        <v>1064</v>
      </c>
    </row>
    <row r="5" spans="1:15" s="19" customFormat="1">
      <c r="A5" s="19" t="s">
        <v>95</v>
      </c>
      <c r="B5" s="18">
        <v>2019</v>
      </c>
      <c r="C5" s="9" t="s">
        <v>44</v>
      </c>
      <c r="D5" s="42" t="s">
        <v>1065</v>
      </c>
      <c r="E5" s="22" t="s">
        <v>1066</v>
      </c>
      <c r="F5" s="22" t="s">
        <v>1067</v>
      </c>
      <c r="G5" s="173">
        <v>108100</v>
      </c>
      <c r="I5" s="24">
        <f>AppDistribution[[#This Row],[Total Revenue (Millions KRW₩)]]/('Total Revenue (Millions)'!D$236)*100</f>
        <v>8.5780034915092838</v>
      </c>
      <c r="J5" s="157"/>
      <c r="K5" s="157"/>
      <c r="L5" s="157"/>
      <c r="O5" s="170" t="s">
        <v>1068</v>
      </c>
    </row>
    <row r="6" spans="1:15" s="19" customFormat="1">
      <c r="A6" s="19" t="s">
        <v>95</v>
      </c>
      <c r="B6" s="346">
        <v>2020</v>
      </c>
      <c r="C6" s="354" t="s">
        <v>44</v>
      </c>
      <c r="D6" s="356" t="s">
        <v>1059</v>
      </c>
      <c r="E6" s="345" t="s">
        <v>750</v>
      </c>
      <c r="F6" s="345" t="s">
        <v>1060</v>
      </c>
      <c r="G6" s="449">
        <v>1052900</v>
      </c>
      <c r="I6" s="24">
        <f>AppDistribution[[#This Row],[Total Revenue (Millions KRW₩)]]/('Total Revenue (Millions)'!D$237)*100</f>
        <v>64.366059420467053</v>
      </c>
      <c r="J6" s="157"/>
      <c r="K6" s="157"/>
      <c r="L6" s="157"/>
      <c r="O6" s="170" t="s">
        <v>1064</v>
      </c>
    </row>
    <row r="7" spans="1:15" s="19" customFormat="1">
      <c r="A7" s="19" t="s">
        <v>95</v>
      </c>
      <c r="B7" s="346">
        <v>2020</v>
      </c>
      <c r="C7" s="354" t="s">
        <v>44</v>
      </c>
      <c r="D7" s="356"/>
      <c r="E7" s="345" t="s">
        <v>1062</v>
      </c>
      <c r="F7" s="345" t="s">
        <v>1063</v>
      </c>
      <c r="G7" s="449">
        <v>443000</v>
      </c>
      <c r="I7" s="24">
        <f>AppDistribution[[#This Row],[Total Revenue (Millions KRW₩)]]/('Total Revenue (Millions)'!D$237)*100</f>
        <v>27.081550311774055</v>
      </c>
      <c r="J7" s="157"/>
      <c r="K7" s="157"/>
      <c r="L7" s="157"/>
      <c r="O7" s="170" t="s">
        <v>1064</v>
      </c>
    </row>
    <row r="8" spans="1:15" s="19" customFormat="1">
      <c r="A8" s="19" t="s">
        <v>95</v>
      </c>
      <c r="B8" s="346">
        <v>2020</v>
      </c>
      <c r="C8" s="354" t="s">
        <v>44</v>
      </c>
      <c r="D8" s="432" t="s">
        <v>1065</v>
      </c>
      <c r="E8" s="345" t="s">
        <v>1066</v>
      </c>
      <c r="F8" s="345" t="s">
        <v>1067</v>
      </c>
      <c r="G8" s="449">
        <v>139100</v>
      </c>
      <c r="I8" s="24">
        <f>AppDistribution[[#This Row],[Total Revenue (Millions KRW₩)]]/('Total Revenue (Millions)'!D$237)*100</f>
        <v>8.5034845335615596</v>
      </c>
      <c r="J8" s="157"/>
      <c r="K8" s="157"/>
      <c r="L8" s="157"/>
      <c r="O8" s="170" t="s">
        <v>1064</v>
      </c>
    </row>
    <row r="9" spans="1:15" s="19" customFormat="1">
      <c r="A9" s="19" t="s">
        <v>95</v>
      </c>
      <c r="B9" s="444">
        <v>2021</v>
      </c>
      <c r="C9" s="264" t="s">
        <v>44</v>
      </c>
      <c r="D9" s="337" t="s">
        <v>1059</v>
      </c>
      <c r="E9" s="340" t="s">
        <v>750</v>
      </c>
      <c r="F9" s="340" t="s">
        <v>1060</v>
      </c>
      <c r="G9" s="448">
        <v>1397100</v>
      </c>
      <c r="I9" s="24">
        <f>AppDistribution[[#This Row],[Total Revenue (Millions KRW₩)]]/('Total Revenue (Millions)'!D$238)*100</f>
        <v>65.281996168403339</v>
      </c>
      <c r="J9" s="157"/>
      <c r="K9" s="157"/>
      <c r="L9" s="157"/>
      <c r="O9" s="170" t="s">
        <v>1064</v>
      </c>
    </row>
    <row r="10" spans="1:15" s="19" customFormat="1">
      <c r="A10" s="19" t="s">
        <v>95</v>
      </c>
      <c r="B10" s="444">
        <v>2021</v>
      </c>
      <c r="C10" s="264" t="s">
        <v>44</v>
      </c>
      <c r="D10" s="337"/>
      <c r="E10" s="340" t="s">
        <v>1069</v>
      </c>
      <c r="F10" s="340" t="s">
        <v>1063</v>
      </c>
      <c r="G10" s="448">
        <v>552300</v>
      </c>
      <c r="I10" s="24">
        <f>AppDistribution[[#This Row],[Total Revenue (Millions KRW₩)]]/('Total Revenue (Millions)'!D$238)*100</f>
        <v>25.80720527078174</v>
      </c>
      <c r="J10" s="157"/>
      <c r="K10" s="157"/>
      <c r="L10" s="157"/>
      <c r="O10" s="170" t="s">
        <v>1064</v>
      </c>
    </row>
    <row r="11" spans="1:15" s="19" customFormat="1">
      <c r="A11" s="19" t="s">
        <v>95</v>
      </c>
      <c r="B11" s="444">
        <v>2021</v>
      </c>
      <c r="C11" s="264" t="s">
        <v>44</v>
      </c>
      <c r="D11" s="402" t="s">
        <v>1065</v>
      </c>
      <c r="E11" s="340" t="s">
        <v>1066</v>
      </c>
      <c r="F11" s="340" t="s">
        <v>1067</v>
      </c>
      <c r="G11" s="448">
        <v>189600</v>
      </c>
      <c r="I11" s="24">
        <f>AppDistribution[[#This Row],[Total Revenue (Millions KRW₩)]]/('Total Revenue (Millions)'!D$238)*100</f>
        <v>8.8593990935003024</v>
      </c>
      <c r="J11" s="157"/>
      <c r="K11" s="157"/>
      <c r="L11" s="157"/>
      <c r="O11" s="170" t="s">
        <v>1064</v>
      </c>
    </row>
    <row r="12" spans="1:15">
      <c r="A12" s="5"/>
      <c r="B12" s="24"/>
      <c r="D12" s="9"/>
      <c r="E12" s="24"/>
      <c r="G12" s="155"/>
      <c r="H12" s="14"/>
      <c r="I12" s="24"/>
      <c r="J12" s="58"/>
      <c r="K12" s="58"/>
      <c r="L12" s="58"/>
      <c r="O12" s="24"/>
    </row>
    <row r="13" spans="1:15">
      <c r="A13" s="5"/>
      <c r="B13" s="24"/>
      <c r="D13" s="9"/>
      <c r="E13" s="24"/>
      <c r="G13" s="155"/>
      <c r="H13" s="14"/>
      <c r="I13" s="24"/>
      <c r="J13" s="58"/>
      <c r="K13" s="58"/>
      <c r="L13" s="58"/>
      <c r="O13" s="24"/>
    </row>
    <row r="14" spans="1:15">
      <c r="A14" s="5"/>
      <c r="B14" s="24"/>
      <c r="D14" s="9"/>
      <c r="E14" s="24"/>
      <c r="G14" s="155"/>
      <c r="H14" s="14"/>
      <c r="I14" s="24"/>
      <c r="J14" s="58"/>
      <c r="K14" s="58"/>
      <c r="L14" s="58"/>
      <c r="O14" s="24"/>
    </row>
    <row r="15" spans="1:15">
      <c r="A15" s="5"/>
      <c r="D15" s="9"/>
      <c r="G15" s="90"/>
      <c r="H15" s="14"/>
      <c r="I15" s="91"/>
      <c r="J15" s="58"/>
      <c r="K15" s="58"/>
      <c r="L15" s="58"/>
    </row>
    <row r="16" spans="1:15">
      <c r="A16" s="5"/>
      <c r="D16" s="9"/>
      <c r="G16" s="90"/>
      <c r="H16" s="14"/>
      <c r="I16" s="91"/>
      <c r="J16" s="58"/>
      <c r="K16" s="58"/>
      <c r="L16" s="58"/>
    </row>
    <row r="17" spans="1:12">
      <c r="A17" s="5"/>
      <c r="D17" s="9"/>
      <c r="G17" s="90"/>
      <c r="H17" s="14"/>
      <c r="I17" s="91"/>
      <c r="J17" s="58"/>
      <c r="K17" s="58"/>
      <c r="L17" s="58"/>
    </row>
    <row r="18" spans="1:12">
      <c r="A18" s="5"/>
      <c r="D18" s="9"/>
      <c r="G18" s="90"/>
      <c r="H18" s="14"/>
      <c r="I18" s="91"/>
      <c r="J18" s="58"/>
      <c r="K18" s="58"/>
      <c r="L18" s="58"/>
    </row>
    <row r="19" spans="1:12">
      <c r="A19" s="5"/>
      <c r="D19" s="9"/>
      <c r="G19" s="90"/>
      <c r="H19" s="14"/>
      <c r="I19" s="91"/>
      <c r="J19" s="58"/>
      <c r="K19" s="58"/>
      <c r="L19" s="58"/>
    </row>
    <row r="20" spans="1:12">
      <c r="A20" s="5"/>
      <c r="D20" s="9"/>
      <c r="G20" s="90"/>
      <c r="H20" s="14"/>
      <c r="I20" s="91"/>
      <c r="J20" s="58"/>
      <c r="K20" s="58"/>
      <c r="L20" s="58"/>
    </row>
    <row r="21" spans="1:12">
      <c r="A21" s="5"/>
      <c r="D21" s="42"/>
      <c r="G21" s="90"/>
      <c r="H21" s="14"/>
      <c r="I21" s="91"/>
      <c r="J21" s="58"/>
      <c r="K21" s="58"/>
      <c r="L21" s="58"/>
    </row>
    <row r="22" spans="1:12">
      <c r="A22" s="5"/>
      <c r="D22" s="42"/>
      <c r="G22" s="90"/>
      <c r="H22" s="14"/>
      <c r="I22" s="91"/>
      <c r="J22" s="58"/>
      <c r="K22" s="58"/>
      <c r="L22" s="58"/>
    </row>
    <row r="23" spans="1:12">
      <c r="A23" s="5"/>
      <c r="D23" s="42"/>
      <c r="G23" s="90"/>
      <c r="H23" s="14"/>
      <c r="I23" s="91"/>
      <c r="J23" s="58"/>
      <c r="K23" s="58"/>
      <c r="L23" s="58"/>
    </row>
    <row r="24" spans="1:12">
      <c r="A24" s="5"/>
      <c r="D24" s="9"/>
      <c r="G24" s="90"/>
      <c r="H24" s="14"/>
      <c r="I24" s="91"/>
      <c r="J24" s="58"/>
      <c r="K24" s="58"/>
      <c r="L24" s="58"/>
    </row>
    <row r="25" spans="1:12">
      <c r="A25" s="5"/>
      <c r="D25" s="9"/>
      <c r="G25" s="90"/>
      <c r="H25" s="14"/>
      <c r="I25" s="91"/>
      <c r="J25" s="58"/>
      <c r="K25" s="58"/>
      <c r="L25" s="58"/>
    </row>
    <row r="26" spans="1:12">
      <c r="A26" s="5"/>
      <c r="D26" s="9"/>
      <c r="G26" s="90"/>
      <c r="H26" s="14"/>
      <c r="I26" s="91"/>
      <c r="J26" s="58"/>
      <c r="K26" s="58"/>
      <c r="L26" s="58"/>
    </row>
    <row r="27" spans="1:12">
      <c r="A27" s="5"/>
      <c r="D27" s="9"/>
      <c r="G27" s="90"/>
      <c r="H27" s="14"/>
      <c r="I27" s="91"/>
      <c r="J27" s="58"/>
      <c r="K27" s="58"/>
      <c r="L27" s="58"/>
    </row>
    <row r="28" spans="1:12">
      <c r="A28" s="5"/>
      <c r="D28" s="9"/>
      <c r="G28" s="90"/>
      <c r="H28" s="14"/>
      <c r="I28" s="91"/>
      <c r="J28" s="58"/>
      <c r="K28" s="58"/>
      <c r="L28" s="58"/>
    </row>
    <row r="29" spans="1:12">
      <c r="A29" s="5"/>
      <c r="D29" s="9"/>
      <c r="G29" s="90"/>
      <c r="H29" s="14"/>
      <c r="I29" s="91"/>
      <c r="J29" s="58"/>
      <c r="K29" s="58"/>
      <c r="L29" s="58"/>
    </row>
    <row r="30" spans="1:12">
      <c r="A30" s="5"/>
      <c r="D30" s="9"/>
      <c r="G30" s="90"/>
      <c r="H30" s="14"/>
      <c r="I30" s="91"/>
      <c r="J30" s="58"/>
      <c r="K30" s="58"/>
      <c r="L30" s="58"/>
    </row>
    <row r="31" spans="1:12">
      <c r="G31" s="90"/>
      <c r="H31" s="14"/>
      <c r="I31" s="91"/>
      <c r="J31" s="58"/>
      <c r="K31" s="58"/>
      <c r="L31" s="58"/>
    </row>
    <row r="32" spans="1:12">
      <c r="G32" s="90"/>
      <c r="H32" s="14"/>
      <c r="I32" s="91"/>
      <c r="J32" s="58"/>
      <c r="K32" s="58"/>
      <c r="L32" s="58"/>
    </row>
    <row r="33" spans="7:12">
      <c r="G33" s="90"/>
      <c r="H33" s="14"/>
      <c r="I33" s="91"/>
      <c r="J33" s="58"/>
      <c r="K33" s="58"/>
      <c r="L33" s="58"/>
    </row>
    <row r="34" spans="7:12">
      <c r="G34" s="90"/>
      <c r="H34" s="14"/>
      <c r="I34" s="91"/>
      <c r="J34" s="58"/>
      <c r="K34" s="58"/>
      <c r="L34" s="58"/>
    </row>
    <row r="35" spans="7:12">
      <c r="G35" s="90"/>
      <c r="H35" s="14"/>
      <c r="I35" s="91"/>
      <c r="J35" s="58"/>
      <c r="K35" s="58"/>
      <c r="L35" s="58"/>
    </row>
    <row r="36" spans="7:12">
      <c r="G36" s="90"/>
      <c r="H36" s="14"/>
      <c r="I36" s="91"/>
      <c r="J36" s="58"/>
      <c r="K36" s="58"/>
      <c r="L36" s="58"/>
    </row>
    <row r="37" spans="7:12">
      <c r="G37" s="90"/>
      <c r="H37" s="14"/>
      <c r="I37" s="91"/>
      <c r="J37" s="58"/>
      <c r="K37" s="58"/>
      <c r="L37" s="58"/>
    </row>
    <row r="38" spans="7:12">
      <c r="G38" s="90"/>
      <c r="H38" s="14"/>
      <c r="I38" s="91"/>
      <c r="J38" s="58"/>
      <c r="K38" s="58"/>
      <c r="L38" s="58"/>
    </row>
    <row r="39" spans="7:12">
      <c r="G39" s="90"/>
      <c r="H39" s="14"/>
      <c r="I39" s="91"/>
      <c r="J39" s="58"/>
      <c r="K39" s="58"/>
      <c r="L39" s="58"/>
    </row>
    <row r="40" spans="7:12">
      <c r="G40" s="90"/>
      <c r="H40" s="14"/>
      <c r="I40" s="91"/>
      <c r="J40" s="58"/>
      <c r="K40" s="58"/>
      <c r="L40" s="58"/>
    </row>
    <row r="41" spans="7:12">
      <c r="G41" s="90"/>
      <c r="H41" s="14"/>
      <c r="I41" s="91"/>
      <c r="J41" s="58"/>
      <c r="K41" s="58"/>
      <c r="L41" s="58"/>
    </row>
    <row r="42" spans="7:12">
      <c r="G42" s="90"/>
      <c r="H42" s="14"/>
      <c r="I42" s="91"/>
      <c r="J42" s="58"/>
      <c r="K42" s="58"/>
      <c r="L42" s="58"/>
    </row>
    <row r="43" spans="7:12">
      <c r="G43" s="90"/>
      <c r="H43" s="14"/>
      <c r="I43" s="91"/>
      <c r="J43" s="58"/>
      <c r="K43" s="58"/>
      <c r="L43" s="58"/>
    </row>
    <row r="44" spans="7:12">
      <c r="G44" s="90"/>
      <c r="H44" s="14"/>
      <c r="I44" s="91"/>
      <c r="J44" s="58"/>
      <c r="K44" s="58"/>
      <c r="L44" s="58"/>
    </row>
    <row r="45" spans="7:12">
      <c r="G45" s="90"/>
      <c r="H45" s="14"/>
      <c r="I45" s="91"/>
      <c r="J45" s="58"/>
      <c r="K45" s="58"/>
      <c r="L45" s="58"/>
    </row>
    <row r="46" spans="7:12">
      <c r="G46" s="90"/>
      <c r="H46" s="14"/>
      <c r="I46" s="91"/>
      <c r="J46" s="58"/>
      <c r="K46" s="58"/>
      <c r="L46" s="58"/>
    </row>
    <row r="47" spans="7:12">
      <c r="G47" s="90"/>
      <c r="H47" s="14"/>
      <c r="I47" s="91"/>
      <c r="J47" s="58"/>
      <c r="K47" s="58"/>
      <c r="L47" s="58"/>
    </row>
    <row r="48" spans="7:12">
      <c r="G48" s="90"/>
      <c r="H48" s="14"/>
      <c r="I48" s="91"/>
      <c r="J48" s="58"/>
      <c r="K48" s="58"/>
      <c r="L48" s="58"/>
    </row>
    <row r="49" spans="7:12">
      <c r="G49" s="90"/>
      <c r="H49" s="14"/>
      <c r="I49" s="91"/>
      <c r="J49" s="58"/>
      <c r="K49" s="58"/>
      <c r="L49" s="58"/>
    </row>
    <row r="50" spans="7:12">
      <c r="G50" s="90"/>
      <c r="H50" s="14"/>
      <c r="I50" s="91"/>
      <c r="J50" s="58"/>
      <c r="K50" s="58"/>
      <c r="L50" s="58"/>
    </row>
    <row r="51" spans="7:12">
      <c r="G51" s="90"/>
      <c r="H51" s="14"/>
      <c r="I51" s="91"/>
      <c r="J51" s="58"/>
      <c r="K51" s="58"/>
      <c r="L51" s="58"/>
    </row>
    <row r="52" spans="7:12">
      <c r="G52" s="90"/>
      <c r="H52" s="14"/>
      <c r="I52" s="91"/>
      <c r="J52" s="58"/>
      <c r="K52" s="58"/>
      <c r="L52" s="58"/>
    </row>
    <row r="53" spans="7:12">
      <c r="G53" s="90"/>
      <c r="H53" s="14"/>
      <c r="I53" s="91"/>
      <c r="J53" s="58"/>
      <c r="K53" s="58"/>
      <c r="L53" s="58"/>
    </row>
    <row r="54" spans="7:12">
      <c r="G54" s="90"/>
      <c r="H54" s="14"/>
      <c r="I54" s="91"/>
      <c r="J54" s="58"/>
      <c r="K54" s="58"/>
      <c r="L54" s="58"/>
    </row>
    <row r="55" spans="7:12">
      <c r="G55" s="90"/>
      <c r="H55" s="14"/>
      <c r="I55" s="91"/>
      <c r="J55" s="58"/>
      <c r="K55" s="58"/>
      <c r="L55" s="58"/>
    </row>
    <row r="56" spans="7:12">
      <c r="G56" s="90"/>
      <c r="H56" s="14"/>
      <c r="I56" s="91"/>
      <c r="J56" s="58"/>
      <c r="K56" s="58"/>
      <c r="L56" s="58"/>
    </row>
    <row r="57" spans="7:12">
      <c r="G57" s="90"/>
      <c r="H57" s="14"/>
      <c r="I57" s="91"/>
      <c r="J57" s="58"/>
      <c r="K57" s="58"/>
      <c r="L57" s="58"/>
    </row>
    <row r="58" spans="7:12">
      <c r="G58" s="90"/>
      <c r="H58" s="14"/>
      <c r="I58" s="91"/>
      <c r="J58" s="58"/>
      <c r="K58" s="58"/>
      <c r="L58" s="58"/>
    </row>
    <row r="59" spans="7:12">
      <c r="G59" s="90"/>
      <c r="H59" s="14"/>
      <c r="I59" s="91"/>
      <c r="J59" s="58"/>
      <c r="K59" s="58"/>
      <c r="L59" s="58"/>
    </row>
    <row r="60" spans="7:12">
      <c r="G60" s="90"/>
      <c r="H60" s="14"/>
      <c r="I60" s="91"/>
      <c r="J60" s="58"/>
      <c r="K60" s="58"/>
      <c r="L60" s="58"/>
    </row>
    <row r="61" spans="7:12">
      <c r="G61" s="90"/>
      <c r="H61" s="14"/>
      <c r="I61" s="91"/>
      <c r="J61" s="58"/>
      <c r="K61" s="58"/>
      <c r="L61" s="58"/>
    </row>
    <row r="62" spans="7:12">
      <c r="G62" s="90"/>
      <c r="H62" s="14"/>
      <c r="I62" s="91"/>
      <c r="J62" s="58"/>
      <c r="K62" s="58"/>
      <c r="L62" s="58"/>
    </row>
    <row r="63" spans="7:12">
      <c r="G63" s="90"/>
      <c r="H63" s="14"/>
      <c r="I63" s="91"/>
      <c r="J63" s="58"/>
      <c r="K63" s="58"/>
      <c r="L63" s="58"/>
    </row>
    <row r="64" spans="7:12">
      <c r="G64" s="90"/>
      <c r="H64" s="14"/>
      <c r="I64" s="91"/>
      <c r="J64" s="58"/>
      <c r="K64" s="58"/>
      <c r="L64" s="58"/>
    </row>
    <row r="65" spans="7:12">
      <c r="G65" s="90"/>
      <c r="H65" s="14"/>
      <c r="I65" s="91"/>
      <c r="J65" s="58"/>
      <c r="K65" s="58"/>
      <c r="L65" s="58"/>
    </row>
    <row r="66" spans="7:12">
      <c r="G66" s="90"/>
      <c r="H66" s="14"/>
      <c r="I66" s="91"/>
      <c r="J66" s="58"/>
      <c r="K66" s="58"/>
      <c r="L66" s="58"/>
    </row>
    <row r="67" spans="7:12">
      <c r="G67" s="90"/>
      <c r="H67" s="14"/>
      <c r="I67" s="91"/>
      <c r="J67" s="58"/>
      <c r="K67" s="58"/>
      <c r="L67" s="58"/>
    </row>
    <row r="68" spans="7:12">
      <c r="G68" s="90"/>
      <c r="H68" s="14"/>
      <c r="I68" s="91"/>
      <c r="J68" s="58"/>
      <c r="K68" s="58"/>
      <c r="L68" s="58"/>
    </row>
    <row r="69" spans="7:12">
      <c r="G69" s="90"/>
      <c r="H69" s="14"/>
      <c r="I69" s="91"/>
      <c r="J69" s="58"/>
      <c r="K69" s="58"/>
      <c r="L69" s="58"/>
    </row>
    <row r="70" spans="7:12">
      <c r="G70" s="90"/>
      <c r="H70" s="14"/>
      <c r="I70" s="91"/>
      <c r="J70" s="58"/>
      <c r="K70" s="58"/>
      <c r="L70" s="58"/>
    </row>
    <row r="71" spans="7:12">
      <c r="G71" s="90"/>
      <c r="H71" s="14"/>
      <c r="I71" s="91"/>
      <c r="J71" s="58"/>
      <c r="K71" s="58"/>
      <c r="L71" s="58"/>
    </row>
    <row r="72" spans="7:12">
      <c r="G72" s="90"/>
      <c r="H72" s="14"/>
      <c r="I72" s="91"/>
      <c r="J72" s="58"/>
      <c r="K72" s="58"/>
      <c r="L72" s="58"/>
    </row>
    <row r="73" spans="7:12">
      <c r="G73" s="90"/>
      <c r="H73" s="14"/>
      <c r="I73" s="91"/>
      <c r="J73" s="58"/>
      <c r="K73" s="58"/>
      <c r="L73" s="58"/>
    </row>
    <row r="74" spans="7:12">
      <c r="G74" s="90"/>
      <c r="H74" s="14"/>
      <c r="I74" s="91"/>
      <c r="J74" s="58"/>
      <c r="K74" s="58"/>
      <c r="L74" s="58"/>
    </row>
    <row r="75" spans="7:12">
      <c r="G75" s="90"/>
      <c r="H75" s="14"/>
      <c r="I75" s="91"/>
      <c r="J75" s="58"/>
      <c r="K75" s="58"/>
      <c r="L75" s="58"/>
    </row>
    <row r="76" spans="7:12">
      <c r="G76" s="90"/>
      <c r="H76" s="14"/>
      <c r="I76" s="91"/>
      <c r="J76" s="58"/>
      <c r="K76" s="58"/>
      <c r="L76" s="58"/>
    </row>
    <row r="77" spans="7:12">
      <c r="G77" s="90"/>
      <c r="H77" s="14"/>
      <c r="I77" s="91"/>
      <c r="J77" s="58"/>
      <c r="K77" s="58"/>
      <c r="L77" s="58"/>
    </row>
    <row r="78" spans="7:12">
      <c r="G78" s="90"/>
      <c r="H78" s="14"/>
      <c r="I78" s="91"/>
      <c r="J78" s="58"/>
      <c r="K78" s="58"/>
      <c r="L78" s="58"/>
    </row>
    <row r="79" spans="7:12">
      <c r="G79" s="90"/>
      <c r="H79" s="14"/>
      <c r="I79" s="91"/>
      <c r="J79" s="58"/>
      <c r="K79" s="58"/>
      <c r="L79" s="58"/>
    </row>
    <row r="80" spans="7:12">
      <c r="G80" s="90"/>
      <c r="H80" s="14"/>
      <c r="I80" s="91"/>
      <c r="J80" s="58"/>
      <c r="K80" s="58"/>
      <c r="L80" s="58"/>
    </row>
    <row r="81" spans="7:12">
      <c r="G81" s="90"/>
      <c r="H81" s="14"/>
      <c r="I81" s="91"/>
      <c r="J81" s="58"/>
      <c r="K81" s="58"/>
      <c r="L81" s="58"/>
    </row>
    <row r="82" spans="7:12">
      <c r="G82" s="90"/>
      <c r="H82" s="14"/>
      <c r="I82" s="91"/>
      <c r="J82" s="58"/>
      <c r="K82" s="58"/>
      <c r="L82" s="58"/>
    </row>
    <row r="83" spans="7:12">
      <c r="G83" s="90"/>
      <c r="H83" s="14"/>
      <c r="I83" s="91"/>
      <c r="J83" s="58"/>
      <c r="K83" s="58"/>
      <c r="L83" s="58"/>
    </row>
    <row r="84" spans="7:12">
      <c r="G84" s="90"/>
      <c r="H84" s="14"/>
      <c r="I84" s="91"/>
      <c r="J84" s="58"/>
      <c r="K84" s="58"/>
      <c r="L84" s="58"/>
    </row>
    <row r="85" spans="7:12">
      <c r="G85" s="90"/>
      <c r="H85" s="14"/>
      <c r="I85" s="91"/>
      <c r="J85" s="58"/>
      <c r="K85" s="58"/>
      <c r="L85" s="58"/>
    </row>
    <row r="86" spans="7:12">
      <c r="G86" s="90"/>
      <c r="H86" s="14"/>
      <c r="I86" s="91"/>
      <c r="J86" s="58"/>
      <c r="K86" s="58"/>
      <c r="L86" s="58"/>
    </row>
    <row r="87" spans="7:12">
      <c r="G87" s="90"/>
      <c r="H87" s="14"/>
      <c r="I87" s="91"/>
      <c r="J87" s="58"/>
      <c r="K87" s="58"/>
      <c r="L87" s="58"/>
    </row>
    <row r="88" spans="7:12">
      <c r="G88" s="90"/>
      <c r="H88" s="14"/>
      <c r="I88" s="91"/>
      <c r="J88" s="58"/>
      <c r="K88" s="58"/>
      <c r="L88" s="58"/>
    </row>
    <row r="89" spans="7:12">
      <c r="G89" s="90"/>
      <c r="H89" s="14"/>
      <c r="I89" s="91"/>
      <c r="J89" s="58"/>
      <c r="K89" s="58"/>
      <c r="L89" s="58"/>
    </row>
    <row r="90" spans="7:12">
      <c r="G90" s="90"/>
      <c r="H90" s="14"/>
      <c r="I90" s="91"/>
      <c r="J90" s="58"/>
      <c r="K90" s="58"/>
      <c r="L90" s="58"/>
    </row>
    <row r="91" spans="7:12">
      <c r="G91" s="90"/>
      <c r="H91" s="14"/>
      <c r="I91" s="91"/>
      <c r="J91" s="58"/>
      <c r="K91" s="58"/>
      <c r="L91" s="58"/>
    </row>
    <row r="92" spans="7:12">
      <c r="G92" s="90"/>
      <c r="H92" s="14"/>
      <c r="I92" s="91"/>
      <c r="J92" s="58"/>
      <c r="K92" s="58"/>
      <c r="L92" s="58"/>
    </row>
    <row r="93" spans="7:12">
      <c r="G93" s="90"/>
      <c r="H93" s="14"/>
      <c r="I93" s="91"/>
      <c r="J93" s="58"/>
      <c r="K93" s="58"/>
      <c r="L93" s="58"/>
    </row>
    <row r="94" spans="7:12">
      <c r="G94" s="90"/>
      <c r="H94" s="14"/>
      <c r="I94" s="91"/>
      <c r="J94" s="58"/>
      <c r="K94" s="58"/>
      <c r="L94" s="58"/>
    </row>
    <row r="95" spans="7:12">
      <c r="G95" s="90"/>
      <c r="H95" s="14"/>
      <c r="I95" s="91"/>
      <c r="J95" s="58"/>
      <c r="K95" s="58"/>
      <c r="L95" s="58"/>
    </row>
    <row r="96" spans="7:12">
      <c r="G96" s="90"/>
      <c r="H96" s="14"/>
      <c r="I96" s="91"/>
      <c r="J96" s="58"/>
      <c r="K96" s="58"/>
      <c r="L96" s="58"/>
    </row>
    <row r="97" spans="7:12">
      <c r="G97" s="90"/>
      <c r="H97" s="14"/>
      <c r="I97" s="91"/>
      <c r="J97" s="58"/>
      <c r="K97" s="58"/>
      <c r="L97" s="58"/>
    </row>
    <row r="98" spans="7:12">
      <c r="G98" s="90"/>
      <c r="H98" s="14"/>
      <c r="I98" s="91"/>
      <c r="J98" s="58"/>
      <c r="K98" s="58"/>
      <c r="L98" s="58"/>
    </row>
    <row r="99" spans="7:12">
      <c r="G99" s="90"/>
      <c r="H99" s="14"/>
      <c r="I99" s="91"/>
      <c r="J99" s="58"/>
      <c r="K99" s="58"/>
      <c r="L99" s="58"/>
    </row>
    <row r="100" spans="7:12">
      <c r="G100" s="90"/>
      <c r="H100" s="14"/>
      <c r="I100" s="91"/>
      <c r="J100" s="58"/>
      <c r="K100" s="58"/>
      <c r="L100" s="58"/>
    </row>
    <row r="101" spans="7:12">
      <c r="G101" s="90"/>
      <c r="H101" s="14"/>
      <c r="I101" s="91"/>
      <c r="J101" s="58"/>
      <c r="K101" s="58"/>
      <c r="L101" s="58"/>
    </row>
    <row r="102" spans="7:12">
      <c r="G102" s="90"/>
      <c r="H102" s="14"/>
      <c r="I102" s="91"/>
      <c r="J102" s="58"/>
      <c r="K102" s="58"/>
      <c r="L102" s="58"/>
    </row>
    <row r="103" spans="7:12">
      <c r="G103" s="90"/>
      <c r="H103" s="14"/>
      <c r="I103" s="91"/>
      <c r="J103" s="58"/>
      <c r="K103" s="58"/>
      <c r="L103" s="58"/>
    </row>
    <row r="104" spans="7:12">
      <c r="G104" s="90"/>
      <c r="H104" s="14"/>
      <c r="I104" s="91"/>
      <c r="J104" s="58"/>
      <c r="K104" s="58"/>
      <c r="L104" s="58"/>
    </row>
    <row r="105" spans="7:12">
      <c r="G105" s="90"/>
      <c r="H105" s="14"/>
      <c r="I105" s="91"/>
      <c r="J105" s="58"/>
      <c r="K105" s="58"/>
      <c r="L105" s="58"/>
    </row>
    <row r="106" spans="7:12">
      <c r="G106" s="90"/>
      <c r="H106" s="14"/>
      <c r="I106" s="91"/>
      <c r="J106" s="58"/>
      <c r="K106" s="58"/>
      <c r="L106" s="58"/>
    </row>
    <row r="107" spans="7:12">
      <c r="G107" s="90"/>
      <c r="H107" s="14"/>
      <c r="I107" s="91"/>
      <c r="J107" s="58"/>
      <c r="K107" s="58"/>
      <c r="L107" s="58"/>
    </row>
    <row r="108" spans="7:12">
      <c r="G108" s="90"/>
      <c r="H108" s="14"/>
      <c r="I108" s="91"/>
      <c r="J108" s="58"/>
      <c r="K108" s="58"/>
      <c r="L108" s="58"/>
    </row>
    <row r="109" spans="7:12">
      <c r="G109" s="90"/>
      <c r="H109" s="14"/>
      <c r="I109" s="91"/>
      <c r="J109" s="58"/>
      <c r="K109" s="58"/>
      <c r="L109" s="58"/>
    </row>
    <row r="110" spans="7:12">
      <c r="G110" s="90"/>
      <c r="H110" s="14"/>
      <c r="I110" s="91"/>
      <c r="J110" s="58"/>
      <c r="K110" s="58"/>
      <c r="L110" s="58"/>
    </row>
    <row r="111" spans="7:12">
      <c r="G111" s="90"/>
      <c r="H111" s="14"/>
      <c r="I111" s="91"/>
      <c r="J111" s="58"/>
      <c r="K111" s="58"/>
      <c r="L111" s="58"/>
    </row>
    <row r="112" spans="7:12">
      <c r="G112" s="90"/>
      <c r="H112" s="14"/>
      <c r="I112" s="91"/>
      <c r="J112" s="58"/>
      <c r="K112" s="58"/>
      <c r="L112" s="58"/>
    </row>
    <row r="113" spans="7:12">
      <c r="G113" s="90"/>
      <c r="H113" s="14"/>
      <c r="I113" s="91"/>
      <c r="J113" s="58"/>
      <c r="K113" s="58"/>
      <c r="L113" s="58"/>
    </row>
    <row r="114" spans="7:12">
      <c r="G114" s="90"/>
      <c r="H114" s="14"/>
      <c r="I114" s="91"/>
      <c r="J114" s="58"/>
      <c r="K114" s="58"/>
      <c r="L114" s="58"/>
    </row>
    <row r="115" spans="7:12">
      <c r="G115" s="90"/>
      <c r="H115" s="14"/>
      <c r="I115" s="91"/>
      <c r="J115" s="58"/>
      <c r="K115" s="58"/>
      <c r="L115" s="58"/>
    </row>
    <row r="116" spans="7:12">
      <c r="G116" s="90"/>
      <c r="H116" s="14"/>
      <c r="I116" s="91"/>
      <c r="J116" s="58"/>
      <c r="K116" s="58"/>
      <c r="L116" s="58"/>
    </row>
    <row r="117" spans="7:12">
      <c r="G117" s="90"/>
      <c r="H117" s="14"/>
      <c r="I117" s="91"/>
      <c r="J117" s="58"/>
      <c r="K117" s="58"/>
      <c r="L117" s="58"/>
    </row>
    <row r="118" spans="7:12">
      <c r="G118" s="90"/>
      <c r="H118" s="14"/>
      <c r="I118" s="91"/>
      <c r="J118" s="58"/>
      <c r="K118" s="58"/>
      <c r="L118" s="58"/>
    </row>
    <row r="119" spans="7:12">
      <c r="G119" s="90"/>
      <c r="H119" s="14"/>
      <c r="I119" s="91"/>
      <c r="J119" s="58"/>
      <c r="K119" s="58"/>
      <c r="L119" s="58"/>
    </row>
    <row r="120" spans="7:12">
      <c r="G120" s="90"/>
      <c r="H120" s="14"/>
      <c r="I120" s="91"/>
      <c r="J120" s="58"/>
      <c r="K120" s="58"/>
      <c r="L120" s="58"/>
    </row>
    <row r="121" spans="7:12">
      <c r="G121" s="90"/>
      <c r="H121" s="14"/>
      <c r="I121" s="91"/>
      <c r="J121" s="58"/>
      <c r="K121" s="58"/>
      <c r="L121" s="58"/>
    </row>
    <row r="122" spans="7:12">
      <c r="G122" s="90"/>
      <c r="H122" s="14"/>
      <c r="I122" s="91"/>
      <c r="J122" s="58"/>
      <c r="K122" s="58"/>
      <c r="L122" s="58"/>
    </row>
    <row r="123" spans="7:12">
      <c r="G123" s="90"/>
      <c r="H123" s="14"/>
      <c r="I123" s="91"/>
      <c r="J123" s="58"/>
      <c r="K123" s="58"/>
      <c r="L123" s="58"/>
    </row>
    <row r="124" spans="7:12">
      <c r="G124" s="90"/>
      <c r="H124" s="14"/>
      <c r="I124" s="91"/>
      <c r="J124" s="58"/>
      <c r="K124" s="58"/>
      <c r="L124" s="58"/>
    </row>
    <row r="125" spans="7:12">
      <c r="G125" s="90"/>
      <c r="H125" s="14"/>
      <c r="I125" s="91"/>
      <c r="J125" s="58"/>
      <c r="K125" s="58"/>
      <c r="L125" s="58"/>
    </row>
    <row r="126" spans="7:12">
      <c r="G126" s="90"/>
      <c r="H126" s="14"/>
      <c r="I126" s="91"/>
      <c r="J126" s="58"/>
      <c r="K126" s="58"/>
      <c r="L126" s="58"/>
    </row>
    <row r="127" spans="7:12">
      <c r="G127" s="90"/>
      <c r="H127" s="14"/>
      <c r="I127" s="91"/>
      <c r="J127" s="58"/>
      <c r="K127" s="58"/>
      <c r="L127" s="58"/>
    </row>
    <row r="128" spans="7:12">
      <c r="G128" s="90"/>
      <c r="H128" s="14"/>
      <c r="I128" s="91"/>
      <c r="J128" s="58"/>
      <c r="K128" s="58"/>
      <c r="L128" s="58"/>
    </row>
    <row r="129" spans="7:12">
      <c r="G129" s="90"/>
      <c r="H129" s="14"/>
      <c r="I129" s="91"/>
      <c r="J129" s="58"/>
      <c r="K129" s="58"/>
      <c r="L129" s="58"/>
    </row>
    <row r="130" spans="7:12">
      <c r="G130" s="90"/>
      <c r="H130" s="14"/>
      <c r="I130" s="91"/>
      <c r="J130" s="58"/>
      <c r="K130" s="58"/>
      <c r="L130" s="58"/>
    </row>
    <row r="131" spans="7:12">
      <c r="G131" s="90"/>
      <c r="H131" s="14"/>
      <c r="I131" s="91"/>
      <c r="J131" s="58"/>
      <c r="K131" s="58"/>
      <c r="L131" s="58"/>
    </row>
    <row r="132" spans="7:12">
      <c r="G132" s="90"/>
      <c r="H132" s="14"/>
      <c r="I132" s="91"/>
      <c r="J132" s="58"/>
      <c r="K132" s="58"/>
      <c r="L132" s="58"/>
    </row>
    <row r="133" spans="7:12">
      <c r="G133" s="90"/>
      <c r="H133" s="14"/>
      <c r="I133" s="91"/>
      <c r="J133" s="58"/>
      <c r="K133" s="58"/>
      <c r="L133" s="58"/>
    </row>
    <row r="134" spans="7:12">
      <c r="G134" s="90"/>
      <c r="H134" s="14"/>
      <c r="I134" s="91"/>
      <c r="J134" s="58"/>
      <c r="K134" s="58"/>
      <c r="L134" s="58"/>
    </row>
    <row r="135" spans="7:12">
      <c r="G135" s="90"/>
      <c r="H135" s="14"/>
      <c r="I135" s="91"/>
      <c r="J135" s="58"/>
      <c r="K135" s="58"/>
      <c r="L135" s="58"/>
    </row>
    <row r="136" spans="7:12">
      <c r="G136" s="90"/>
      <c r="H136" s="14"/>
      <c r="I136" s="91"/>
      <c r="J136" s="58"/>
      <c r="K136" s="58"/>
      <c r="L136" s="58"/>
    </row>
    <row r="137" spans="7:12">
      <c r="G137" s="90"/>
      <c r="H137" s="14"/>
      <c r="I137" s="91"/>
      <c r="J137" s="58"/>
      <c r="K137" s="58"/>
      <c r="L137" s="58"/>
    </row>
    <row r="138" spans="7:12">
      <c r="G138" s="90"/>
      <c r="H138" s="14"/>
      <c r="I138" s="91"/>
      <c r="J138" s="58"/>
      <c r="K138" s="58"/>
      <c r="L138" s="58"/>
    </row>
    <row r="139" spans="7:12">
      <c r="G139" s="90"/>
      <c r="H139" s="14"/>
      <c r="I139" s="91"/>
      <c r="J139" s="58"/>
      <c r="K139" s="58"/>
      <c r="L139" s="58"/>
    </row>
    <row r="140" spans="7:12">
      <c r="G140" s="90"/>
      <c r="H140" s="14"/>
      <c r="I140" s="91"/>
      <c r="J140" s="58"/>
      <c r="K140" s="58"/>
      <c r="L140" s="58"/>
    </row>
    <row r="141" spans="7:12">
      <c r="G141" s="90"/>
      <c r="H141" s="14"/>
      <c r="I141" s="91"/>
      <c r="J141" s="58"/>
      <c r="K141" s="58"/>
      <c r="L141" s="58"/>
    </row>
    <row r="142" spans="7:12">
      <c r="G142" s="90"/>
      <c r="H142" s="14"/>
      <c r="I142" s="91"/>
      <c r="J142" s="58"/>
      <c r="K142" s="58"/>
      <c r="L142" s="58"/>
    </row>
    <row r="143" spans="7:12">
      <c r="G143" s="90"/>
      <c r="H143" s="14"/>
      <c r="I143" s="91"/>
      <c r="J143" s="58"/>
      <c r="K143" s="58"/>
      <c r="L143" s="58"/>
    </row>
    <row r="144" spans="7:12">
      <c r="G144" s="90"/>
      <c r="H144" s="14"/>
      <c r="I144" s="91"/>
      <c r="J144" s="58"/>
      <c r="K144" s="58"/>
      <c r="L144" s="58"/>
    </row>
    <row r="145" spans="7:12">
      <c r="G145" s="90"/>
      <c r="H145" s="14"/>
      <c r="I145" s="91"/>
      <c r="J145" s="58"/>
      <c r="K145" s="58"/>
      <c r="L145" s="58"/>
    </row>
    <row r="146" spans="7:12">
      <c r="G146" s="90"/>
      <c r="H146" s="14"/>
      <c r="I146" s="91"/>
      <c r="J146" s="58"/>
      <c r="K146" s="58"/>
      <c r="L146" s="58"/>
    </row>
    <row r="147" spans="7:12">
      <c r="G147" s="90"/>
      <c r="H147" s="14"/>
      <c r="I147" s="91"/>
      <c r="J147" s="58"/>
      <c r="K147" s="58"/>
      <c r="L147" s="58"/>
    </row>
    <row r="148" spans="7:12">
      <c r="G148" s="90"/>
      <c r="H148" s="14"/>
      <c r="I148" s="91"/>
      <c r="J148" s="58"/>
      <c r="K148" s="58"/>
      <c r="L148" s="58"/>
    </row>
    <row r="149" spans="7:12">
      <c r="G149" s="90"/>
      <c r="H149" s="14"/>
      <c r="I149" s="91"/>
      <c r="J149" s="58"/>
      <c r="K149" s="58"/>
      <c r="L149" s="58"/>
    </row>
    <row r="150" spans="7:12">
      <c r="G150" s="90"/>
      <c r="H150" s="14"/>
      <c r="I150" s="91"/>
      <c r="J150" s="58"/>
      <c r="K150" s="58"/>
      <c r="L150" s="58"/>
    </row>
    <row r="151" spans="7:12">
      <c r="G151" s="90"/>
      <c r="H151" s="14"/>
      <c r="I151" s="91"/>
      <c r="J151" s="58"/>
      <c r="K151" s="58"/>
      <c r="L151" s="58"/>
    </row>
    <row r="152" spans="7:12">
      <c r="G152" s="90"/>
      <c r="H152" s="14"/>
      <c r="I152" s="91"/>
      <c r="J152" s="58"/>
      <c r="K152" s="58"/>
      <c r="L152" s="58"/>
    </row>
    <row r="153" spans="7:12">
      <c r="G153" s="90"/>
      <c r="H153" s="14"/>
      <c r="I153" s="91"/>
      <c r="J153" s="58"/>
      <c r="K153" s="58"/>
      <c r="L153" s="58"/>
    </row>
    <row r="154" spans="7:12">
      <c r="G154" s="90"/>
      <c r="H154" s="14"/>
      <c r="I154" s="91"/>
      <c r="J154" s="58"/>
      <c r="K154" s="58"/>
      <c r="L154" s="58"/>
    </row>
    <row r="155" spans="7:12">
      <c r="G155" s="90"/>
      <c r="H155" s="14"/>
      <c r="I155" s="91"/>
      <c r="J155" s="58"/>
      <c r="K155" s="58"/>
      <c r="L155" s="58"/>
    </row>
    <row r="156" spans="7:12">
      <c r="G156" s="90"/>
      <c r="H156" s="14"/>
      <c r="I156" s="91"/>
      <c r="J156" s="58"/>
      <c r="K156" s="58"/>
      <c r="L156" s="58"/>
    </row>
    <row r="157" spans="7:12">
      <c r="G157" s="90"/>
      <c r="H157" s="14"/>
      <c r="I157" s="91"/>
      <c r="J157" s="58"/>
      <c r="K157" s="58"/>
      <c r="L157" s="58"/>
    </row>
    <row r="158" spans="7:12">
      <c r="G158" s="90"/>
      <c r="H158" s="14"/>
      <c r="I158" s="91"/>
      <c r="J158" s="58"/>
      <c r="K158" s="58"/>
      <c r="L158" s="58"/>
    </row>
    <row r="159" spans="7:12">
      <c r="G159" s="90"/>
      <c r="H159" s="14"/>
      <c r="I159" s="91"/>
      <c r="J159" s="58"/>
      <c r="K159" s="58"/>
      <c r="L159" s="58"/>
    </row>
    <row r="160" spans="7:12">
      <c r="G160" s="90"/>
      <c r="H160" s="14"/>
      <c r="I160" s="91"/>
      <c r="J160" s="58"/>
      <c r="K160" s="58"/>
      <c r="L160" s="58"/>
    </row>
    <row r="161" spans="7:12">
      <c r="G161" s="90"/>
      <c r="H161" s="14"/>
      <c r="I161" s="91"/>
      <c r="J161" s="58"/>
      <c r="K161" s="58"/>
      <c r="L161" s="58"/>
    </row>
    <row r="162" spans="7:12">
      <c r="G162" s="90"/>
      <c r="H162" s="14"/>
      <c r="I162" s="91"/>
      <c r="J162" s="58"/>
      <c r="K162" s="58"/>
      <c r="L162" s="58"/>
    </row>
    <row r="163" spans="7:12">
      <c r="G163" s="90"/>
      <c r="H163" s="14"/>
      <c r="I163" s="91"/>
      <c r="J163" s="58"/>
      <c r="K163" s="58"/>
      <c r="L163" s="58"/>
    </row>
    <row r="164" spans="7:12">
      <c r="G164" s="90"/>
      <c r="H164" s="14"/>
      <c r="I164" s="91"/>
      <c r="J164" s="58"/>
      <c r="K164" s="58"/>
      <c r="L164" s="58"/>
    </row>
    <row r="165" spans="7:12">
      <c r="G165" s="90"/>
      <c r="H165" s="14"/>
      <c r="I165" s="91"/>
      <c r="J165" s="58"/>
      <c r="K165" s="58"/>
      <c r="L165" s="58"/>
    </row>
    <row r="166" spans="7:12">
      <c r="G166" s="90"/>
      <c r="H166" s="14"/>
      <c r="I166" s="91"/>
      <c r="J166" s="58"/>
      <c r="K166" s="58"/>
      <c r="L166" s="58"/>
    </row>
    <row r="167" spans="7:12">
      <c r="G167" s="90"/>
      <c r="H167" s="14"/>
      <c r="I167" s="91"/>
      <c r="J167" s="58"/>
      <c r="K167" s="58"/>
      <c r="L167" s="58"/>
    </row>
    <row r="168" spans="7:12">
      <c r="G168" s="90"/>
      <c r="H168" s="14"/>
      <c r="I168" s="91"/>
      <c r="J168" s="58"/>
      <c r="K168" s="58"/>
      <c r="L168" s="58"/>
    </row>
    <row r="169" spans="7:12">
      <c r="G169" s="90"/>
      <c r="H169" s="14"/>
      <c r="I169" s="91"/>
      <c r="J169" s="58"/>
      <c r="K169" s="58"/>
      <c r="L169" s="58"/>
    </row>
    <row r="170" spans="7:12">
      <c r="G170" s="90"/>
      <c r="H170" s="14"/>
      <c r="I170" s="91"/>
      <c r="J170" s="58"/>
      <c r="K170" s="58"/>
      <c r="L170" s="58"/>
    </row>
    <row r="171" spans="7:12">
      <c r="G171" s="90"/>
      <c r="H171" s="14"/>
      <c r="I171" s="91"/>
      <c r="J171" s="58"/>
      <c r="K171" s="58"/>
      <c r="L171" s="58"/>
    </row>
    <row r="172" spans="7:12">
      <c r="G172" s="90"/>
      <c r="H172" s="14"/>
      <c r="I172" s="91"/>
      <c r="J172" s="58"/>
      <c r="K172" s="58"/>
      <c r="L172" s="58"/>
    </row>
    <row r="173" spans="7:12">
      <c r="G173" s="90"/>
      <c r="H173" s="14"/>
      <c r="I173" s="91"/>
      <c r="J173" s="58"/>
      <c r="K173" s="58"/>
      <c r="L173" s="58"/>
    </row>
    <row r="174" spans="7:12">
      <c r="G174" s="90"/>
      <c r="H174" s="14"/>
      <c r="I174" s="91"/>
      <c r="J174" s="58"/>
      <c r="K174" s="58"/>
      <c r="L174" s="58"/>
    </row>
    <row r="175" spans="7:12">
      <c r="G175" s="90"/>
      <c r="H175" s="14"/>
      <c r="I175" s="91"/>
      <c r="J175" s="58"/>
      <c r="K175" s="58"/>
      <c r="L175" s="58"/>
    </row>
    <row r="176" spans="7:12">
      <c r="G176" s="90"/>
      <c r="H176" s="14"/>
      <c r="I176" s="91"/>
      <c r="J176" s="58"/>
      <c r="K176" s="58"/>
      <c r="L176" s="58"/>
    </row>
    <row r="177" spans="7:12">
      <c r="G177" s="90"/>
      <c r="H177" s="14"/>
      <c r="I177" s="91"/>
      <c r="J177" s="58"/>
      <c r="K177" s="58"/>
      <c r="L177" s="58"/>
    </row>
    <row r="178" spans="7:12">
      <c r="G178" s="90"/>
      <c r="H178" s="14"/>
      <c r="I178" s="91"/>
      <c r="J178" s="58"/>
      <c r="K178" s="58"/>
      <c r="L178" s="58"/>
    </row>
    <row r="179" spans="7:12">
      <c r="G179" s="90"/>
      <c r="H179" s="14"/>
      <c r="I179" s="91"/>
      <c r="J179" s="58"/>
      <c r="K179" s="58"/>
      <c r="L179" s="58"/>
    </row>
    <row r="180" spans="7:12">
      <c r="G180" s="90"/>
      <c r="H180" s="14"/>
      <c r="I180" s="91"/>
      <c r="J180" s="58"/>
      <c r="K180" s="58"/>
      <c r="L180" s="58"/>
    </row>
    <row r="181" spans="7:12">
      <c r="G181" s="90"/>
      <c r="H181" s="14"/>
      <c r="I181" s="91"/>
      <c r="J181" s="58"/>
      <c r="K181" s="58"/>
      <c r="L181" s="58"/>
    </row>
    <row r="182" spans="7:12">
      <c r="G182" s="90"/>
      <c r="H182" s="14"/>
      <c r="I182" s="91"/>
      <c r="J182" s="58"/>
      <c r="K182" s="58"/>
      <c r="L182" s="58"/>
    </row>
    <row r="183" spans="7:12">
      <c r="G183" s="90"/>
      <c r="H183" s="14"/>
      <c r="I183" s="91"/>
      <c r="J183" s="58"/>
      <c r="K183" s="58"/>
      <c r="L183" s="58"/>
    </row>
    <row r="184" spans="7:12">
      <c r="G184" s="90"/>
      <c r="H184" s="14"/>
      <c r="I184" s="91"/>
      <c r="J184" s="58"/>
      <c r="K184" s="58"/>
      <c r="L184" s="58"/>
    </row>
    <row r="185" spans="7:12">
      <c r="G185" s="90"/>
      <c r="H185" s="14"/>
      <c r="I185" s="91"/>
      <c r="J185" s="58"/>
      <c r="K185" s="58"/>
      <c r="L185" s="58"/>
    </row>
    <row r="186" spans="7:12">
      <c r="G186" s="90"/>
      <c r="H186" s="14"/>
      <c r="I186" s="91"/>
      <c r="J186" s="58"/>
      <c r="K186" s="58"/>
      <c r="L186" s="58"/>
    </row>
    <row r="187" spans="7:12">
      <c r="G187" s="90"/>
      <c r="H187" s="14"/>
      <c r="I187" s="91"/>
      <c r="J187" s="58"/>
      <c r="K187" s="58"/>
      <c r="L187" s="58"/>
    </row>
    <row r="188" spans="7:12">
      <c r="G188" s="90"/>
      <c r="H188" s="14"/>
      <c r="I188" s="91"/>
      <c r="J188" s="58"/>
      <c r="K188" s="58"/>
      <c r="L188" s="58"/>
    </row>
    <row r="189" spans="7:12">
      <c r="G189" s="90"/>
      <c r="H189" s="14"/>
      <c r="I189" s="91"/>
      <c r="J189" s="58"/>
      <c r="K189" s="58"/>
      <c r="L189" s="58"/>
    </row>
    <row r="190" spans="7:12">
      <c r="G190" s="90"/>
      <c r="H190" s="14"/>
      <c r="I190" s="91"/>
      <c r="J190" s="58"/>
      <c r="K190" s="58"/>
      <c r="L190" s="58"/>
    </row>
    <row r="191" spans="7:12">
      <c r="G191" s="90"/>
      <c r="H191" s="14"/>
      <c r="I191" s="91"/>
      <c r="J191" s="58"/>
      <c r="K191" s="58"/>
      <c r="L191" s="58"/>
    </row>
    <row r="192" spans="7:12">
      <c r="G192" s="90"/>
      <c r="H192" s="14"/>
      <c r="I192" s="91"/>
      <c r="J192" s="58"/>
      <c r="K192" s="58"/>
      <c r="L192" s="58"/>
    </row>
    <row r="193" spans="7:12">
      <c r="G193" s="90"/>
      <c r="H193" s="14"/>
      <c r="I193" s="91"/>
      <c r="J193" s="58"/>
      <c r="K193" s="58"/>
      <c r="L193" s="58"/>
    </row>
    <row r="194" spans="7:12">
      <c r="G194" s="90"/>
      <c r="H194" s="14"/>
      <c r="I194" s="91"/>
      <c r="J194" s="58"/>
      <c r="K194" s="58"/>
      <c r="L194" s="58"/>
    </row>
    <row r="195" spans="7:12">
      <c r="G195" s="90"/>
      <c r="H195" s="14"/>
      <c r="I195" s="91"/>
      <c r="J195" s="58"/>
      <c r="K195" s="58"/>
      <c r="L195" s="58"/>
    </row>
    <row r="196" spans="7:12">
      <c r="G196" s="90"/>
      <c r="H196" s="14"/>
      <c r="I196" s="91"/>
      <c r="J196" s="58"/>
      <c r="K196" s="58"/>
      <c r="L196" s="58"/>
    </row>
    <row r="197" spans="7:12">
      <c r="G197" s="90"/>
      <c r="H197" s="14"/>
      <c r="I197" s="91"/>
      <c r="J197" s="58"/>
      <c r="K197" s="58"/>
      <c r="L197" s="58"/>
    </row>
    <row r="198" spans="7:12">
      <c r="G198" s="90"/>
      <c r="H198" s="14"/>
      <c r="I198" s="91"/>
      <c r="J198" s="58"/>
      <c r="K198" s="58"/>
      <c r="L198" s="58"/>
    </row>
    <row r="199" spans="7:12">
      <c r="G199" s="90"/>
      <c r="H199" s="14"/>
      <c r="I199" s="91"/>
      <c r="J199" s="58"/>
      <c r="K199" s="58"/>
      <c r="L199" s="58"/>
    </row>
    <row r="200" spans="7:12">
      <c r="G200" s="90"/>
      <c r="H200" s="14"/>
      <c r="I200" s="91"/>
      <c r="J200" s="58"/>
      <c r="K200" s="58"/>
      <c r="L200" s="58"/>
    </row>
    <row r="201" spans="7:12">
      <c r="G201" s="90"/>
      <c r="H201" s="14"/>
      <c r="I201" s="91"/>
      <c r="J201" s="58"/>
      <c r="K201" s="58"/>
      <c r="L201" s="58"/>
    </row>
    <row r="202" spans="7:12">
      <c r="G202" s="90"/>
      <c r="H202" s="14"/>
      <c r="I202" s="91"/>
      <c r="J202" s="58"/>
      <c r="K202" s="58"/>
      <c r="L202" s="58"/>
    </row>
    <row r="203" spans="7:12">
      <c r="G203" s="90"/>
      <c r="H203" s="14"/>
      <c r="I203" s="91"/>
      <c r="J203" s="58"/>
      <c r="K203" s="58"/>
      <c r="L203" s="58"/>
    </row>
    <row r="204" spans="7:12">
      <c r="G204" s="90"/>
      <c r="H204" s="14"/>
      <c r="I204" s="91"/>
      <c r="J204" s="58"/>
      <c r="K204" s="58"/>
      <c r="L204" s="58"/>
    </row>
    <row r="205" spans="7:12">
      <c r="G205" s="90"/>
      <c r="H205" s="14"/>
      <c r="I205" s="91"/>
      <c r="J205" s="58"/>
      <c r="K205" s="58"/>
      <c r="L205" s="58"/>
    </row>
    <row r="206" spans="7:12">
      <c r="G206" s="90"/>
      <c r="H206" s="14"/>
      <c r="I206" s="91"/>
      <c r="J206" s="58"/>
      <c r="K206" s="58"/>
      <c r="L206" s="58"/>
    </row>
    <row r="207" spans="7:12">
      <c r="G207" s="90"/>
      <c r="H207" s="14"/>
      <c r="I207" s="91"/>
      <c r="J207" s="58"/>
      <c r="K207" s="58"/>
      <c r="L207" s="58"/>
    </row>
    <row r="208" spans="7:12">
      <c r="G208" s="90"/>
      <c r="H208" s="14"/>
      <c r="I208" s="91"/>
      <c r="J208" s="58"/>
      <c r="K208" s="58"/>
      <c r="L208" s="58"/>
    </row>
    <row r="209" spans="7:12">
      <c r="G209" s="90"/>
      <c r="H209" s="14"/>
      <c r="I209" s="91"/>
      <c r="J209" s="58"/>
      <c r="K209" s="58"/>
      <c r="L209" s="58"/>
    </row>
    <row r="210" spans="7:12">
      <c r="G210" s="90"/>
      <c r="H210" s="14"/>
      <c r="I210" s="91"/>
      <c r="J210" s="58"/>
      <c r="K210" s="58"/>
      <c r="L210" s="58"/>
    </row>
    <row r="211" spans="7:12">
      <c r="G211" s="90"/>
      <c r="H211" s="14"/>
      <c r="I211" s="91"/>
      <c r="J211" s="58"/>
      <c r="K211" s="58"/>
      <c r="L211" s="58"/>
    </row>
    <row r="212" spans="7:12">
      <c r="G212" s="90"/>
      <c r="H212" s="14"/>
      <c r="I212" s="91"/>
      <c r="J212" s="58"/>
      <c r="K212" s="58"/>
      <c r="L212" s="58"/>
    </row>
    <row r="213" spans="7:12">
      <c r="G213" s="90"/>
      <c r="H213" s="14"/>
      <c r="I213" s="91"/>
      <c r="J213" s="58"/>
      <c r="K213" s="58"/>
      <c r="L213" s="58"/>
    </row>
    <row r="214" spans="7:12">
      <c r="G214" s="90"/>
      <c r="H214" s="14"/>
      <c r="I214" s="91"/>
      <c r="J214" s="58"/>
      <c r="K214" s="58"/>
      <c r="L214" s="58"/>
    </row>
    <row r="215" spans="7:12">
      <c r="G215" s="90"/>
      <c r="H215" s="14"/>
      <c r="I215" s="91"/>
      <c r="J215" s="58"/>
      <c r="K215" s="58"/>
      <c r="L215" s="58"/>
    </row>
    <row r="216" spans="7:12">
      <c r="G216" s="90"/>
      <c r="H216" s="14"/>
      <c r="I216" s="91"/>
      <c r="J216" s="58"/>
      <c r="K216" s="58"/>
      <c r="L216" s="58"/>
    </row>
    <row r="217" spans="7:12">
      <c r="G217" s="90"/>
      <c r="H217" s="14"/>
      <c r="I217" s="91"/>
      <c r="J217" s="58"/>
      <c r="K217" s="58"/>
      <c r="L217" s="58"/>
    </row>
    <row r="218" spans="7:12">
      <c r="G218" s="90"/>
      <c r="H218" s="14"/>
      <c r="I218" s="91"/>
      <c r="J218" s="58"/>
      <c r="K218" s="58"/>
      <c r="L218" s="58"/>
    </row>
    <row r="219" spans="7:12">
      <c r="G219" s="90"/>
      <c r="H219" s="14"/>
      <c r="I219" s="91"/>
      <c r="J219" s="58"/>
      <c r="K219" s="58"/>
      <c r="L219" s="58"/>
    </row>
    <row r="220" spans="7:12">
      <c r="G220" s="90"/>
      <c r="H220" s="14"/>
      <c r="I220" s="91"/>
      <c r="J220" s="58"/>
      <c r="K220" s="58"/>
      <c r="L220" s="58"/>
    </row>
    <row r="221" spans="7:12">
      <c r="G221" s="90"/>
      <c r="H221" s="14"/>
      <c r="I221" s="91"/>
      <c r="J221" s="58"/>
      <c r="K221" s="58"/>
      <c r="L221" s="58"/>
    </row>
    <row r="222" spans="7:12">
      <c r="G222" s="90"/>
      <c r="H222" s="14"/>
      <c r="I222" s="91"/>
      <c r="J222" s="58"/>
      <c r="K222" s="58"/>
      <c r="L222" s="58"/>
    </row>
    <row r="223" spans="7:12">
      <c r="G223" s="90"/>
      <c r="H223" s="14"/>
      <c r="I223" s="91"/>
      <c r="J223" s="58"/>
      <c r="K223" s="58"/>
      <c r="L223" s="58"/>
    </row>
    <row r="224" spans="7:12">
      <c r="G224" s="90"/>
      <c r="H224" s="14"/>
      <c r="I224" s="91"/>
      <c r="J224" s="58"/>
      <c r="K224" s="58"/>
      <c r="L224" s="58"/>
    </row>
    <row r="225" spans="7:12">
      <c r="G225" s="90"/>
      <c r="H225" s="14"/>
      <c r="I225" s="91"/>
      <c r="J225" s="58"/>
      <c r="K225" s="58"/>
      <c r="L225" s="58"/>
    </row>
    <row r="226" spans="7:12">
      <c r="G226" s="90"/>
      <c r="H226" s="14"/>
      <c r="I226" s="91"/>
      <c r="J226" s="58"/>
      <c r="K226" s="58"/>
      <c r="L226" s="58"/>
    </row>
    <row r="227" spans="7:12">
      <c r="G227" s="90"/>
      <c r="H227" s="14"/>
      <c r="I227" s="91"/>
      <c r="J227" s="58"/>
      <c r="K227" s="58"/>
      <c r="L227" s="58"/>
    </row>
    <row r="228" spans="7:12">
      <c r="G228" s="90"/>
      <c r="H228" s="14"/>
      <c r="I228" s="91"/>
      <c r="J228" s="58"/>
      <c r="K228" s="58"/>
      <c r="L228" s="58"/>
    </row>
    <row r="229" spans="7:12">
      <c r="G229" s="90"/>
      <c r="H229" s="14"/>
      <c r="I229" s="91"/>
      <c r="J229" s="58"/>
      <c r="K229" s="58"/>
      <c r="L229" s="58"/>
    </row>
    <row r="230" spans="7:12">
      <c r="G230" s="90"/>
      <c r="H230" s="14"/>
      <c r="I230" s="91"/>
      <c r="J230" s="58"/>
      <c r="K230" s="58"/>
      <c r="L230" s="58"/>
    </row>
    <row r="231" spans="7:12">
      <c r="G231" s="90"/>
      <c r="H231" s="14"/>
      <c r="I231" s="91"/>
      <c r="J231" s="58"/>
      <c r="K231" s="58"/>
      <c r="L231" s="58"/>
    </row>
    <row r="232" spans="7:12">
      <c r="G232" s="90"/>
      <c r="H232" s="14"/>
      <c r="I232" s="91"/>
      <c r="J232" s="58"/>
      <c r="K232" s="58"/>
      <c r="L232" s="58"/>
    </row>
    <row r="233" spans="7:12">
      <c r="G233" s="90"/>
      <c r="H233" s="14"/>
      <c r="I233" s="91"/>
      <c r="J233" s="58"/>
      <c r="K233" s="58"/>
      <c r="L233" s="58"/>
    </row>
    <row r="234" spans="7:12">
      <c r="G234" s="90"/>
      <c r="H234" s="14"/>
      <c r="I234" s="91"/>
      <c r="J234" s="58"/>
      <c r="K234" s="58"/>
      <c r="L234" s="58"/>
    </row>
    <row r="235" spans="7:12">
      <c r="G235" s="90"/>
      <c r="H235" s="14"/>
      <c r="I235" s="91"/>
      <c r="J235" s="58"/>
      <c r="K235" s="58"/>
      <c r="L235" s="58"/>
    </row>
    <row r="236" spans="7:12">
      <c r="G236" s="90"/>
      <c r="H236" s="14"/>
      <c r="I236" s="91"/>
      <c r="J236" s="58"/>
      <c r="K236" s="58"/>
      <c r="L236" s="58"/>
    </row>
    <row r="237" spans="7:12">
      <c r="G237" s="90"/>
      <c r="H237" s="14"/>
      <c r="I237" s="91"/>
      <c r="J237" s="58"/>
      <c r="K237" s="58"/>
      <c r="L237" s="58"/>
    </row>
    <row r="238" spans="7:12">
      <c r="G238" s="90"/>
      <c r="H238" s="14"/>
      <c r="I238" s="91"/>
      <c r="J238" s="58"/>
      <c r="K238" s="58"/>
      <c r="L238" s="58"/>
    </row>
    <row r="239" spans="7:12">
      <c r="G239" s="90"/>
      <c r="H239" s="14"/>
      <c r="I239" s="91"/>
      <c r="J239" s="58"/>
      <c r="K239" s="58"/>
      <c r="L239" s="58"/>
    </row>
    <row r="240" spans="7:12">
      <c r="G240" s="90"/>
      <c r="H240" s="14"/>
      <c r="I240" s="91"/>
      <c r="J240" s="58"/>
      <c r="K240" s="58"/>
      <c r="L240" s="58"/>
    </row>
    <row r="241" spans="7:12">
      <c r="G241" s="90"/>
      <c r="H241" s="14"/>
      <c r="I241" s="91"/>
      <c r="J241" s="58"/>
      <c r="K241" s="58"/>
      <c r="L241" s="58"/>
    </row>
    <row r="242" spans="7:12">
      <c r="G242" s="90"/>
      <c r="H242" s="14"/>
      <c r="I242" s="91"/>
      <c r="J242" s="58"/>
      <c r="K242" s="58"/>
      <c r="L242" s="58"/>
    </row>
    <row r="243" spans="7:12">
      <c r="G243" s="90"/>
      <c r="H243" s="14"/>
      <c r="I243" s="91"/>
      <c r="J243" s="58"/>
      <c r="K243" s="58"/>
      <c r="L243" s="58"/>
    </row>
    <row r="244" spans="7:12">
      <c r="G244" s="90"/>
      <c r="H244" s="14"/>
      <c r="I244" s="91"/>
      <c r="J244" s="58"/>
      <c r="K244" s="58"/>
      <c r="L244" s="58"/>
    </row>
    <row r="245" spans="7:12">
      <c r="G245" s="90"/>
      <c r="H245" s="14"/>
      <c r="I245" s="91"/>
      <c r="J245" s="58"/>
      <c r="K245" s="58"/>
      <c r="L245" s="58"/>
    </row>
    <row r="246" spans="7:12">
      <c r="G246" s="90"/>
      <c r="H246" s="14"/>
      <c r="I246" s="91"/>
      <c r="J246" s="58"/>
      <c r="K246" s="58"/>
      <c r="L246" s="58"/>
    </row>
    <row r="247" spans="7:12">
      <c r="G247" s="90"/>
      <c r="H247" s="14"/>
      <c r="I247" s="91"/>
      <c r="J247" s="58"/>
      <c r="K247" s="58"/>
      <c r="L247" s="58"/>
    </row>
    <row r="248" spans="7:12">
      <c r="G248" s="90"/>
      <c r="H248" s="14"/>
      <c r="I248" s="91"/>
      <c r="J248" s="58"/>
      <c r="K248" s="58"/>
      <c r="L248" s="58"/>
    </row>
    <row r="249" spans="7:12">
      <c r="G249" s="90"/>
      <c r="H249" s="14"/>
      <c r="I249" s="91"/>
      <c r="J249" s="58"/>
      <c r="K249" s="58"/>
      <c r="L249" s="58"/>
    </row>
    <row r="250" spans="7:12">
      <c r="G250" s="90"/>
      <c r="H250" s="14"/>
      <c r="I250" s="91"/>
      <c r="J250" s="58"/>
      <c r="K250" s="58"/>
      <c r="L250" s="58"/>
    </row>
    <row r="251" spans="7:12">
      <c r="G251" s="90"/>
      <c r="H251" s="14"/>
      <c r="I251" s="91"/>
      <c r="J251" s="58"/>
      <c r="K251" s="58"/>
      <c r="L251" s="58"/>
    </row>
    <row r="252" spans="7:12">
      <c r="G252" s="90"/>
      <c r="H252" s="14"/>
      <c r="I252" s="91"/>
      <c r="J252" s="58"/>
      <c r="K252" s="58"/>
      <c r="L252" s="58"/>
    </row>
    <row r="253" spans="7:12">
      <c r="G253" s="90"/>
      <c r="H253" s="14"/>
      <c r="I253" s="91"/>
      <c r="J253" s="58"/>
      <c r="K253" s="58"/>
      <c r="L253" s="58"/>
    </row>
    <row r="254" spans="7:12">
      <c r="G254" s="90"/>
      <c r="H254" s="14"/>
      <c r="I254" s="91"/>
      <c r="J254" s="58"/>
      <c r="K254" s="58"/>
      <c r="L254" s="58"/>
    </row>
    <row r="255" spans="7:12">
      <c r="G255" s="90"/>
      <c r="H255" s="14"/>
      <c r="I255" s="91"/>
      <c r="J255" s="58"/>
      <c r="K255" s="58"/>
      <c r="L255" s="58"/>
    </row>
    <row r="256" spans="7:12">
      <c r="G256" s="90"/>
      <c r="H256" s="14"/>
      <c r="I256" s="91"/>
      <c r="J256" s="58"/>
      <c r="K256" s="58"/>
      <c r="L256" s="58"/>
    </row>
    <row r="257" spans="7:12">
      <c r="G257" s="90"/>
      <c r="H257" s="14"/>
      <c r="I257" s="91"/>
      <c r="J257" s="58"/>
      <c r="K257" s="58"/>
      <c r="L257" s="58"/>
    </row>
    <row r="258" spans="7:12">
      <c r="G258" s="90"/>
      <c r="H258" s="14"/>
      <c r="I258" s="91"/>
      <c r="J258" s="58"/>
      <c r="K258" s="58"/>
      <c r="L258" s="58"/>
    </row>
    <row r="259" spans="7:12">
      <c r="G259" s="90"/>
      <c r="H259" s="14"/>
      <c r="I259" s="91"/>
      <c r="J259" s="58"/>
      <c r="K259" s="58"/>
      <c r="L259" s="58"/>
    </row>
    <row r="260" spans="7:12">
      <c r="G260" s="90"/>
      <c r="H260" s="14"/>
      <c r="I260" s="91"/>
      <c r="J260" s="58"/>
      <c r="K260" s="58"/>
      <c r="L260" s="58"/>
    </row>
    <row r="261" spans="7:12">
      <c r="G261" s="90"/>
      <c r="H261" s="14"/>
      <c r="I261" s="91"/>
      <c r="J261" s="58"/>
      <c r="K261" s="58"/>
      <c r="L261" s="58"/>
    </row>
    <row r="262" spans="7:12">
      <c r="G262" s="90"/>
      <c r="H262" s="14"/>
      <c r="I262" s="91"/>
      <c r="J262" s="58"/>
      <c r="K262" s="58"/>
      <c r="L262" s="58"/>
    </row>
    <row r="263" spans="7:12">
      <c r="G263" s="90"/>
      <c r="H263" s="14"/>
      <c r="I263" s="91"/>
      <c r="J263" s="58"/>
      <c r="K263" s="58"/>
      <c r="L263" s="58"/>
    </row>
    <row r="264" spans="7:12">
      <c r="G264" s="90"/>
      <c r="H264" s="14"/>
      <c r="I264" s="91"/>
      <c r="J264" s="58"/>
      <c r="K264" s="58"/>
      <c r="L264" s="58"/>
    </row>
    <row r="265" spans="7:12">
      <c r="G265" s="90"/>
      <c r="H265" s="14"/>
      <c r="I265" s="91"/>
      <c r="J265" s="58"/>
      <c r="K265" s="58"/>
      <c r="L265" s="58"/>
    </row>
    <row r="266" spans="7:12">
      <c r="G266" s="90"/>
      <c r="H266" s="14"/>
      <c r="I266" s="91"/>
      <c r="J266" s="58"/>
      <c r="K266" s="58"/>
      <c r="L266" s="58"/>
    </row>
    <row r="267" spans="7:12">
      <c r="G267" s="90"/>
      <c r="H267" s="14"/>
      <c r="I267" s="91"/>
      <c r="J267" s="58"/>
      <c r="K267" s="58"/>
      <c r="L267" s="58"/>
    </row>
    <row r="268" spans="7:12">
      <c r="G268" s="90"/>
      <c r="H268" s="14"/>
      <c r="I268" s="91"/>
      <c r="J268" s="58"/>
      <c r="K268" s="58"/>
      <c r="L268" s="58"/>
    </row>
    <row r="269" spans="7:12">
      <c r="G269" s="90"/>
      <c r="H269" s="14"/>
      <c r="I269" s="91"/>
      <c r="J269" s="58"/>
      <c r="K269" s="58"/>
      <c r="L269" s="58"/>
    </row>
    <row r="270" spans="7:12">
      <c r="G270" s="90"/>
      <c r="H270" s="14"/>
      <c r="I270" s="91"/>
      <c r="J270" s="58"/>
      <c r="K270" s="58"/>
      <c r="L270" s="58"/>
    </row>
    <row r="271" spans="7:12">
      <c r="G271" s="90"/>
      <c r="H271" s="14"/>
      <c r="I271" s="91"/>
      <c r="J271" s="58"/>
      <c r="K271" s="58"/>
      <c r="L271" s="58"/>
    </row>
    <row r="272" spans="7:12">
      <c r="G272" s="90"/>
      <c r="H272" s="14"/>
      <c r="I272" s="91"/>
      <c r="J272" s="58"/>
      <c r="K272" s="58"/>
      <c r="L272" s="58"/>
    </row>
    <row r="273" spans="7:12">
      <c r="G273" s="90"/>
      <c r="H273" s="14"/>
      <c r="I273" s="91"/>
      <c r="J273" s="58"/>
      <c r="K273" s="58"/>
      <c r="L273" s="58"/>
    </row>
    <row r="274" spans="7:12">
      <c r="G274" s="90"/>
      <c r="H274" s="14"/>
      <c r="I274" s="91"/>
      <c r="J274" s="58"/>
      <c r="K274" s="58"/>
      <c r="L274" s="58"/>
    </row>
    <row r="275" spans="7:12">
      <c r="G275" s="90"/>
      <c r="H275" s="14"/>
      <c r="I275" s="91"/>
      <c r="J275" s="58"/>
      <c r="K275" s="58"/>
      <c r="L275" s="58"/>
    </row>
    <row r="276" spans="7:12">
      <c r="G276" s="90"/>
      <c r="H276" s="14"/>
      <c r="I276" s="91"/>
      <c r="J276" s="58"/>
      <c r="K276" s="58"/>
      <c r="L276" s="58"/>
    </row>
    <row r="277" spans="7:12">
      <c r="G277" s="90"/>
      <c r="H277" s="14"/>
      <c r="I277" s="91"/>
      <c r="J277" s="58"/>
      <c r="K277" s="58"/>
      <c r="L277" s="58"/>
    </row>
    <row r="278" spans="7:12">
      <c r="G278" s="90"/>
      <c r="H278" s="14"/>
      <c r="I278" s="91"/>
      <c r="J278" s="58"/>
      <c r="K278" s="58"/>
      <c r="L278" s="58"/>
    </row>
    <row r="279" spans="7:12">
      <c r="G279" s="90"/>
      <c r="H279" s="14"/>
      <c r="I279" s="91"/>
      <c r="J279" s="58"/>
      <c r="K279" s="58"/>
      <c r="L279" s="58"/>
    </row>
    <row r="280" spans="7:12">
      <c r="G280" s="90"/>
      <c r="H280" s="14"/>
      <c r="I280" s="91"/>
      <c r="J280" s="58"/>
      <c r="K280" s="58"/>
      <c r="L280" s="58"/>
    </row>
    <row r="281" spans="7:12">
      <c r="G281" s="90"/>
      <c r="H281" s="14"/>
      <c r="I281" s="91"/>
      <c r="J281" s="58"/>
      <c r="K281" s="58"/>
      <c r="L281" s="58"/>
    </row>
    <row r="282" spans="7:12">
      <c r="G282" s="90"/>
      <c r="H282" s="14"/>
      <c r="I282" s="91"/>
      <c r="J282" s="58"/>
      <c r="K282" s="58"/>
      <c r="L282" s="58"/>
    </row>
    <row r="283" spans="7:12">
      <c r="G283" s="90"/>
      <c r="H283" s="14"/>
      <c r="I283" s="91"/>
      <c r="J283" s="58"/>
      <c r="K283" s="58"/>
      <c r="L283" s="58"/>
    </row>
    <row r="284" spans="7:12">
      <c r="G284" s="90"/>
      <c r="H284" s="14"/>
      <c r="I284" s="91"/>
      <c r="J284" s="58"/>
      <c r="K284" s="58"/>
      <c r="L284" s="58"/>
    </row>
    <row r="285" spans="7:12">
      <c r="G285" s="90"/>
      <c r="H285" s="14"/>
      <c r="I285" s="91"/>
      <c r="J285" s="58"/>
      <c r="K285" s="58"/>
      <c r="L285" s="58"/>
    </row>
    <row r="286" spans="7:12">
      <c r="G286" s="90"/>
      <c r="H286" s="14"/>
      <c r="I286" s="91"/>
      <c r="J286" s="58"/>
      <c r="K286" s="58"/>
      <c r="L286" s="58"/>
    </row>
    <row r="287" spans="7:12">
      <c r="G287" s="90"/>
      <c r="H287" s="14"/>
      <c r="I287" s="91"/>
      <c r="J287" s="58"/>
      <c r="K287" s="58"/>
      <c r="L287" s="58"/>
    </row>
    <row r="288" spans="7:12">
      <c r="G288" s="90"/>
      <c r="H288" s="14"/>
      <c r="I288" s="91"/>
      <c r="J288" s="58"/>
      <c r="K288" s="58"/>
      <c r="L288" s="58"/>
    </row>
    <row r="289" spans="7:12">
      <c r="G289" s="90"/>
      <c r="H289" s="14"/>
      <c r="I289" s="91"/>
      <c r="J289" s="58"/>
      <c r="K289" s="58"/>
      <c r="L289" s="58"/>
    </row>
    <row r="290" spans="7:12">
      <c r="G290" s="90"/>
      <c r="H290" s="14"/>
      <c r="I290" s="91"/>
      <c r="J290" s="58"/>
      <c r="K290" s="58"/>
      <c r="L290" s="58"/>
    </row>
    <row r="291" spans="7:12">
      <c r="G291" s="90"/>
      <c r="H291" s="14"/>
      <c r="I291" s="91"/>
      <c r="J291" s="58"/>
      <c r="K291" s="58"/>
      <c r="L291" s="58"/>
    </row>
    <row r="292" spans="7:12">
      <c r="G292" s="90"/>
      <c r="H292" s="14"/>
      <c r="I292" s="91"/>
      <c r="J292" s="58"/>
      <c r="K292" s="58"/>
      <c r="L292" s="58"/>
    </row>
    <row r="293" spans="7:12">
      <c r="G293" s="90"/>
      <c r="H293" s="14"/>
      <c r="I293" s="91"/>
      <c r="J293" s="58"/>
      <c r="K293" s="58"/>
      <c r="L293" s="58"/>
    </row>
    <row r="294" spans="7:12">
      <c r="G294" s="90"/>
      <c r="H294" s="14"/>
      <c r="I294" s="91"/>
      <c r="J294" s="58"/>
      <c r="K294" s="58"/>
      <c r="L294" s="58"/>
    </row>
    <row r="295" spans="7:12">
      <c r="G295" s="90"/>
      <c r="H295" s="14"/>
      <c r="I295" s="91"/>
      <c r="J295" s="58"/>
      <c r="K295" s="58"/>
      <c r="L295" s="58"/>
    </row>
    <row r="296" spans="7:12">
      <c r="G296" s="90"/>
      <c r="H296" s="14"/>
      <c r="I296" s="91"/>
      <c r="J296" s="58"/>
      <c r="K296" s="58"/>
      <c r="L296" s="58"/>
    </row>
    <row r="297" spans="7:12">
      <c r="G297" s="90"/>
      <c r="H297" s="14"/>
      <c r="I297" s="91"/>
      <c r="J297" s="58"/>
      <c r="K297" s="58"/>
      <c r="L297" s="58"/>
    </row>
    <row r="298" spans="7:12">
      <c r="G298" s="90"/>
      <c r="H298" s="14"/>
      <c r="I298" s="91"/>
      <c r="J298" s="58"/>
      <c r="K298" s="58"/>
      <c r="L298" s="58"/>
    </row>
    <row r="299" spans="7:12">
      <c r="G299" s="90"/>
      <c r="H299" s="14"/>
      <c r="I299" s="91"/>
      <c r="J299" s="58"/>
      <c r="K299" s="58"/>
      <c r="L299" s="58"/>
    </row>
    <row r="300" spans="7:12">
      <c r="G300" s="90"/>
      <c r="H300" s="14"/>
      <c r="I300" s="91"/>
      <c r="J300" s="58"/>
      <c r="K300" s="58"/>
      <c r="L300" s="58"/>
    </row>
    <row r="301" spans="7:12">
      <c r="G301" s="90"/>
      <c r="H301" s="14"/>
      <c r="I301" s="91"/>
      <c r="J301" s="58"/>
      <c r="K301" s="58"/>
      <c r="L301" s="58"/>
    </row>
    <row r="302" spans="7:12">
      <c r="G302" s="90"/>
      <c r="H302" s="14"/>
      <c r="I302" s="91"/>
      <c r="J302" s="58"/>
      <c r="K302" s="58"/>
      <c r="L302" s="58"/>
    </row>
    <row r="303" spans="7:12">
      <c r="G303" s="90"/>
      <c r="H303" s="14"/>
      <c r="I303" s="91"/>
      <c r="J303" s="58"/>
      <c r="K303" s="58"/>
      <c r="L303" s="58"/>
    </row>
    <row r="304" spans="7:12">
      <c r="G304" s="90"/>
      <c r="H304" s="14"/>
      <c r="I304" s="91"/>
      <c r="J304" s="58"/>
      <c r="K304" s="58"/>
      <c r="L304" s="58"/>
    </row>
    <row r="305" spans="7:12">
      <c r="G305" s="90"/>
      <c r="H305" s="14"/>
      <c r="I305" s="91"/>
      <c r="J305" s="58"/>
      <c r="K305" s="58"/>
      <c r="L305" s="58"/>
    </row>
    <row r="306" spans="7:12">
      <c r="G306" s="90"/>
      <c r="H306" s="14"/>
      <c r="I306" s="91"/>
      <c r="J306" s="58"/>
      <c r="K306" s="58"/>
      <c r="L306" s="58"/>
    </row>
    <row r="307" spans="7:12">
      <c r="G307" s="90"/>
      <c r="H307" s="14"/>
      <c r="I307" s="91"/>
      <c r="J307" s="58"/>
      <c r="K307" s="58"/>
      <c r="L307" s="58"/>
    </row>
    <row r="308" spans="7:12">
      <c r="G308" s="90"/>
      <c r="H308" s="14"/>
      <c r="I308" s="91"/>
      <c r="J308" s="58"/>
      <c r="K308" s="58"/>
      <c r="L308" s="58"/>
    </row>
    <row r="309" spans="7:12">
      <c r="G309" s="90"/>
      <c r="H309" s="14"/>
      <c r="I309" s="91"/>
      <c r="J309" s="58"/>
      <c r="K309" s="58"/>
      <c r="L309" s="58"/>
    </row>
    <row r="310" spans="7:12">
      <c r="G310" s="90"/>
      <c r="H310" s="14"/>
      <c r="I310" s="91"/>
      <c r="J310" s="58"/>
      <c r="K310" s="58"/>
      <c r="L310" s="58"/>
    </row>
    <row r="311" spans="7:12">
      <c r="G311" s="90"/>
      <c r="H311" s="14"/>
      <c r="I311" s="91"/>
      <c r="J311" s="58"/>
      <c r="K311" s="58"/>
      <c r="L311" s="58"/>
    </row>
    <row r="312" spans="7:12">
      <c r="G312" s="90"/>
      <c r="H312" s="14"/>
      <c r="I312" s="91"/>
      <c r="J312" s="58"/>
      <c r="K312" s="58"/>
      <c r="L312" s="58"/>
    </row>
    <row r="313" spans="7:12">
      <c r="G313" s="90"/>
      <c r="H313" s="14"/>
      <c r="I313" s="91"/>
      <c r="J313" s="58"/>
      <c r="K313" s="58"/>
      <c r="L313" s="58"/>
    </row>
    <row r="314" spans="7:12">
      <c r="G314" s="90"/>
      <c r="H314" s="14"/>
      <c r="I314" s="91"/>
      <c r="J314" s="58"/>
      <c r="K314" s="58"/>
      <c r="L314" s="58"/>
    </row>
    <row r="315" spans="7:12">
      <c r="G315" s="90"/>
      <c r="H315" s="14"/>
      <c r="I315" s="91"/>
      <c r="J315" s="58"/>
      <c r="K315" s="58"/>
      <c r="L315" s="58"/>
    </row>
    <row r="316" spans="7:12">
      <c r="G316" s="90"/>
      <c r="H316" s="14"/>
      <c r="I316" s="91"/>
      <c r="J316" s="58"/>
      <c r="K316" s="58"/>
      <c r="L316" s="58"/>
    </row>
    <row r="317" spans="7:12">
      <c r="G317" s="90"/>
      <c r="H317" s="14"/>
      <c r="I317" s="91"/>
      <c r="J317" s="58"/>
      <c r="K317" s="58"/>
      <c r="L317" s="58"/>
    </row>
    <row r="318" spans="7:12">
      <c r="G318" s="90"/>
      <c r="H318" s="14"/>
      <c r="I318" s="91"/>
      <c r="J318" s="58"/>
      <c r="K318" s="58"/>
      <c r="L318" s="58"/>
    </row>
    <row r="319" spans="7:12">
      <c r="G319" s="90"/>
      <c r="H319" s="14"/>
      <c r="I319" s="91"/>
      <c r="J319" s="58"/>
      <c r="K319" s="58"/>
      <c r="L319" s="58"/>
    </row>
    <row r="320" spans="7:12">
      <c r="G320" s="90"/>
      <c r="H320" s="14"/>
      <c r="I320" s="91"/>
      <c r="J320" s="58"/>
      <c r="K320" s="58"/>
      <c r="L320" s="58"/>
    </row>
    <row r="321" spans="7:12">
      <c r="G321" s="90"/>
      <c r="H321" s="14"/>
      <c r="I321" s="91"/>
      <c r="J321" s="58"/>
      <c r="K321" s="58"/>
      <c r="L321" s="58"/>
    </row>
    <row r="322" spans="7:12">
      <c r="G322" s="90"/>
      <c r="H322" s="14"/>
      <c r="I322" s="91"/>
      <c r="J322" s="58"/>
      <c r="K322" s="58"/>
      <c r="L322" s="58"/>
    </row>
    <row r="323" spans="7:12">
      <c r="G323" s="90"/>
      <c r="H323" s="14"/>
      <c r="I323" s="91"/>
      <c r="J323" s="58"/>
      <c r="K323" s="58"/>
      <c r="L323" s="58"/>
    </row>
    <row r="324" spans="7:12">
      <c r="G324" s="90"/>
      <c r="H324" s="14"/>
      <c r="I324" s="91"/>
      <c r="J324" s="58"/>
      <c r="K324" s="58"/>
      <c r="L324" s="58"/>
    </row>
    <row r="325" spans="7:12">
      <c r="G325" s="90"/>
      <c r="H325" s="14"/>
      <c r="I325" s="91"/>
      <c r="J325" s="58"/>
      <c r="K325" s="58"/>
      <c r="L325" s="58"/>
    </row>
    <row r="326" spans="7:12">
      <c r="G326" s="90"/>
      <c r="H326" s="14"/>
      <c r="I326" s="91"/>
      <c r="J326" s="58"/>
      <c r="K326" s="58"/>
      <c r="L326" s="58"/>
    </row>
    <row r="327" spans="7:12">
      <c r="G327" s="90"/>
      <c r="H327" s="14"/>
      <c r="I327" s="91"/>
      <c r="J327" s="58"/>
      <c r="K327" s="58"/>
      <c r="L327" s="58"/>
    </row>
    <row r="328" spans="7:12">
      <c r="G328" s="90"/>
      <c r="H328" s="14"/>
      <c r="I328" s="91"/>
      <c r="J328" s="58"/>
      <c r="K328" s="58"/>
      <c r="L328" s="58"/>
    </row>
    <row r="329" spans="7:12">
      <c r="G329" s="90"/>
      <c r="H329" s="14"/>
      <c r="I329" s="91"/>
      <c r="J329" s="58"/>
      <c r="K329" s="58"/>
      <c r="L329" s="58"/>
    </row>
    <row r="330" spans="7:12">
      <c r="G330" s="90"/>
      <c r="H330" s="14"/>
      <c r="I330" s="91"/>
      <c r="J330" s="58"/>
      <c r="K330" s="58"/>
      <c r="L330" s="58"/>
    </row>
    <row r="331" spans="7:12">
      <c r="G331" s="90"/>
      <c r="H331" s="14"/>
      <c r="I331" s="91"/>
      <c r="J331" s="58"/>
      <c r="K331" s="58"/>
      <c r="L331" s="58"/>
    </row>
    <row r="332" spans="7:12">
      <c r="G332" s="90"/>
      <c r="H332" s="14"/>
      <c r="I332" s="91"/>
      <c r="J332" s="58"/>
      <c r="K332" s="58"/>
      <c r="L332" s="58"/>
    </row>
    <row r="333" spans="7:12">
      <c r="G333" s="90"/>
      <c r="H333" s="14"/>
      <c r="I333" s="91"/>
      <c r="J333" s="58"/>
      <c r="K333" s="58"/>
      <c r="L333" s="58"/>
    </row>
    <row r="334" spans="7:12">
      <c r="G334" s="90"/>
      <c r="H334" s="14"/>
      <c r="I334" s="91"/>
      <c r="J334" s="58"/>
      <c r="K334" s="58"/>
      <c r="L334" s="58"/>
    </row>
    <row r="335" spans="7:12">
      <c r="G335" s="90"/>
      <c r="H335" s="14"/>
      <c r="I335" s="91"/>
      <c r="J335" s="58"/>
      <c r="K335" s="58"/>
      <c r="L335" s="58"/>
    </row>
    <row r="336" spans="7:12">
      <c r="G336" s="90"/>
      <c r="H336" s="14"/>
      <c r="I336" s="91"/>
      <c r="J336" s="58"/>
      <c r="K336" s="58"/>
      <c r="L336" s="58"/>
    </row>
    <row r="337" spans="7:12">
      <c r="G337" s="90"/>
      <c r="H337" s="14"/>
      <c r="I337" s="91"/>
      <c r="J337" s="58"/>
      <c r="K337" s="58"/>
      <c r="L337" s="58"/>
    </row>
    <row r="338" spans="7:12">
      <c r="G338" s="90"/>
      <c r="H338" s="14"/>
      <c r="I338" s="91"/>
      <c r="J338" s="58"/>
      <c r="K338" s="58"/>
      <c r="L338" s="58"/>
    </row>
    <row r="339" spans="7:12">
      <c r="G339" s="90"/>
      <c r="H339" s="14"/>
      <c r="I339" s="91"/>
      <c r="J339" s="58"/>
      <c r="K339" s="58"/>
      <c r="L339" s="58"/>
    </row>
    <row r="340" spans="7:12">
      <c r="G340" s="90"/>
      <c r="H340" s="14"/>
      <c r="I340" s="91"/>
      <c r="J340" s="58"/>
      <c r="K340" s="58"/>
      <c r="L340" s="58"/>
    </row>
    <row r="341" spans="7:12">
      <c r="G341" s="90"/>
      <c r="H341" s="14"/>
      <c r="I341" s="91"/>
      <c r="J341" s="58"/>
      <c r="K341" s="58"/>
      <c r="L341" s="58"/>
    </row>
    <row r="342" spans="7:12">
      <c r="G342" s="90"/>
      <c r="H342" s="14"/>
      <c r="I342" s="91"/>
      <c r="J342" s="58"/>
      <c r="K342" s="58"/>
      <c r="L342" s="58"/>
    </row>
    <row r="343" spans="7:12">
      <c r="G343" s="90"/>
      <c r="H343" s="14"/>
      <c r="I343" s="91"/>
      <c r="J343" s="58"/>
      <c r="K343" s="58"/>
      <c r="L343" s="58"/>
    </row>
    <row r="344" spans="7:12">
      <c r="G344" s="90"/>
      <c r="H344" s="14"/>
      <c r="I344" s="91"/>
      <c r="J344" s="58"/>
      <c r="K344" s="58"/>
      <c r="L344" s="58"/>
    </row>
    <row r="345" spans="7:12">
      <c r="G345" s="90"/>
      <c r="H345" s="14"/>
      <c r="I345" s="91"/>
      <c r="J345" s="58"/>
      <c r="K345" s="58"/>
      <c r="L345" s="58"/>
    </row>
    <row r="346" spans="7:12">
      <c r="G346" s="90"/>
      <c r="H346" s="14"/>
      <c r="I346" s="91"/>
      <c r="J346" s="58"/>
      <c r="K346" s="58"/>
      <c r="L346" s="58"/>
    </row>
    <row r="347" spans="7:12">
      <c r="G347" s="90"/>
      <c r="H347" s="14"/>
      <c r="I347" s="91"/>
      <c r="J347" s="58"/>
      <c r="K347" s="58"/>
      <c r="L347" s="58"/>
    </row>
    <row r="348" spans="7:12">
      <c r="G348" s="90"/>
      <c r="H348" s="14"/>
      <c r="I348" s="91"/>
      <c r="J348" s="58"/>
      <c r="K348" s="58"/>
      <c r="L348" s="58"/>
    </row>
    <row r="349" spans="7:12">
      <c r="G349" s="90"/>
      <c r="H349" s="14"/>
      <c r="I349" s="91"/>
      <c r="J349" s="58"/>
      <c r="K349" s="58"/>
      <c r="L349" s="58"/>
    </row>
    <row r="350" spans="7:12">
      <c r="G350" s="90"/>
      <c r="H350" s="14"/>
      <c r="I350" s="91"/>
      <c r="J350" s="58"/>
      <c r="K350" s="58"/>
      <c r="L350" s="58"/>
    </row>
    <row r="351" spans="7:12">
      <c r="G351" s="90"/>
      <c r="H351" s="14"/>
      <c r="I351" s="91"/>
      <c r="J351" s="58"/>
      <c r="K351" s="58"/>
      <c r="L351" s="58"/>
    </row>
    <row r="352" spans="7:12">
      <c r="G352" s="90"/>
      <c r="H352" s="14"/>
      <c r="I352" s="91"/>
      <c r="J352" s="58"/>
      <c r="K352" s="58"/>
      <c r="L352" s="58"/>
    </row>
    <row r="353" spans="7:12">
      <c r="G353" s="90"/>
      <c r="H353" s="14"/>
      <c r="I353" s="91"/>
      <c r="J353" s="58"/>
      <c r="K353" s="58"/>
      <c r="L353" s="58"/>
    </row>
    <row r="354" spans="7:12">
      <c r="G354" s="90"/>
      <c r="H354" s="14"/>
      <c r="I354" s="91"/>
      <c r="J354" s="58"/>
      <c r="K354" s="58"/>
      <c r="L354" s="58"/>
    </row>
    <row r="355" spans="7:12">
      <c r="G355" s="90"/>
      <c r="H355" s="14"/>
      <c r="I355" s="91"/>
      <c r="J355" s="58"/>
      <c r="K355" s="58"/>
      <c r="L355" s="58"/>
    </row>
    <row r="356" spans="7:12">
      <c r="G356" s="90"/>
      <c r="H356" s="14"/>
      <c r="I356" s="91"/>
      <c r="J356" s="58"/>
      <c r="K356" s="58"/>
      <c r="L356" s="58"/>
    </row>
    <row r="357" spans="7:12">
      <c r="G357" s="90"/>
      <c r="H357" s="14"/>
      <c r="I357" s="91"/>
      <c r="J357" s="58"/>
      <c r="K357" s="58"/>
      <c r="L357" s="58"/>
    </row>
    <row r="358" spans="7:12">
      <c r="G358" s="90"/>
      <c r="H358" s="14"/>
      <c r="I358" s="91"/>
      <c r="J358" s="58"/>
      <c r="K358" s="58"/>
      <c r="L358" s="58"/>
    </row>
    <row r="359" spans="7:12">
      <c r="G359" s="90"/>
      <c r="H359" s="14"/>
      <c r="I359" s="91"/>
      <c r="J359" s="58"/>
      <c r="K359" s="58"/>
      <c r="L359" s="58"/>
    </row>
    <row r="360" spans="7:12">
      <c r="G360" s="90"/>
      <c r="H360" s="14"/>
      <c r="I360" s="91"/>
      <c r="J360" s="58"/>
      <c r="K360" s="58"/>
      <c r="L360" s="58"/>
    </row>
    <row r="361" spans="7:12">
      <c r="G361" s="90"/>
      <c r="H361" s="14"/>
      <c r="I361" s="91"/>
      <c r="J361" s="58"/>
      <c r="K361" s="58"/>
      <c r="L361" s="58"/>
    </row>
    <row r="362" spans="7:12">
      <c r="G362" s="90"/>
      <c r="H362" s="14"/>
      <c r="I362" s="91"/>
      <c r="J362" s="58"/>
      <c r="K362" s="58"/>
      <c r="L362" s="58"/>
    </row>
    <row r="363" spans="7:12">
      <c r="G363" s="90"/>
      <c r="H363" s="14"/>
      <c r="I363" s="91"/>
      <c r="J363" s="58"/>
      <c r="K363" s="58"/>
      <c r="L363" s="58"/>
    </row>
    <row r="364" spans="7:12">
      <c r="G364" s="90"/>
      <c r="H364" s="14"/>
      <c r="I364" s="91"/>
      <c r="J364" s="58"/>
      <c r="K364" s="58"/>
      <c r="L364" s="58"/>
    </row>
    <row r="365" spans="7:12">
      <c r="G365" s="90"/>
      <c r="H365" s="14"/>
      <c r="I365" s="91"/>
      <c r="J365" s="58"/>
      <c r="K365" s="58"/>
      <c r="L365" s="58"/>
    </row>
    <row r="366" spans="7:12">
      <c r="G366" s="90"/>
      <c r="H366" s="14"/>
      <c r="I366" s="91"/>
      <c r="J366" s="58"/>
      <c r="K366" s="58"/>
      <c r="L366" s="58"/>
    </row>
    <row r="367" spans="7:12">
      <c r="G367" s="90"/>
      <c r="H367" s="14"/>
      <c r="I367" s="91"/>
      <c r="J367" s="58"/>
      <c r="K367" s="58"/>
      <c r="L367" s="58"/>
    </row>
    <row r="368" spans="7:12">
      <c r="G368" s="90"/>
      <c r="H368" s="14"/>
      <c r="I368" s="91"/>
      <c r="J368" s="58"/>
      <c r="K368" s="58"/>
      <c r="L368" s="58"/>
    </row>
    <row r="369" spans="7:12">
      <c r="G369" s="90"/>
      <c r="H369" s="14"/>
      <c r="I369" s="91"/>
      <c r="J369" s="58"/>
      <c r="K369" s="58"/>
      <c r="L369" s="58"/>
    </row>
    <row r="370" spans="7:12">
      <c r="G370" s="90"/>
      <c r="H370" s="14"/>
      <c r="I370" s="91"/>
      <c r="J370" s="58"/>
      <c r="K370" s="58"/>
      <c r="L370" s="58"/>
    </row>
    <row r="371" spans="7:12">
      <c r="G371" s="90"/>
      <c r="H371" s="14"/>
      <c r="I371" s="91"/>
      <c r="J371" s="58"/>
      <c r="K371" s="58"/>
      <c r="L371" s="58"/>
    </row>
    <row r="372" spans="7:12">
      <c r="G372" s="90"/>
      <c r="H372" s="14"/>
      <c r="I372" s="91"/>
      <c r="J372" s="58"/>
      <c r="K372" s="58"/>
      <c r="L372" s="58"/>
    </row>
    <row r="373" spans="7:12">
      <c r="G373" s="90"/>
      <c r="H373" s="14"/>
      <c r="I373" s="91"/>
      <c r="J373" s="58"/>
      <c r="K373" s="58"/>
      <c r="L373" s="58"/>
    </row>
    <row r="374" spans="7:12">
      <c r="G374" s="90"/>
      <c r="H374" s="14"/>
      <c r="I374" s="91"/>
      <c r="J374" s="58"/>
      <c r="K374" s="58"/>
      <c r="L374" s="58"/>
    </row>
    <row r="375" spans="7:12">
      <c r="G375" s="90"/>
      <c r="H375" s="14"/>
      <c r="I375" s="91"/>
      <c r="J375" s="58"/>
      <c r="K375" s="58"/>
      <c r="L375" s="58"/>
    </row>
    <row r="376" spans="7:12">
      <c r="G376" s="90"/>
      <c r="H376" s="14"/>
      <c r="I376" s="91"/>
      <c r="J376" s="58"/>
      <c r="K376" s="58"/>
      <c r="L376" s="58"/>
    </row>
    <row r="377" spans="7:12">
      <c r="G377" s="90"/>
      <c r="H377" s="14"/>
      <c r="I377" s="91"/>
      <c r="J377" s="58"/>
      <c r="K377" s="58"/>
      <c r="L377" s="58"/>
    </row>
    <row r="378" spans="7:12">
      <c r="G378" s="90"/>
      <c r="H378" s="14"/>
      <c r="I378" s="91"/>
      <c r="J378" s="58"/>
      <c r="K378" s="58"/>
      <c r="L378" s="58"/>
    </row>
    <row r="379" spans="7:12">
      <c r="G379" s="90"/>
      <c r="H379" s="14"/>
      <c r="I379" s="91"/>
      <c r="J379" s="58"/>
      <c r="K379" s="58"/>
      <c r="L379" s="58"/>
    </row>
    <row r="380" spans="7:12">
      <c r="G380" s="90"/>
      <c r="H380" s="14"/>
      <c r="I380" s="91"/>
      <c r="J380" s="58"/>
      <c r="K380" s="58"/>
      <c r="L380" s="58"/>
    </row>
    <row r="381" spans="7:12">
      <c r="G381" s="90"/>
      <c r="H381" s="14"/>
      <c r="I381" s="91"/>
      <c r="J381" s="58"/>
      <c r="K381" s="58"/>
      <c r="L381" s="58"/>
    </row>
    <row r="382" spans="7:12">
      <c r="G382" s="90"/>
      <c r="H382" s="14"/>
      <c r="I382" s="91"/>
      <c r="J382" s="58"/>
      <c r="K382" s="58"/>
      <c r="L382" s="58"/>
    </row>
    <row r="383" spans="7:12">
      <c r="G383" s="90"/>
      <c r="H383" s="14"/>
      <c r="I383" s="91"/>
      <c r="J383" s="58"/>
      <c r="K383" s="58"/>
      <c r="L383" s="58"/>
    </row>
    <row r="384" spans="7:12">
      <c r="G384" s="90"/>
      <c r="H384" s="14"/>
      <c r="I384" s="91"/>
      <c r="J384" s="58"/>
      <c r="K384" s="58"/>
      <c r="L384" s="58"/>
    </row>
    <row r="385" spans="7:12">
      <c r="G385" s="90"/>
      <c r="H385" s="14"/>
      <c r="I385" s="91"/>
      <c r="J385" s="58"/>
      <c r="K385" s="58"/>
      <c r="L385" s="58"/>
    </row>
    <row r="386" spans="7:12">
      <c r="G386" s="90"/>
      <c r="H386" s="14"/>
      <c r="I386" s="91"/>
      <c r="J386" s="58"/>
      <c r="K386" s="58"/>
      <c r="L386" s="58"/>
    </row>
    <row r="387" spans="7:12">
      <c r="G387" s="90"/>
      <c r="H387" s="14"/>
      <c r="I387" s="91"/>
      <c r="J387" s="58"/>
      <c r="K387" s="58"/>
      <c r="L387" s="58"/>
    </row>
    <row r="388" spans="7:12">
      <c r="G388" s="90"/>
      <c r="H388" s="14"/>
      <c r="I388" s="91"/>
      <c r="J388" s="58"/>
      <c r="K388" s="58"/>
      <c r="L388" s="58"/>
    </row>
    <row r="389" spans="7:12">
      <c r="G389" s="90"/>
      <c r="H389" s="14"/>
      <c r="I389" s="91"/>
      <c r="J389" s="58"/>
      <c r="K389" s="58"/>
      <c r="L389" s="58"/>
    </row>
    <row r="390" spans="7:12">
      <c r="G390" s="90"/>
      <c r="H390" s="14"/>
      <c r="I390" s="91"/>
      <c r="J390" s="58"/>
      <c r="K390" s="58"/>
      <c r="L390" s="58"/>
    </row>
    <row r="391" spans="7:12">
      <c r="G391" s="90"/>
      <c r="H391" s="14"/>
      <c r="I391" s="91"/>
      <c r="J391" s="58"/>
      <c r="K391" s="58"/>
      <c r="L391" s="58"/>
    </row>
    <row r="392" spans="7:12">
      <c r="G392" s="90"/>
      <c r="H392" s="14"/>
      <c r="I392" s="91"/>
      <c r="J392" s="58"/>
      <c r="K392" s="58"/>
      <c r="L392" s="58"/>
    </row>
    <row r="393" spans="7:12">
      <c r="G393" s="90"/>
      <c r="H393" s="14"/>
      <c r="I393" s="91"/>
      <c r="J393" s="58"/>
      <c r="K393" s="58"/>
      <c r="L393" s="58"/>
    </row>
    <row r="394" spans="7:12">
      <c r="G394" s="90"/>
      <c r="H394" s="14"/>
      <c r="I394" s="91"/>
      <c r="J394" s="58"/>
      <c r="K394" s="58"/>
      <c r="L394" s="58"/>
    </row>
    <row r="395" spans="7:12">
      <c r="G395" s="90"/>
      <c r="H395" s="14"/>
      <c r="I395" s="91"/>
      <c r="J395" s="58"/>
      <c r="K395" s="58"/>
      <c r="L395" s="58"/>
    </row>
    <row r="396" spans="7:12">
      <c r="G396" s="90"/>
      <c r="H396" s="14"/>
      <c r="I396" s="91"/>
      <c r="J396" s="58"/>
      <c r="K396" s="58"/>
      <c r="L396" s="58"/>
    </row>
    <row r="397" spans="7:12">
      <c r="G397" s="90"/>
      <c r="H397" s="14"/>
      <c r="I397" s="91"/>
      <c r="J397" s="58"/>
      <c r="K397" s="58"/>
      <c r="L397" s="58"/>
    </row>
    <row r="398" spans="7:12">
      <c r="G398" s="90"/>
      <c r="H398" s="14"/>
      <c r="I398" s="91"/>
      <c r="J398" s="58"/>
      <c r="K398" s="58"/>
      <c r="L398" s="58"/>
    </row>
    <row r="399" spans="7:12">
      <c r="G399" s="90"/>
      <c r="H399" s="14"/>
      <c r="I399" s="91"/>
      <c r="J399" s="58"/>
      <c r="K399" s="58"/>
      <c r="L399" s="58"/>
    </row>
    <row r="400" spans="7:12">
      <c r="G400" s="90"/>
      <c r="H400" s="14"/>
      <c r="I400" s="91"/>
      <c r="J400" s="58"/>
      <c r="K400" s="58"/>
      <c r="L400" s="58"/>
    </row>
    <row r="401" spans="7:12">
      <c r="G401" s="90"/>
      <c r="H401" s="14"/>
      <c r="I401" s="91"/>
      <c r="J401" s="58"/>
      <c r="K401" s="58"/>
      <c r="L401" s="58"/>
    </row>
    <row r="402" spans="7:12">
      <c r="G402" s="90"/>
      <c r="H402" s="14"/>
      <c r="I402" s="91"/>
      <c r="J402" s="58"/>
      <c r="K402" s="58"/>
      <c r="L402" s="58"/>
    </row>
    <row r="403" spans="7:12">
      <c r="G403" s="90"/>
      <c r="H403" s="14"/>
      <c r="I403" s="91"/>
      <c r="J403" s="58"/>
      <c r="K403" s="58"/>
      <c r="L403" s="58"/>
    </row>
    <row r="404" spans="7:12">
      <c r="G404" s="90"/>
      <c r="H404" s="14"/>
      <c r="I404" s="91"/>
      <c r="J404" s="58"/>
      <c r="K404" s="58"/>
      <c r="L404" s="58"/>
    </row>
    <row r="405" spans="7:12">
      <c r="G405" s="90"/>
      <c r="H405" s="14"/>
      <c r="I405" s="91"/>
      <c r="J405" s="58"/>
      <c r="K405" s="58"/>
      <c r="L405" s="58"/>
    </row>
    <row r="406" spans="7:12">
      <c r="G406" s="90"/>
      <c r="H406" s="14"/>
      <c r="I406" s="91"/>
      <c r="J406" s="58"/>
      <c r="K406" s="58"/>
      <c r="L406" s="58"/>
    </row>
    <row r="407" spans="7:12">
      <c r="G407" s="90"/>
      <c r="H407" s="14"/>
      <c r="I407" s="91"/>
      <c r="J407" s="58"/>
      <c r="K407" s="58"/>
      <c r="L407" s="58"/>
    </row>
    <row r="408" spans="7:12">
      <c r="G408" s="90"/>
      <c r="H408" s="14"/>
      <c r="I408" s="91"/>
      <c r="J408" s="58"/>
      <c r="K408" s="58"/>
      <c r="L408" s="58"/>
    </row>
    <row r="409" spans="7:12">
      <c r="G409" s="90"/>
      <c r="H409" s="14"/>
      <c r="I409" s="91"/>
      <c r="J409" s="58"/>
      <c r="K409" s="58"/>
      <c r="L409" s="58"/>
    </row>
    <row r="410" spans="7:12">
      <c r="G410" s="90"/>
      <c r="H410" s="14"/>
      <c r="I410" s="91"/>
      <c r="J410" s="58"/>
      <c r="K410" s="58"/>
      <c r="L410" s="58"/>
    </row>
    <row r="411" spans="7:12">
      <c r="G411" s="90"/>
      <c r="H411" s="14"/>
      <c r="I411" s="91"/>
      <c r="J411" s="58"/>
      <c r="K411" s="58"/>
      <c r="L411" s="58"/>
    </row>
    <row r="412" spans="7:12">
      <c r="G412" s="90"/>
      <c r="H412" s="14"/>
      <c r="I412" s="91"/>
      <c r="J412" s="58"/>
      <c r="K412" s="58"/>
      <c r="L412" s="58"/>
    </row>
    <row r="413" spans="7:12">
      <c r="G413" s="90"/>
      <c r="H413" s="14"/>
      <c r="I413" s="91"/>
      <c r="J413" s="58"/>
      <c r="K413" s="58"/>
      <c r="L413" s="58"/>
    </row>
    <row r="414" spans="7:12">
      <c r="G414" s="90"/>
      <c r="H414" s="14"/>
      <c r="I414" s="91"/>
      <c r="J414" s="58"/>
      <c r="K414" s="58"/>
      <c r="L414" s="58"/>
    </row>
    <row r="415" spans="7:12">
      <c r="G415" s="90"/>
      <c r="H415" s="14"/>
      <c r="I415" s="91"/>
      <c r="J415" s="58"/>
      <c r="K415" s="58"/>
      <c r="L415" s="58"/>
    </row>
    <row r="416" spans="7:12">
      <c r="G416" s="90"/>
      <c r="H416" s="14"/>
      <c r="I416" s="91"/>
      <c r="J416" s="58"/>
      <c r="K416" s="58"/>
      <c r="L416" s="58"/>
    </row>
    <row r="417" spans="7:12">
      <c r="G417" s="90"/>
      <c r="H417" s="14"/>
      <c r="I417" s="91"/>
      <c r="J417" s="58"/>
      <c r="K417" s="58"/>
      <c r="L417" s="58"/>
    </row>
    <row r="418" spans="7:12">
      <c r="G418" s="90"/>
      <c r="H418" s="14"/>
      <c r="I418" s="91"/>
      <c r="J418" s="58"/>
      <c r="K418" s="58"/>
      <c r="L418" s="58"/>
    </row>
    <row r="419" spans="7:12">
      <c r="G419" s="90"/>
      <c r="H419" s="14"/>
      <c r="I419" s="91"/>
      <c r="J419" s="58"/>
      <c r="K419" s="58"/>
      <c r="L419" s="58"/>
    </row>
    <row r="420" spans="7:12">
      <c r="G420" s="90"/>
      <c r="H420" s="14"/>
      <c r="I420" s="91"/>
      <c r="J420" s="58"/>
      <c r="K420" s="58"/>
      <c r="L420" s="58"/>
    </row>
    <row r="421" spans="7:12">
      <c r="G421" s="90"/>
      <c r="H421" s="14"/>
      <c r="I421" s="91"/>
      <c r="J421" s="58"/>
      <c r="K421" s="58"/>
      <c r="L421" s="58"/>
    </row>
    <row r="422" spans="7:12">
      <c r="G422" s="90"/>
      <c r="H422" s="14"/>
      <c r="I422" s="91"/>
      <c r="J422" s="58"/>
      <c r="K422" s="58"/>
      <c r="L422" s="58"/>
    </row>
    <row r="423" spans="7:12">
      <c r="G423" s="90"/>
      <c r="H423" s="14"/>
      <c r="I423" s="91"/>
      <c r="J423" s="58"/>
      <c r="K423" s="58"/>
      <c r="L423" s="58"/>
    </row>
    <row r="424" spans="7:12">
      <c r="G424" s="90"/>
      <c r="H424" s="14"/>
      <c r="I424" s="91"/>
      <c r="J424" s="58"/>
      <c r="K424" s="58"/>
      <c r="L424" s="58"/>
    </row>
    <row r="425" spans="7:12">
      <c r="G425" s="90"/>
      <c r="H425" s="14"/>
      <c r="I425" s="91"/>
      <c r="J425" s="58"/>
      <c r="K425" s="58"/>
      <c r="L425" s="58"/>
    </row>
    <row r="426" spans="7:12">
      <c r="G426" s="90"/>
      <c r="H426" s="14"/>
      <c r="I426" s="91"/>
      <c r="J426" s="58"/>
      <c r="K426" s="58"/>
      <c r="L426" s="58"/>
    </row>
    <row r="427" spans="7:12">
      <c r="G427" s="90"/>
      <c r="H427" s="14"/>
      <c r="I427" s="91"/>
      <c r="J427" s="58"/>
      <c r="K427" s="58"/>
      <c r="L427" s="58"/>
    </row>
    <row r="428" spans="7:12">
      <c r="G428" s="90"/>
      <c r="H428" s="14"/>
      <c r="I428" s="91"/>
      <c r="J428" s="58"/>
      <c r="K428" s="58"/>
      <c r="L428" s="58"/>
    </row>
    <row r="429" spans="7:12">
      <c r="G429" s="90"/>
      <c r="H429" s="14"/>
      <c r="I429" s="91"/>
      <c r="J429" s="58"/>
      <c r="K429" s="58"/>
      <c r="L429" s="58"/>
    </row>
    <row r="430" spans="7:12">
      <c r="G430" s="90"/>
      <c r="H430" s="14"/>
      <c r="I430" s="91"/>
      <c r="J430" s="58"/>
      <c r="K430" s="58"/>
      <c r="L430" s="58"/>
    </row>
    <row r="431" spans="7:12">
      <c r="G431" s="90"/>
      <c r="H431" s="14"/>
      <c r="I431" s="91"/>
      <c r="J431" s="58"/>
      <c r="K431" s="58"/>
      <c r="L431" s="58"/>
    </row>
    <row r="432" spans="7:12">
      <c r="G432" s="90"/>
      <c r="H432" s="14"/>
      <c r="I432" s="91"/>
      <c r="J432" s="58"/>
      <c r="K432" s="58"/>
      <c r="L432" s="58"/>
    </row>
    <row r="433" spans="7:12">
      <c r="G433" s="90"/>
      <c r="H433" s="14"/>
      <c r="I433" s="91"/>
      <c r="J433" s="58"/>
      <c r="K433" s="58"/>
      <c r="L433" s="58"/>
    </row>
    <row r="434" spans="7:12">
      <c r="G434" s="90"/>
      <c r="H434" s="14"/>
      <c r="I434" s="91"/>
      <c r="J434" s="58"/>
      <c r="K434" s="58"/>
      <c r="L434" s="58"/>
    </row>
    <row r="435" spans="7:12">
      <c r="G435" s="90"/>
      <c r="H435" s="14"/>
      <c r="I435" s="91"/>
      <c r="J435" s="58"/>
      <c r="K435" s="58"/>
      <c r="L435" s="58"/>
    </row>
    <row r="436" spans="7:12">
      <c r="G436" s="90"/>
      <c r="H436" s="14"/>
      <c r="I436" s="91"/>
      <c r="J436" s="58"/>
      <c r="K436" s="58"/>
      <c r="L436" s="58"/>
    </row>
    <row r="437" spans="7:12">
      <c r="G437" s="90"/>
      <c r="H437" s="14"/>
      <c r="I437" s="91"/>
      <c r="J437" s="58"/>
      <c r="K437" s="58"/>
      <c r="L437" s="58"/>
    </row>
    <row r="438" spans="7:12">
      <c r="G438" s="90"/>
      <c r="H438" s="14"/>
      <c r="I438" s="91"/>
      <c r="J438" s="58"/>
      <c r="K438" s="58"/>
      <c r="L438" s="58"/>
    </row>
    <row r="439" spans="7:12">
      <c r="G439" s="90"/>
      <c r="H439" s="14"/>
      <c r="I439" s="91"/>
      <c r="J439" s="58"/>
      <c r="K439" s="58"/>
      <c r="L439" s="58"/>
    </row>
    <row r="440" spans="7:12">
      <c r="G440" s="90"/>
      <c r="H440" s="14"/>
      <c r="I440" s="91"/>
      <c r="J440" s="58"/>
      <c r="K440" s="58"/>
      <c r="L440" s="58"/>
    </row>
    <row r="441" spans="7:12">
      <c r="G441" s="90"/>
      <c r="H441" s="14"/>
      <c r="I441" s="91"/>
      <c r="J441" s="58"/>
      <c r="K441" s="58"/>
      <c r="L441" s="58"/>
    </row>
    <row r="442" spans="7:12">
      <c r="G442" s="90"/>
      <c r="H442" s="14"/>
      <c r="I442" s="91"/>
      <c r="J442" s="58"/>
      <c r="K442" s="58"/>
      <c r="L442" s="58"/>
    </row>
    <row r="443" spans="7:12">
      <c r="G443" s="90"/>
      <c r="H443" s="14"/>
      <c r="I443" s="91"/>
      <c r="J443" s="58"/>
      <c r="K443" s="58"/>
      <c r="L443" s="58"/>
    </row>
    <row r="444" spans="7:12">
      <c r="G444" s="90"/>
      <c r="H444" s="14"/>
      <c r="I444" s="91"/>
      <c r="J444" s="58"/>
      <c r="K444" s="58"/>
      <c r="L444" s="58"/>
    </row>
    <row r="445" spans="7:12">
      <c r="G445" s="90"/>
      <c r="H445" s="14"/>
      <c r="I445" s="91"/>
      <c r="J445" s="58"/>
      <c r="K445" s="58"/>
      <c r="L445" s="58"/>
    </row>
    <row r="446" spans="7:12">
      <c r="G446" s="90"/>
      <c r="H446" s="14"/>
      <c r="I446" s="91"/>
      <c r="J446" s="58"/>
      <c r="K446" s="58"/>
      <c r="L446" s="58"/>
    </row>
    <row r="447" spans="7:12">
      <c r="G447" s="90"/>
      <c r="H447" s="14"/>
      <c r="I447" s="91"/>
      <c r="J447" s="58"/>
      <c r="K447" s="58"/>
      <c r="L447" s="58"/>
    </row>
    <row r="448" spans="7:12">
      <c r="G448" s="90"/>
      <c r="H448" s="14"/>
      <c r="I448" s="91"/>
      <c r="J448" s="58"/>
      <c r="K448" s="58"/>
      <c r="L448" s="58"/>
    </row>
    <row r="449" spans="7:12">
      <c r="G449" s="90"/>
      <c r="H449" s="14"/>
      <c r="I449" s="91"/>
      <c r="J449" s="58"/>
      <c r="K449" s="58"/>
      <c r="L449" s="58"/>
    </row>
    <row r="450" spans="7:12">
      <c r="G450" s="90"/>
      <c r="H450" s="14"/>
      <c r="I450" s="91"/>
      <c r="J450" s="58"/>
      <c r="K450" s="58"/>
      <c r="L450" s="58"/>
    </row>
    <row r="451" spans="7:12">
      <c r="G451" s="90"/>
      <c r="H451" s="14"/>
      <c r="I451" s="91"/>
      <c r="J451" s="58"/>
      <c r="K451" s="58"/>
      <c r="L451" s="58"/>
    </row>
    <row r="452" spans="7:12">
      <c r="G452" s="90"/>
      <c r="H452" s="14"/>
      <c r="I452" s="91"/>
      <c r="J452" s="58"/>
      <c r="K452" s="58"/>
      <c r="L452" s="58"/>
    </row>
    <row r="453" spans="7:12">
      <c r="G453" s="90"/>
      <c r="H453" s="14"/>
      <c r="I453" s="91"/>
      <c r="J453" s="58"/>
      <c r="K453" s="58"/>
      <c r="L453" s="58"/>
    </row>
    <row r="454" spans="7:12">
      <c r="G454" s="90"/>
      <c r="H454" s="14"/>
      <c r="I454" s="91"/>
      <c r="J454" s="58"/>
      <c r="K454" s="58"/>
      <c r="L454" s="58"/>
    </row>
    <row r="455" spans="7:12">
      <c r="G455" s="90"/>
      <c r="H455" s="14"/>
      <c r="I455" s="91"/>
      <c r="J455" s="58"/>
      <c r="K455" s="58"/>
      <c r="L455" s="58"/>
    </row>
    <row r="456" spans="7:12">
      <c r="G456" s="90"/>
      <c r="H456" s="14"/>
      <c r="I456" s="91"/>
      <c r="J456" s="58"/>
      <c r="K456" s="58"/>
      <c r="L456" s="58"/>
    </row>
    <row r="457" spans="7:12">
      <c r="G457" s="90"/>
      <c r="H457" s="14"/>
      <c r="I457" s="91"/>
      <c r="J457" s="58"/>
      <c r="K457" s="58"/>
      <c r="L457" s="58"/>
    </row>
    <row r="458" spans="7:12">
      <c r="G458" s="90"/>
      <c r="H458" s="14"/>
      <c r="I458" s="91"/>
      <c r="J458" s="58"/>
      <c r="K458" s="58"/>
      <c r="L458" s="58"/>
    </row>
    <row r="459" spans="7:12">
      <c r="G459" s="90"/>
      <c r="H459" s="14"/>
      <c r="I459" s="91"/>
      <c r="J459" s="58"/>
      <c r="K459" s="58"/>
      <c r="L459" s="58"/>
    </row>
    <row r="460" spans="7:12">
      <c r="G460" s="90"/>
      <c r="H460" s="14"/>
      <c r="I460" s="91"/>
      <c r="J460" s="58"/>
      <c r="K460" s="58"/>
      <c r="L460" s="58"/>
    </row>
    <row r="461" spans="7:12">
      <c r="G461" s="90"/>
      <c r="H461" s="14"/>
      <c r="I461" s="91"/>
      <c r="J461" s="58"/>
      <c r="K461" s="58"/>
      <c r="L461" s="58"/>
    </row>
    <row r="462" spans="7:12">
      <c r="G462" s="90"/>
      <c r="H462" s="14"/>
      <c r="I462" s="91"/>
      <c r="J462" s="58"/>
      <c r="K462" s="58"/>
      <c r="L462" s="58"/>
    </row>
    <row r="463" spans="7:12">
      <c r="G463" s="90"/>
      <c r="H463" s="14"/>
      <c r="I463" s="91"/>
      <c r="J463" s="58"/>
      <c r="K463" s="58"/>
      <c r="L463" s="58"/>
    </row>
    <row r="464" spans="7:12">
      <c r="G464" s="90"/>
      <c r="H464" s="14"/>
      <c r="I464" s="91"/>
      <c r="J464" s="58"/>
      <c r="K464" s="58"/>
      <c r="L464" s="58"/>
    </row>
    <row r="465" spans="7:12">
      <c r="G465" s="90"/>
      <c r="H465" s="14"/>
      <c r="I465" s="91"/>
      <c r="J465" s="58"/>
      <c r="K465" s="58"/>
      <c r="L465" s="58"/>
    </row>
    <row r="466" spans="7:12">
      <c r="G466" s="90"/>
      <c r="H466" s="14"/>
      <c r="I466" s="91"/>
      <c r="J466" s="58"/>
      <c r="K466" s="58"/>
      <c r="L466" s="58"/>
    </row>
    <row r="467" spans="7:12">
      <c r="G467" s="90"/>
      <c r="H467" s="14"/>
      <c r="I467" s="91"/>
      <c r="J467" s="58"/>
      <c r="K467" s="58"/>
      <c r="L467" s="58"/>
    </row>
    <row r="468" spans="7:12">
      <c r="G468" s="90"/>
      <c r="H468" s="14"/>
      <c r="I468" s="91"/>
      <c r="J468" s="58"/>
      <c r="K468" s="58"/>
      <c r="L468" s="58"/>
    </row>
    <row r="469" spans="7:12">
      <c r="G469" s="90"/>
      <c r="H469" s="14"/>
      <c r="I469" s="91"/>
      <c r="J469" s="58"/>
      <c r="K469" s="58"/>
      <c r="L469" s="58"/>
    </row>
    <row r="470" spans="7:12">
      <c r="G470" s="90"/>
      <c r="H470" s="14"/>
      <c r="I470" s="91"/>
      <c r="J470" s="58"/>
      <c r="K470" s="58"/>
      <c r="L470" s="58"/>
    </row>
    <row r="471" spans="7:12">
      <c r="G471" s="90"/>
      <c r="H471" s="14"/>
      <c r="I471" s="91"/>
      <c r="J471" s="58"/>
      <c r="K471" s="58"/>
      <c r="L471" s="58"/>
    </row>
    <row r="472" spans="7:12">
      <c r="G472" s="90"/>
      <c r="H472" s="14"/>
      <c r="I472" s="91"/>
      <c r="J472" s="58"/>
      <c r="K472" s="58"/>
      <c r="L472" s="58"/>
    </row>
    <row r="473" spans="7:12">
      <c r="G473" s="90"/>
      <c r="H473" s="14"/>
      <c r="I473" s="91"/>
      <c r="J473" s="58"/>
      <c r="K473" s="58"/>
      <c r="L473" s="58"/>
    </row>
    <row r="474" spans="7:12">
      <c r="G474" s="90"/>
      <c r="H474" s="14"/>
      <c r="I474" s="91"/>
      <c r="J474" s="58"/>
      <c r="K474" s="58"/>
      <c r="L474" s="58"/>
    </row>
    <row r="475" spans="7:12">
      <c r="G475" s="90"/>
      <c r="H475" s="14"/>
      <c r="I475" s="91"/>
      <c r="J475" s="58"/>
      <c r="K475" s="58"/>
      <c r="L475" s="58"/>
    </row>
    <row r="476" spans="7:12">
      <c r="G476" s="90"/>
      <c r="H476" s="14"/>
      <c r="I476" s="91"/>
      <c r="J476" s="58"/>
      <c r="K476" s="58"/>
      <c r="L476" s="58"/>
    </row>
    <row r="477" spans="7:12">
      <c r="G477" s="90"/>
      <c r="H477" s="14"/>
      <c r="I477" s="91"/>
      <c r="J477" s="58"/>
      <c r="K477" s="58"/>
      <c r="L477" s="58"/>
    </row>
    <row r="478" spans="7:12">
      <c r="G478" s="90"/>
      <c r="H478" s="14"/>
      <c r="I478" s="91"/>
      <c r="J478" s="58"/>
      <c r="K478" s="58"/>
      <c r="L478" s="58"/>
    </row>
    <row r="479" spans="7:12">
      <c r="G479" s="90"/>
      <c r="H479" s="14"/>
      <c r="I479" s="91"/>
      <c r="J479" s="58"/>
      <c r="K479" s="58"/>
      <c r="L479" s="58"/>
    </row>
    <row r="480" spans="7:12">
      <c r="G480" s="90"/>
      <c r="H480" s="14"/>
      <c r="I480" s="91"/>
      <c r="J480" s="58"/>
      <c r="K480" s="58"/>
      <c r="L480" s="58"/>
    </row>
    <row r="481" spans="7:12">
      <c r="G481" s="90"/>
      <c r="H481" s="14"/>
      <c r="I481" s="91"/>
      <c r="J481" s="58"/>
      <c r="K481" s="58"/>
      <c r="L481" s="58"/>
    </row>
    <row r="482" spans="7:12">
      <c r="G482" s="90"/>
      <c r="H482" s="14"/>
      <c r="I482" s="91"/>
      <c r="J482" s="58"/>
      <c r="K482" s="58"/>
      <c r="L482" s="58"/>
    </row>
    <row r="483" spans="7:12">
      <c r="G483" s="90"/>
      <c r="H483" s="14"/>
      <c r="I483" s="91"/>
      <c r="J483" s="58"/>
      <c r="K483" s="58"/>
      <c r="L483" s="58"/>
    </row>
    <row r="484" spans="7:12">
      <c r="G484" s="90"/>
      <c r="H484" s="14"/>
      <c r="I484" s="91"/>
      <c r="J484" s="58"/>
      <c r="K484" s="58"/>
      <c r="L484" s="58"/>
    </row>
    <row r="485" spans="7:12">
      <c r="G485" s="90"/>
      <c r="H485" s="14"/>
      <c r="I485" s="91"/>
      <c r="J485" s="58"/>
      <c r="K485" s="58"/>
      <c r="L485" s="58"/>
    </row>
    <row r="486" spans="7:12">
      <c r="G486" s="90"/>
      <c r="H486" s="14"/>
      <c r="I486" s="91"/>
      <c r="J486" s="58"/>
      <c r="K486" s="58"/>
      <c r="L486" s="58"/>
    </row>
    <row r="487" spans="7:12">
      <c r="G487" s="90"/>
      <c r="H487" s="14"/>
      <c r="I487" s="91"/>
      <c r="J487" s="58"/>
      <c r="K487" s="58"/>
      <c r="L487" s="58"/>
    </row>
    <row r="488" spans="7:12">
      <c r="G488" s="90"/>
      <c r="H488" s="14"/>
      <c r="I488" s="91"/>
      <c r="J488" s="58"/>
      <c r="K488" s="58"/>
      <c r="L488" s="58"/>
    </row>
    <row r="489" spans="7:12">
      <c r="G489" s="90"/>
      <c r="H489" s="14"/>
      <c r="I489" s="91"/>
      <c r="J489" s="58"/>
      <c r="K489" s="58"/>
      <c r="L489" s="58"/>
    </row>
    <row r="490" spans="7:12">
      <c r="G490" s="90"/>
      <c r="H490" s="14"/>
      <c r="I490" s="91"/>
      <c r="J490" s="58"/>
      <c r="K490" s="58"/>
      <c r="L490" s="58"/>
    </row>
    <row r="491" spans="7:12">
      <c r="G491" s="90"/>
      <c r="H491" s="14"/>
      <c r="I491" s="91"/>
      <c r="J491" s="58"/>
      <c r="K491" s="58"/>
      <c r="L491" s="58"/>
    </row>
    <row r="492" spans="7:12">
      <c r="G492" s="90"/>
      <c r="H492" s="14"/>
      <c r="I492" s="91"/>
      <c r="J492" s="58"/>
      <c r="K492" s="58"/>
      <c r="L492" s="58"/>
    </row>
    <row r="493" spans="7:12">
      <c r="G493" s="90"/>
      <c r="H493" s="14"/>
      <c r="I493" s="91"/>
      <c r="J493" s="58"/>
      <c r="K493" s="58"/>
      <c r="L493" s="58"/>
    </row>
    <row r="494" spans="7:12">
      <c r="G494" s="90"/>
      <c r="H494" s="14"/>
      <c r="I494" s="91"/>
      <c r="J494" s="58"/>
      <c r="K494" s="58"/>
      <c r="L494" s="58"/>
    </row>
    <row r="495" spans="7:12">
      <c r="G495" s="90"/>
      <c r="H495" s="14"/>
      <c r="I495" s="91"/>
      <c r="J495" s="58"/>
      <c r="K495" s="58"/>
      <c r="L495" s="58"/>
    </row>
    <row r="496" spans="7:12">
      <c r="G496" s="90"/>
      <c r="H496" s="14"/>
      <c r="I496" s="91"/>
      <c r="J496" s="58"/>
      <c r="K496" s="58"/>
      <c r="L496" s="58"/>
    </row>
    <row r="497" spans="7:12">
      <c r="G497" s="90"/>
      <c r="H497" s="14"/>
      <c r="I497" s="91"/>
      <c r="J497" s="58"/>
      <c r="K497" s="58"/>
      <c r="L497" s="58"/>
    </row>
    <row r="498" spans="7:12">
      <c r="G498" s="90"/>
      <c r="H498" s="14"/>
      <c r="I498" s="91"/>
      <c r="J498" s="58"/>
      <c r="K498" s="58"/>
      <c r="L498" s="58"/>
    </row>
    <row r="499" spans="7:12">
      <c r="G499" s="90"/>
      <c r="H499" s="14"/>
      <c r="I499" s="91"/>
      <c r="J499" s="58"/>
      <c r="K499" s="58"/>
      <c r="L499" s="58"/>
    </row>
    <row r="500" spans="7:12">
      <c r="G500" s="90"/>
      <c r="H500" s="14"/>
      <c r="I500" s="91"/>
      <c r="J500" s="58"/>
      <c r="K500" s="58"/>
      <c r="L500" s="58"/>
    </row>
    <row r="501" spans="7:12">
      <c r="G501" s="90"/>
      <c r="H501" s="14"/>
      <c r="I501" s="91"/>
      <c r="J501" s="58"/>
      <c r="K501" s="58"/>
      <c r="L501" s="58"/>
    </row>
    <row r="502" spans="7:12">
      <c r="G502" s="90"/>
      <c r="H502" s="14"/>
      <c r="I502" s="91"/>
      <c r="J502" s="58"/>
      <c r="K502" s="58"/>
      <c r="L502" s="58"/>
    </row>
    <row r="503" spans="7:12">
      <c r="G503" s="90"/>
      <c r="H503" s="14"/>
      <c r="I503" s="91"/>
      <c r="J503" s="58"/>
      <c r="K503" s="58"/>
      <c r="L503" s="58"/>
    </row>
    <row r="504" spans="7:12">
      <c r="G504" s="90"/>
      <c r="H504" s="14"/>
      <c r="I504" s="91"/>
      <c r="J504" s="58"/>
      <c r="K504" s="58"/>
      <c r="L504" s="58"/>
    </row>
    <row r="505" spans="7:12">
      <c r="G505" s="90"/>
      <c r="H505" s="14"/>
      <c r="I505" s="91"/>
      <c r="J505" s="58"/>
      <c r="K505" s="58"/>
      <c r="L505" s="58"/>
    </row>
    <row r="506" spans="7:12">
      <c r="G506" s="90"/>
      <c r="H506" s="14"/>
      <c r="I506" s="91"/>
      <c r="J506" s="58"/>
      <c r="K506" s="58"/>
      <c r="L506" s="58"/>
    </row>
    <row r="507" spans="7:12">
      <c r="G507" s="90"/>
      <c r="H507" s="14"/>
      <c r="I507" s="91"/>
      <c r="J507" s="58"/>
      <c r="K507" s="58"/>
      <c r="L507" s="58"/>
    </row>
    <row r="508" spans="7:12">
      <c r="G508" s="90"/>
      <c r="H508" s="14"/>
      <c r="I508" s="91"/>
      <c r="J508" s="58"/>
      <c r="K508" s="58"/>
      <c r="L508" s="58"/>
    </row>
    <row r="509" spans="7:12">
      <c r="G509" s="90"/>
      <c r="H509" s="14"/>
      <c r="I509" s="91"/>
      <c r="J509" s="58"/>
      <c r="K509" s="58"/>
      <c r="L509" s="58"/>
    </row>
    <row r="510" spans="7:12">
      <c r="G510" s="90"/>
      <c r="H510" s="14"/>
      <c r="I510" s="91"/>
      <c r="J510" s="58"/>
      <c r="K510" s="58"/>
      <c r="L510" s="58"/>
    </row>
    <row r="511" spans="7:12">
      <c r="G511" s="90"/>
      <c r="H511" s="14"/>
      <c r="I511" s="91"/>
      <c r="J511" s="58"/>
      <c r="K511" s="58"/>
      <c r="L511" s="58"/>
    </row>
    <row r="512" spans="7:12">
      <c r="G512" s="90"/>
      <c r="H512" s="14"/>
      <c r="I512" s="91"/>
      <c r="J512" s="58"/>
      <c r="K512" s="58"/>
      <c r="L512" s="58"/>
    </row>
    <row r="513" spans="7:12">
      <c r="G513" s="90"/>
      <c r="H513" s="14"/>
      <c r="I513" s="91"/>
      <c r="J513" s="58"/>
      <c r="K513" s="58"/>
      <c r="L513" s="58"/>
    </row>
    <row r="514" spans="7:12">
      <c r="G514" s="90"/>
      <c r="H514" s="14"/>
      <c r="I514" s="91"/>
      <c r="J514" s="58"/>
      <c r="K514" s="58"/>
      <c r="L514" s="58"/>
    </row>
    <row r="515" spans="7:12">
      <c r="G515" s="90"/>
      <c r="H515" s="14"/>
      <c r="I515" s="91"/>
      <c r="J515" s="58"/>
      <c r="K515" s="58"/>
      <c r="L515" s="58"/>
    </row>
    <row r="516" spans="7:12">
      <c r="G516" s="90"/>
      <c r="H516" s="14"/>
      <c r="I516" s="91"/>
      <c r="J516" s="58"/>
      <c r="K516" s="58"/>
      <c r="L516" s="58"/>
    </row>
    <row r="517" spans="7:12">
      <c r="G517" s="90"/>
      <c r="H517" s="14"/>
      <c r="I517" s="91"/>
      <c r="J517" s="58"/>
      <c r="K517" s="58"/>
      <c r="L517" s="58"/>
    </row>
    <row r="518" spans="7:12">
      <c r="G518" s="90"/>
      <c r="H518" s="14"/>
      <c r="I518" s="91"/>
      <c r="J518" s="58"/>
      <c r="K518" s="58"/>
      <c r="L518" s="58"/>
    </row>
    <row r="519" spans="7:12">
      <c r="G519" s="90"/>
      <c r="H519" s="14"/>
      <c r="I519" s="91"/>
      <c r="J519" s="58"/>
      <c r="K519" s="58"/>
      <c r="L519" s="58"/>
    </row>
    <row r="520" spans="7:12">
      <c r="G520" s="90"/>
      <c r="H520" s="14"/>
      <c r="I520" s="91"/>
      <c r="J520" s="58"/>
      <c r="K520" s="58"/>
      <c r="L520" s="58"/>
    </row>
    <row r="521" spans="7:12">
      <c r="G521" s="90"/>
      <c r="H521" s="14"/>
      <c r="I521" s="91"/>
      <c r="J521" s="58"/>
      <c r="K521" s="58"/>
      <c r="L521" s="58"/>
    </row>
    <row r="522" spans="7:12">
      <c r="G522" s="90"/>
      <c r="H522" s="14"/>
      <c r="I522" s="91"/>
      <c r="J522" s="58"/>
      <c r="K522" s="58"/>
      <c r="L522" s="58"/>
    </row>
    <row r="523" spans="7:12">
      <c r="G523" s="90"/>
      <c r="H523" s="14"/>
      <c r="I523" s="91"/>
      <c r="J523" s="58"/>
      <c r="K523" s="58"/>
      <c r="L523" s="58"/>
    </row>
    <row r="524" spans="7:12">
      <c r="G524" s="90"/>
      <c r="H524" s="14"/>
      <c r="I524" s="91"/>
      <c r="J524" s="58"/>
      <c r="K524" s="58"/>
      <c r="L524" s="58"/>
    </row>
    <row r="525" spans="7:12">
      <c r="G525" s="90"/>
      <c r="H525" s="14"/>
      <c r="I525" s="91"/>
      <c r="J525" s="58"/>
      <c r="K525" s="58"/>
      <c r="L525" s="58"/>
    </row>
    <row r="526" spans="7:12">
      <c r="G526" s="90"/>
      <c r="H526" s="14"/>
      <c r="I526" s="91"/>
      <c r="J526" s="58"/>
      <c r="K526" s="58"/>
      <c r="L526" s="58"/>
    </row>
    <row r="527" spans="7:12">
      <c r="G527" s="90"/>
      <c r="H527" s="14"/>
      <c r="I527" s="91"/>
      <c r="J527" s="58"/>
      <c r="K527" s="58"/>
      <c r="L527" s="58"/>
    </row>
    <row r="528" spans="7:12">
      <c r="G528" s="90"/>
      <c r="H528" s="14"/>
      <c r="I528" s="91"/>
      <c r="J528" s="58"/>
      <c r="K528" s="58"/>
      <c r="L528" s="58"/>
    </row>
    <row r="529" spans="7:12">
      <c r="G529" s="90"/>
      <c r="H529" s="14"/>
      <c r="I529" s="91"/>
      <c r="J529" s="58"/>
      <c r="K529" s="58"/>
      <c r="L529" s="58"/>
    </row>
    <row r="530" spans="7:12">
      <c r="G530" s="90"/>
      <c r="H530" s="14"/>
      <c r="I530" s="91"/>
      <c r="J530" s="58"/>
      <c r="K530" s="58"/>
      <c r="L530" s="58"/>
    </row>
    <row r="531" spans="7:12">
      <c r="G531" s="90"/>
      <c r="H531" s="14"/>
      <c r="I531" s="91"/>
      <c r="J531" s="58"/>
      <c r="K531" s="58"/>
      <c r="L531" s="58"/>
    </row>
    <row r="532" spans="7:12">
      <c r="G532" s="90"/>
      <c r="H532" s="14"/>
      <c r="I532" s="91"/>
      <c r="J532" s="58"/>
      <c r="K532" s="58"/>
      <c r="L532" s="58"/>
    </row>
    <row r="533" spans="7:12">
      <c r="G533" s="90"/>
      <c r="H533" s="14"/>
      <c r="I533" s="91"/>
      <c r="J533" s="58"/>
      <c r="K533" s="58"/>
      <c r="L533" s="58"/>
    </row>
    <row r="534" spans="7:12">
      <c r="G534" s="90"/>
      <c r="H534" s="14"/>
      <c r="I534" s="91"/>
      <c r="J534" s="58"/>
      <c r="K534" s="58"/>
      <c r="L534" s="58"/>
    </row>
    <row r="535" spans="7:12">
      <c r="G535" s="90"/>
      <c r="H535" s="14"/>
      <c r="I535" s="91"/>
      <c r="J535" s="58"/>
      <c r="K535" s="58"/>
      <c r="L535" s="58"/>
    </row>
    <row r="536" spans="7:12">
      <c r="G536" s="90"/>
      <c r="H536" s="14"/>
      <c r="I536" s="91"/>
      <c r="J536" s="58"/>
      <c r="K536" s="58"/>
      <c r="L536" s="58"/>
    </row>
    <row r="537" spans="7:12">
      <c r="G537" s="90"/>
      <c r="H537" s="14"/>
      <c r="I537" s="91"/>
      <c r="J537" s="58"/>
      <c r="K537" s="58"/>
      <c r="L537" s="58"/>
    </row>
    <row r="538" spans="7:12">
      <c r="G538" s="90"/>
      <c r="H538" s="14"/>
      <c r="I538" s="91"/>
      <c r="J538" s="58"/>
      <c r="K538" s="58"/>
      <c r="L538" s="58"/>
    </row>
    <row r="539" spans="7:12">
      <c r="G539" s="90"/>
      <c r="H539" s="14"/>
      <c r="I539" s="91"/>
      <c r="J539" s="58"/>
      <c r="K539" s="58"/>
      <c r="L539" s="58"/>
    </row>
    <row r="540" spans="7:12">
      <c r="G540" s="90"/>
      <c r="H540" s="14"/>
      <c r="I540" s="91"/>
      <c r="J540" s="58"/>
      <c r="K540" s="58"/>
      <c r="L540" s="58"/>
    </row>
    <row r="541" spans="7:12">
      <c r="G541" s="90"/>
      <c r="H541" s="14"/>
      <c r="I541" s="91"/>
      <c r="J541" s="58"/>
      <c r="K541" s="58"/>
      <c r="L541" s="58"/>
    </row>
    <row r="542" spans="7:12">
      <c r="G542" s="90"/>
      <c r="H542" s="14"/>
      <c r="I542" s="91"/>
      <c r="J542" s="58"/>
      <c r="K542" s="58"/>
      <c r="L542" s="58"/>
    </row>
    <row r="543" spans="7:12">
      <c r="G543" s="90"/>
      <c r="H543" s="14"/>
      <c r="I543" s="91"/>
      <c r="J543" s="58"/>
      <c r="K543" s="58"/>
      <c r="L543" s="58"/>
    </row>
    <row r="544" spans="7:12">
      <c r="G544" s="90"/>
      <c r="H544" s="14"/>
      <c r="I544" s="91"/>
      <c r="J544" s="58"/>
      <c r="K544" s="58"/>
      <c r="L544" s="58"/>
    </row>
    <row r="545" spans="7:12">
      <c r="G545" s="90"/>
      <c r="H545" s="14"/>
      <c r="I545" s="91"/>
      <c r="J545" s="58"/>
      <c r="K545" s="58"/>
      <c r="L545" s="58"/>
    </row>
    <row r="546" spans="7:12">
      <c r="G546" s="90"/>
      <c r="H546" s="14"/>
      <c r="I546" s="91"/>
      <c r="J546" s="58"/>
      <c r="K546" s="58"/>
      <c r="L546" s="58"/>
    </row>
    <row r="547" spans="7:12">
      <c r="G547" s="90"/>
      <c r="H547" s="14"/>
      <c r="I547" s="91"/>
      <c r="J547" s="58"/>
      <c r="K547" s="58"/>
      <c r="L547" s="58"/>
    </row>
    <row r="548" spans="7:12">
      <c r="G548" s="90"/>
      <c r="H548" s="14"/>
      <c r="I548" s="91"/>
      <c r="J548" s="58"/>
      <c r="K548" s="58"/>
      <c r="L548" s="58"/>
    </row>
    <row r="549" spans="7:12">
      <c r="G549" s="90"/>
      <c r="H549" s="14"/>
      <c r="I549" s="91"/>
      <c r="J549" s="58"/>
      <c r="K549" s="58"/>
      <c r="L549" s="58"/>
    </row>
    <row r="550" spans="7:12">
      <c r="G550" s="90"/>
      <c r="H550" s="14"/>
      <c r="I550" s="91"/>
      <c r="J550" s="58"/>
      <c r="K550" s="58"/>
      <c r="L550" s="58"/>
    </row>
    <row r="551" spans="7:12">
      <c r="G551" s="90"/>
      <c r="H551" s="14"/>
      <c r="I551" s="91"/>
      <c r="J551" s="58"/>
      <c r="K551" s="58"/>
      <c r="L551" s="58"/>
    </row>
    <row r="552" spans="7:12">
      <c r="G552" s="90"/>
      <c r="H552" s="14"/>
      <c r="I552" s="91"/>
      <c r="J552" s="58"/>
      <c r="K552" s="58"/>
      <c r="L552" s="58"/>
    </row>
    <row r="553" spans="7:12">
      <c r="G553" s="90"/>
      <c r="H553" s="14"/>
      <c r="I553" s="91"/>
      <c r="J553" s="58"/>
      <c r="K553" s="58"/>
      <c r="L553" s="58"/>
    </row>
    <row r="554" spans="7:12">
      <c r="G554" s="90"/>
      <c r="H554" s="14"/>
      <c r="I554" s="91"/>
      <c r="J554" s="58"/>
      <c r="K554" s="58"/>
      <c r="L554" s="58"/>
    </row>
    <row r="555" spans="7:12">
      <c r="G555" s="90"/>
      <c r="H555" s="14"/>
      <c r="I555" s="91"/>
      <c r="J555" s="58"/>
      <c r="K555" s="58"/>
      <c r="L555" s="58"/>
    </row>
    <row r="556" spans="7:12">
      <c r="G556" s="90"/>
      <c r="H556" s="14"/>
      <c r="I556" s="91"/>
      <c r="J556" s="58"/>
      <c r="K556" s="58"/>
      <c r="L556" s="58"/>
    </row>
    <row r="557" spans="7:12">
      <c r="G557" s="90"/>
      <c r="H557" s="14"/>
      <c r="I557" s="91"/>
      <c r="J557" s="58"/>
      <c r="K557" s="58"/>
      <c r="L557" s="58"/>
    </row>
    <row r="558" spans="7:12">
      <c r="G558" s="90"/>
      <c r="H558" s="14"/>
      <c r="I558" s="91"/>
      <c r="J558" s="58"/>
      <c r="K558" s="58"/>
      <c r="L558" s="58"/>
    </row>
    <row r="559" spans="7:12">
      <c r="G559" s="90"/>
      <c r="H559" s="14"/>
      <c r="I559" s="91"/>
      <c r="J559" s="58"/>
      <c r="K559" s="58"/>
      <c r="L559" s="58"/>
    </row>
    <row r="560" spans="7:12">
      <c r="G560" s="90"/>
      <c r="H560" s="14"/>
      <c r="I560" s="91"/>
      <c r="J560" s="58"/>
      <c r="K560" s="58"/>
      <c r="L560" s="58"/>
    </row>
    <row r="561" spans="7:12">
      <c r="G561" s="90"/>
      <c r="H561" s="14"/>
      <c r="I561" s="91"/>
      <c r="J561" s="58"/>
      <c r="K561" s="58"/>
      <c r="L561" s="58"/>
    </row>
    <row r="562" spans="7:12">
      <c r="G562" s="90"/>
      <c r="H562" s="14"/>
      <c r="I562" s="91"/>
      <c r="J562" s="58"/>
      <c r="K562" s="58"/>
      <c r="L562" s="58"/>
    </row>
    <row r="563" spans="7:12">
      <c r="G563" s="90"/>
      <c r="H563" s="14"/>
      <c r="I563" s="91"/>
      <c r="J563" s="58"/>
      <c r="K563" s="58"/>
      <c r="L563" s="58"/>
    </row>
    <row r="564" spans="7:12">
      <c r="G564" s="90"/>
      <c r="H564" s="14"/>
      <c r="I564" s="91"/>
      <c r="J564" s="58"/>
      <c r="K564" s="58"/>
      <c r="L564" s="58"/>
    </row>
    <row r="565" spans="7:12">
      <c r="G565" s="90"/>
      <c r="H565" s="14"/>
      <c r="I565" s="91"/>
      <c r="J565" s="58"/>
      <c r="K565" s="58"/>
      <c r="L565" s="58"/>
    </row>
    <row r="566" spans="7:12">
      <c r="G566" s="90"/>
      <c r="H566" s="14"/>
      <c r="I566" s="91"/>
      <c r="J566" s="58"/>
      <c r="K566" s="58"/>
      <c r="L566" s="58"/>
    </row>
    <row r="567" spans="7:12">
      <c r="G567" s="90"/>
      <c r="H567" s="14"/>
      <c r="I567" s="91"/>
      <c r="J567" s="58"/>
      <c r="K567" s="58"/>
      <c r="L567" s="58"/>
    </row>
    <row r="568" spans="7:12">
      <c r="G568" s="90"/>
      <c r="H568" s="14"/>
      <c r="I568" s="91"/>
      <c r="J568" s="58"/>
      <c r="K568" s="58"/>
      <c r="L568" s="58"/>
    </row>
    <row r="569" spans="7:12">
      <c r="G569" s="90"/>
      <c r="H569" s="14"/>
      <c r="I569" s="91"/>
      <c r="J569" s="58"/>
      <c r="K569" s="58"/>
      <c r="L569" s="58"/>
    </row>
    <row r="570" spans="7:12">
      <c r="G570" s="90"/>
      <c r="H570" s="14"/>
      <c r="I570" s="91"/>
      <c r="J570" s="58"/>
      <c r="K570" s="58"/>
      <c r="L570" s="58"/>
    </row>
    <row r="571" spans="7:12">
      <c r="G571" s="90"/>
      <c r="H571" s="14"/>
      <c r="I571" s="91"/>
      <c r="J571" s="58"/>
      <c r="K571" s="58"/>
      <c r="L571" s="58"/>
    </row>
    <row r="572" spans="7:12">
      <c r="G572" s="90"/>
      <c r="H572" s="14"/>
      <c r="I572" s="91"/>
      <c r="J572" s="58"/>
      <c r="K572" s="58"/>
      <c r="L572" s="58"/>
    </row>
    <row r="573" spans="7:12">
      <c r="G573" s="90"/>
      <c r="H573" s="14"/>
      <c r="I573" s="91"/>
      <c r="J573" s="58"/>
      <c r="K573" s="58"/>
      <c r="L573" s="58"/>
    </row>
    <row r="574" spans="7:12">
      <c r="G574" s="90"/>
      <c r="H574" s="14"/>
      <c r="I574" s="91"/>
      <c r="J574" s="58"/>
      <c r="K574" s="58"/>
      <c r="L574" s="58"/>
    </row>
    <row r="575" spans="7:12">
      <c r="G575" s="90"/>
      <c r="H575" s="14"/>
      <c r="I575" s="91"/>
      <c r="J575" s="58"/>
      <c r="K575" s="58"/>
      <c r="L575" s="58"/>
    </row>
    <row r="576" spans="7:12">
      <c r="G576" s="90"/>
      <c r="H576" s="14"/>
      <c r="I576" s="91"/>
      <c r="J576" s="58"/>
      <c r="K576" s="58"/>
      <c r="L576" s="58"/>
    </row>
    <row r="577" spans="7:12">
      <c r="G577" s="90"/>
      <c r="H577" s="14"/>
      <c r="I577" s="91"/>
      <c r="J577" s="58"/>
      <c r="K577" s="58"/>
      <c r="L577" s="58"/>
    </row>
    <row r="578" spans="7:12">
      <c r="G578" s="90"/>
      <c r="H578" s="14"/>
      <c r="I578" s="91"/>
      <c r="J578" s="58"/>
      <c r="K578" s="58"/>
      <c r="L578" s="58"/>
    </row>
    <row r="579" spans="7:12">
      <c r="G579" s="90"/>
      <c r="H579" s="14"/>
      <c r="I579" s="91"/>
      <c r="J579" s="58"/>
      <c r="K579" s="58"/>
      <c r="L579" s="58"/>
    </row>
    <row r="580" spans="7:12">
      <c r="G580" s="90"/>
      <c r="H580" s="14"/>
      <c r="I580" s="91"/>
      <c r="J580" s="58"/>
      <c r="K580" s="58"/>
      <c r="L580" s="58"/>
    </row>
    <row r="581" spans="7:12">
      <c r="G581" s="90"/>
      <c r="H581" s="14"/>
      <c r="I581" s="91"/>
      <c r="J581" s="58"/>
      <c r="K581" s="58"/>
      <c r="L581" s="58"/>
    </row>
    <row r="582" spans="7:12">
      <c r="G582" s="90"/>
      <c r="H582" s="14"/>
      <c r="I582" s="91"/>
      <c r="J582" s="58"/>
      <c r="K582" s="58"/>
      <c r="L582" s="58"/>
    </row>
    <row r="583" spans="7:12">
      <c r="G583" s="90"/>
      <c r="H583" s="14"/>
      <c r="I583" s="91"/>
      <c r="J583" s="58"/>
      <c r="K583" s="58"/>
      <c r="L583" s="58"/>
    </row>
    <row r="584" spans="7:12">
      <c r="G584" s="90"/>
      <c r="H584" s="14"/>
      <c r="I584" s="91"/>
      <c r="J584" s="58"/>
      <c r="K584" s="58"/>
      <c r="L584" s="58"/>
    </row>
    <row r="585" spans="7:12">
      <c r="G585" s="90"/>
      <c r="H585" s="14"/>
      <c r="I585" s="91"/>
      <c r="J585" s="58"/>
      <c r="K585" s="58"/>
      <c r="L585" s="58"/>
    </row>
    <row r="586" spans="7:12">
      <c r="G586" s="90"/>
      <c r="H586" s="14"/>
      <c r="I586" s="91"/>
      <c r="J586" s="58"/>
      <c r="K586" s="58"/>
      <c r="L586" s="58"/>
    </row>
    <row r="587" spans="7:12">
      <c r="G587" s="90"/>
      <c r="H587" s="14"/>
      <c r="I587" s="91"/>
      <c r="J587" s="58"/>
      <c r="K587" s="58"/>
      <c r="L587" s="58"/>
    </row>
    <row r="588" spans="7:12">
      <c r="G588" s="90"/>
      <c r="H588" s="14"/>
      <c r="I588" s="91"/>
      <c r="J588" s="58"/>
      <c r="K588" s="58"/>
      <c r="L588" s="58"/>
    </row>
    <row r="589" spans="7:12">
      <c r="G589" s="90"/>
      <c r="H589" s="14"/>
      <c r="I589" s="91"/>
      <c r="J589" s="58"/>
      <c r="K589" s="58"/>
      <c r="L589" s="58"/>
    </row>
    <row r="590" spans="7:12">
      <c r="G590" s="90"/>
      <c r="H590" s="14"/>
      <c r="I590" s="91"/>
      <c r="J590" s="58"/>
      <c r="K590" s="58"/>
      <c r="L590" s="58"/>
    </row>
    <row r="591" spans="7:12">
      <c r="G591" s="90"/>
      <c r="H591" s="14"/>
      <c r="I591" s="91"/>
      <c r="J591" s="58"/>
      <c r="K591" s="58"/>
      <c r="L591" s="58"/>
    </row>
    <row r="592" spans="7:12">
      <c r="G592" s="90"/>
      <c r="H592" s="14"/>
      <c r="I592" s="91"/>
      <c r="J592" s="58"/>
      <c r="K592" s="58"/>
      <c r="L592" s="58"/>
    </row>
    <row r="593" spans="7:12">
      <c r="G593" s="90"/>
      <c r="H593" s="14"/>
      <c r="I593" s="91"/>
      <c r="J593" s="58"/>
      <c r="K593" s="58"/>
      <c r="L593" s="58"/>
    </row>
    <row r="594" spans="7:12">
      <c r="G594" s="90"/>
      <c r="H594" s="14"/>
      <c r="I594" s="91"/>
      <c r="J594" s="58"/>
      <c r="K594" s="58"/>
      <c r="L594" s="58"/>
    </row>
    <row r="595" spans="7:12">
      <c r="G595" s="90"/>
      <c r="H595" s="14"/>
      <c r="I595" s="91"/>
      <c r="J595" s="58"/>
      <c r="K595" s="58"/>
      <c r="L595" s="58"/>
    </row>
    <row r="596" spans="7:12">
      <c r="G596" s="90"/>
      <c r="H596" s="14"/>
      <c r="I596" s="91"/>
      <c r="J596" s="58"/>
      <c r="K596" s="58"/>
      <c r="L596" s="58"/>
    </row>
    <row r="597" spans="7:12">
      <c r="G597" s="90"/>
      <c r="H597" s="14"/>
      <c r="I597" s="91"/>
      <c r="J597" s="58"/>
      <c r="K597" s="58"/>
      <c r="L597" s="58"/>
    </row>
    <row r="598" spans="7:12">
      <c r="G598" s="90"/>
      <c r="H598" s="14"/>
      <c r="I598" s="91"/>
      <c r="J598" s="58"/>
      <c r="K598" s="58"/>
      <c r="L598" s="58"/>
    </row>
    <row r="599" spans="7:12">
      <c r="G599" s="90"/>
      <c r="H599" s="14"/>
      <c r="I599" s="91"/>
      <c r="J599" s="58"/>
      <c r="K599" s="58"/>
      <c r="L599" s="58"/>
    </row>
    <row r="600" spans="7:12">
      <c r="G600" s="90"/>
      <c r="H600" s="14"/>
      <c r="I600" s="91"/>
      <c r="J600" s="58"/>
      <c r="K600" s="58"/>
      <c r="L600" s="58"/>
    </row>
    <row r="601" spans="7:12">
      <c r="G601" s="90"/>
      <c r="H601" s="14"/>
      <c r="I601" s="91"/>
      <c r="J601" s="58"/>
      <c r="K601" s="58"/>
      <c r="L601" s="58"/>
    </row>
    <row r="602" spans="7:12">
      <c r="G602" s="90"/>
      <c r="H602" s="14"/>
      <c r="I602" s="91"/>
      <c r="J602" s="58"/>
      <c r="K602" s="58"/>
      <c r="L602" s="58"/>
    </row>
    <row r="603" spans="7:12">
      <c r="G603" s="90"/>
      <c r="H603" s="14"/>
      <c r="I603" s="91"/>
      <c r="J603" s="58"/>
      <c r="K603" s="58"/>
      <c r="L603" s="58"/>
    </row>
    <row r="604" spans="7:12">
      <c r="G604" s="90"/>
      <c r="H604" s="14"/>
      <c r="I604" s="91"/>
      <c r="J604" s="58"/>
      <c r="K604" s="58"/>
      <c r="L604" s="58"/>
    </row>
    <row r="605" spans="7:12">
      <c r="G605" s="90"/>
      <c r="H605" s="14"/>
      <c r="I605" s="91"/>
      <c r="J605" s="58"/>
      <c r="K605" s="58"/>
      <c r="L605" s="58"/>
    </row>
    <row r="606" spans="7:12">
      <c r="G606" s="90"/>
      <c r="H606" s="14"/>
      <c r="I606" s="91"/>
      <c r="J606" s="58"/>
      <c r="K606" s="58"/>
      <c r="L606" s="58"/>
    </row>
    <row r="607" spans="7:12">
      <c r="G607" s="90"/>
      <c r="H607" s="14"/>
      <c r="I607" s="91"/>
      <c r="J607" s="58"/>
      <c r="K607" s="58"/>
      <c r="L607" s="58"/>
    </row>
    <row r="608" spans="7:12">
      <c r="G608" s="90"/>
      <c r="H608" s="14"/>
      <c r="I608" s="91"/>
      <c r="J608" s="58"/>
      <c r="K608" s="58"/>
      <c r="L608" s="58"/>
    </row>
    <row r="609" spans="7:12">
      <c r="G609" s="90"/>
      <c r="H609" s="14"/>
      <c r="I609" s="91"/>
      <c r="J609" s="58"/>
      <c r="K609" s="58"/>
      <c r="L609" s="58"/>
    </row>
    <row r="610" spans="7:12">
      <c r="G610" s="90"/>
      <c r="H610" s="14"/>
      <c r="I610" s="91"/>
      <c r="J610" s="58"/>
      <c r="K610" s="58"/>
      <c r="L610" s="58"/>
    </row>
    <row r="611" spans="7:12">
      <c r="G611" s="90"/>
      <c r="H611" s="14"/>
      <c r="I611" s="91"/>
      <c r="J611" s="58"/>
      <c r="K611" s="58"/>
      <c r="L611" s="58"/>
    </row>
    <row r="612" spans="7:12">
      <c r="G612" s="90"/>
      <c r="H612" s="14"/>
      <c r="I612" s="91"/>
      <c r="J612" s="58"/>
      <c r="K612" s="58"/>
      <c r="L612" s="58"/>
    </row>
    <row r="613" spans="7:12">
      <c r="G613" s="90"/>
      <c r="H613" s="14"/>
      <c r="I613" s="91"/>
      <c r="J613" s="58"/>
      <c r="K613" s="58"/>
      <c r="L613" s="58"/>
    </row>
    <row r="614" spans="7:12">
      <c r="G614" s="90"/>
      <c r="H614" s="14"/>
      <c r="I614" s="91"/>
      <c r="J614" s="58"/>
      <c r="K614" s="58"/>
      <c r="L614" s="58"/>
    </row>
    <row r="615" spans="7:12">
      <c r="G615" s="90"/>
      <c r="H615" s="14"/>
      <c r="I615" s="91"/>
      <c r="J615" s="58"/>
      <c r="K615" s="58"/>
      <c r="L615" s="58"/>
    </row>
    <row r="616" spans="7:12">
      <c r="G616" s="90"/>
      <c r="H616" s="14"/>
      <c r="I616" s="91"/>
      <c r="J616" s="58"/>
      <c r="K616" s="58"/>
      <c r="L616" s="58"/>
    </row>
    <row r="617" spans="7:12">
      <c r="G617" s="90"/>
      <c r="H617" s="14"/>
      <c r="I617" s="91"/>
      <c r="J617" s="58"/>
      <c r="K617" s="58"/>
      <c r="L617" s="58"/>
    </row>
    <row r="618" spans="7:12">
      <c r="G618" s="90"/>
      <c r="H618" s="14"/>
      <c r="I618" s="91"/>
      <c r="J618" s="58"/>
      <c r="K618" s="58"/>
      <c r="L618" s="58"/>
    </row>
    <row r="619" spans="7:12">
      <c r="G619" s="90"/>
      <c r="H619" s="14"/>
      <c r="I619" s="91"/>
      <c r="J619" s="58"/>
      <c r="K619" s="58"/>
      <c r="L619" s="58"/>
    </row>
    <row r="620" spans="7:12">
      <c r="G620" s="90"/>
      <c r="H620" s="14"/>
      <c r="I620" s="91"/>
      <c r="J620" s="58"/>
      <c r="K620" s="58"/>
      <c r="L620" s="58"/>
    </row>
    <row r="621" spans="7:12">
      <c r="G621" s="90"/>
      <c r="H621" s="14"/>
      <c r="I621" s="91"/>
      <c r="J621" s="58"/>
      <c r="K621" s="58"/>
      <c r="L621" s="58"/>
    </row>
    <row r="622" spans="7:12">
      <c r="G622" s="90"/>
      <c r="H622" s="14"/>
      <c r="I622" s="91"/>
      <c r="J622" s="58"/>
      <c r="K622" s="58"/>
      <c r="L622" s="58"/>
    </row>
    <row r="623" spans="7:12">
      <c r="G623" s="90"/>
      <c r="H623" s="14"/>
      <c r="I623" s="91"/>
      <c r="J623" s="58"/>
      <c r="K623" s="58"/>
      <c r="L623" s="58"/>
    </row>
    <row r="624" spans="7:12">
      <c r="G624" s="90"/>
      <c r="H624" s="14"/>
      <c r="I624" s="91"/>
      <c r="J624" s="58"/>
      <c r="K624" s="58"/>
      <c r="L624" s="58"/>
    </row>
    <row r="625" spans="7:12">
      <c r="G625" s="90"/>
      <c r="H625" s="14"/>
      <c r="I625" s="91"/>
      <c r="J625" s="58"/>
      <c r="K625" s="58"/>
      <c r="L625" s="58"/>
    </row>
    <row r="626" spans="7:12">
      <c r="G626" s="90"/>
      <c r="H626" s="14"/>
      <c r="I626" s="91"/>
      <c r="J626" s="58"/>
      <c r="K626" s="58"/>
      <c r="L626" s="58"/>
    </row>
    <row r="627" spans="7:12">
      <c r="G627" s="90"/>
      <c r="H627" s="14"/>
      <c r="I627" s="91"/>
      <c r="J627" s="58"/>
      <c r="K627" s="58"/>
      <c r="L627" s="58"/>
    </row>
    <row r="628" spans="7:12">
      <c r="G628" s="90"/>
      <c r="H628" s="14"/>
      <c r="I628" s="91"/>
      <c r="J628" s="58"/>
      <c r="K628" s="58"/>
      <c r="L628" s="58"/>
    </row>
    <row r="629" spans="7:12">
      <c r="G629" s="90"/>
      <c r="H629" s="14"/>
      <c r="I629" s="91"/>
      <c r="J629" s="58"/>
      <c r="K629" s="58"/>
      <c r="L629" s="58"/>
    </row>
    <row r="630" spans="7:12">
      <c r="G630" s="90"/>
      <c r="H630" s="14"/>
      <c r="I630" s="91"/>
      <c r="J630" s="58"/>
      <c r="K630" s="58"/>
      <c r="L630" s="58"/>
    </row>
    <row r="631" spans="7:12">
      <c r="G631" s="90"/>
      <c r="H631" s="14"/>
      <c r="I631" s="91"/>
      <c r="J631" s="58"/>
      <c r="K631" s="58"/>
      <c r="L631" s="58"/>
    </row>
    <row r="632" spans="7:12">
      <c r="G632" s="90"/>
      <c r="H632" s="14"/>
      <c r="I632" s="91"/>
      <c r="J632" s="58"/>
      <c r="K632" s="58"/>
      <c r="L632" s="58"/>
    </row>
    <row r="633" spans="7:12">
      <c r="G633" s="90"/>
      <c r="H633" s="14"/>
      <c r="I633" s="91"/>
      <c r="J633" s="58"/>
      <c r="K633" s="58"/>
      <c r="L633" s="58"/>
    </row>
    <row r="634" spans="7:12">
      <c r="G634" s="90"/>
      <c r="H634" s="14"/>
      <c r="I634" s="91"/>
      <c r="J634" s="58"/>
      <c r="K634" s="58"/>
      <c r="L634" s="58"/>
    </row>
    <row r="635" spans="7:12">
      <c r="G635" s="90"/>
      <c r="H635" s="14"/>
      <c r="I635" s="91"/>
      <c r="J635" s="58"/>
      <c r="K635" s="58"/>
      <c r="L635" s="58"/>
    </row>
    <row r="636" spans="7:12">
      <c r="G636" s="90"/>
      <c r="H636" s="14"/>
      <c r="I636" s="91"/>
      <c r="J636" s="58"/>
      <c r="K636" s="58"/>
      <c r="L636" s="58"/>
    </row>
    <row r="637" spans="7:12">
      <c r="G637" s="90"/>
      <c r="H637" s="14"/>
      <c r="I637" s="91"/>
      <c r="J637" s="58"/>
      <c r="K637" s="58"/>
      <c r="L637" s="58"/>
    </row>
    <row r="638" spans="7:12">
      <c r="G638" s="90"/>
      <c r="H638" s="14"/>
      <c r="I638" s="91"/>
      <c r="J638" s="58"/>
      <c r="K638" s="58"/>
      <c r="L638" s="58"/>
    </row>
    <row r="639" spans="7:12">
      <c r="G639" s="90"/>
      <c r="H639" s="14"/>
      <c r="I639" s="91"/>
      <c r="J639" s="58"/>
      <c r="K639" s="58"/>
      <c r="L639" s="58"/>
    </row>
    <row r="640" spans="7:12">
      <c r="G640" s="90"/>
      <c r="H640" s="14"/>
      <c r="I640" s="91"/>
      <c r="J640" s="58"/>
      <c r="K640" s="58"/>
      <c r="L640" s="58"/>
    </row>
    <row r="641" spans="7:12">
      <c r="G641" s="90"/>
      <c r="H641" s="14"/>
      <c r="I641" s="91"/>
      <c r="J641" s="58"/>
      <c r="K641" s="58"/>
      <c r="L641" s="58"/>
    </row>
    <row r="642" spans="7:12">
      <c r="G642" s="90"/>
      <c r="H642" s="14"/>
      <c r="I642" s="91"/>
      <c r="J642" s="58"/>
      <c r="K642" s="58"/>
      <c r="L642" s="58"/>
    </row>
    <row r="643" spans="7:12">
      <c r="G643" s="90"/>
      <c r="H643" s="14"/>
      <c r="I643" s="91"/>
      <c r="J643" s="58"/>
      <c r="K643" s="58"/>
      <c r="L643" s="58"/>
    </row>
    <row r="644" spans="7:12">
      <c r="G644" s="90"/>
      <c r="H644" s="14"/>
      <c r="I644" s="91"/>
      <c r="J644" s="58"/>
      <c r="K644" s="58"/>
      <c r="L644" s="58"/>
    </row>
    <row r="645" spans="7:12">
      <c r="G645" s="90"/>
      <c r="H645" s="14"/>
      <c r="I645" s="91"/>
      <c r="J645" s="58"/>
      <c r="K645" s="58"/>
      <c r="L645" s="58"/>
    </row>
    <row r="646" spans="7:12">
      <c r="G646" s="90"/>
      <c r="H646" s="14"/>
      <c r="I646" s="91"/>
      <c r="J646" s="58"/>
      <c r="K646" s="58"/>
      <c r="L646" s="58"/>
    </row>
    <row r="647" spans="7:12">
      <c r="G647" s="90"/>
      <c r="H647" s="14"/>
      <c r="I647" s="91"/>
      <c r="J647" s="58"/>
      <c r="K647" s="58"/>
      <c r="L647" s="58"/>
    </row>
    <row r="648" spans="7:12">
      <c r="G648" s="90"/>
      <c r="H648" s="14"/>
      <c r="I648" s="91"/>
      <c r="J648" s="58"/>
      <c r="K648" s="58"/>
      <c r="L648" s="58"/>
    </row>
    <row r="649" spans="7:12">
      <c r="G649" s="90"/>
      <c r="H649" s="14"/>
      <c r="I649" s="91"/>
      <c r="J649" s="58"/>
      <c r="K649" s="58"/>
      <c r="L649" s="58"/>
    </row>
    <row r="650" spans="7:12">
      <c r="G650" s="90"/>
      <c r="H650" s="14"/>
      <c r="I650" s="91"/>
      <c r="J650" s="58"/>
      <c r="K650" s="58"/>
      <c r="L650" s="58"/>
    </row>
    <row r="651" spans="7:12">
      <c r="G651" s="90"/>
      <c r="H651" s="14"/>
      <c r="I651" s="91"/>
      <c r="J651" s="58"/>
      <c r="K651" s="58"/>
      <c r="L651" s="58"/>
    </row>
    <row r="652" spans="7:12">
      <c r="G652" s="90"/>
      <c r="H652" s="14"/>
      <c r="I652" s="91"/>
      <c r="J652" s="58"/>
      <c r="K652" s="58"/>
      <c r="L652" s="58"/>
    </row>
    <row r="653" spans="7:12">
      <c r="G653" s="90"/>
      <c r="H653" s="14"/>
      <c r="I653" s="91"/>
      <c r="J653" s="58"/>
      <c r="K653" s="58"/>
      <c r="L653" s="58"/>
    </row>
    <row r="654" spans="7:12">
      <c r="G654" s="90"/>
      <c r="H654" s="14"/>
      <c r="I654" s="91"/>
      <c r="J654" s="58"/>
      <c r="K654" s="58"/>
      <c r="L654" s="58"/>
    </row>
    <row r="655" spans="7:12">
      <c r="G655" s="90"/>
      <c r="H655" s="14"/>
      <c r="I655" s="91"/>
      <c r="J655" s="58"/>
      <c r="K655" s="58"/>
      <c r="L655" s="58"/>
    </row>
    <row r="656" spans="7:12">
      <c r="G656" s="90"/>
      <c r="H656" s="14"/>
      <c r="I656" s="91"/>
      <c r="J656" s="58"/>
      <c r="K656" s="58"/>
      <c r="L656" s="58"/>
    </row>
    <row r="657" spans="7:12">
      <c r="G657" s="90"/>
      <c r="H657" s="14"/>
      <c r="I657" s="91"/>
      <c r="J657" s="58"/>
      <c r="K657" s="58"/>
      <c r="L657" s="58"/>
    </row>
    <row r="658" spans="7:12">
      <c r="G658" s="90"/>
      <c r="H658" s="14"/>
      <c r="I658" s="91"/>
      <c r="J658" s="58"/>
      <c r="K658" s="58"/>
      <c r="L658" s="58"/>
    </row>
    <row r="659" spans="7:12">
      <c r="G659" s="90"/>
      <c r="H659" s="14"/>
      <c r="I659" s="91"/>
      <c r="J659" s="58"/>
      <c r="K659" s="58"/>
      <c r="L659" s="58"/>
    </row>
    <row r="660" spans="7:12">
      <c r="G660" s="90"/>
      <c r="H660" s="14"/>
      <c r="I660" s="91"/>
      <c r="J660" s="58"/>
      <c r="K660" s="58"/>
      <c r="L660" s="58"/>
    </row>
    <row r="661" spans="7:12">
      <c r="G661" s="90"/>
      <c r="H661" s="14"/>
      <c r="I661" s="91"/>
      <c r="J661" s="58"/>
      <c r="K661" s="58"/>
      <c r="L661" s="58"/>
    </row>
    <row r="662" spans="7:12">
      <c r="G662" s="90"/>
      <c r="H662" s="14"/>
      <c r="I662" s="91"/>
      <c r="J662" s="58"/>
      <c r="K662" s="58"/>
      <c r="L662" s="58"/>
    </row>
    <row r="663" spans="7:12">
      <c r="G663" s="90"/>
      <c r="H663" s="14"/>
      <c r="I663" s="91"/>
      <c r="J663" s="58"/>
      <c r="K663" s="58"/>
      <c r="L663" s="58"/>
    </row>
    <row r="664" spans="7:12">
      <c r="G664" s="90"/>
      <c r="H664" s="14"/>
      <c r="I664" s="91"/>
      <c r="J664" s="58"/>
      <c r="K664" s="58"/>
      <c r="L664" s="58"/>
    </row>
    <row r="665" spans="7:12">
      <c r="G665" s="90"/>
      <c r="H665" s="14"/>
      <c r="I665" s="91"/>
      <c r="J665" s="58"/>
      <c r="K665" s="58"/>
      <c r="L665" s="58"/>
    </row>
    <row r="666" spans="7:12">
      <c r="G666" s="90"/>
      <c r="H666" s="14"/>
      <c r="I666" s="91"/>
      <c r="J666" s="58"/>
      <c r="K666" s="58"/>
      <c r="L666" s="58"/>
    </row>
    <row r="667" spans="7:12">
      <c r="G667" s="90"/>
      <c r="H667" s="14"/>
      <c r="I667" s="91"/>
      <c r="J667" s="58"/>
      <c r="K667" s="58"/>
      <c r="L667" s="58"/>
    </row>
    <row r="668" spans="7:12">
      <c r="G668" s="90"/>
      <c r="H668" s="14"/>
      <c r="I668" s="91"/>
      <c r="J668" s="58"/>
      <c r="K668" s="58"/>
      <c r="L668" s="58"/>
    </row>
    <row r="669" spans="7:12">
      <c r="G669" s="90"/>
      <c r="H669" s="14"/>
      <c r="I669" s="91"/>
      <c r="J669" s="58"/>
      <c r="K669" s="58"/>
      <c r="L669" s="58"/>
    </row>
    <row r="670" spans="7:12">
      <c r="G670" s="90"/>
      <c r="H670" s="14"/>
      <c r="I670" s="91"/>
      <c r="J670" s="58"/>
      <c r="K670" s="58"/>
      <c r="L670" s="58"/>
    </row>
    <row r="671" spans="7:12">
      <c r="G671" s="90"/>
      <c r="H671" s="14"/>
      <c r="I671" s="91"/>
      <c r="J671" s="58"/>
      <c r="K671" s="58"/>
      <c r="L671" s="58"/>
    </row>
    <row r="672" spans="7:12">
      <c r="G672" s="90"/>
      <c r="H672" s="14"/>
      <c r="I672" s="91"/>
      <c r="J672" s="58"/>
      <c r="K672" s="58"/>
      <c r="L672" s="58"/>
    </row>
    <row r="673" spans="7:12">
      <c r="G673" s="90"/>
      <c r="H673" s="14"/>
      <c r="I673" s="91"/>
      <c r="J673" s="58"/>
      <c r="K673" s="58"/>
      <c r="L673" s="58"/>
    </row>
    <row r="674" spans="7:12">
      <c r="G674" s="90"/>
      <c r="H674" s="14"/>
      <c r="I674" s="91"/>
      <c r="J674" s="58"/>
      <c r="K674" s="58"/>
      <c r="L674" s="58"/>
    </row>
    <row r="675" spans="7:12">
      <c r="G675" s="90"/>
      <c r="H675" s="14"/>
      <c r="I675" s="91"/>
      <c r="J675" s="58"/>
      <c r="K675" s="58"/>
      <c r="L675" s="58"/>
    </row>
    <row r="676" spans="7:12">
      <c r="G676" s="90"/>
      <c r="H676" s="14"/>
      <c r="I676" s="91"/>
      <c r="J676" s="58"/>
      <c r="K676" s="58"/>
      <c r="L676" s="58"/>
    </row>
    <row r="677" spans="7:12">
      <c r="G677" s="90"/>
      <c r="H677" s="14"/>
      <c r="I677" s="91"/>
      <c r="J677" s="58"/>
      <c r="K677" s="58"/>
      <c r="L677" s="58"/>
    </row>
    <row r="678" spans="7:12">
      <c r="G678" s="90"/>
      <c r="H678" s="14"/>
      <c r="I678" s="91"/>
      <c r="J678" s="58"/>
      <c r="K678" s="58"/>
      <c r="L678" s="58"/>
    </row>
    <row r="679" spans="7:12">
      <c r="G679" s="90"/>
      <c r="H679" s="14"/>
      <c r="I679" s="91"/>
      <c r="J679" s="58"/>
      <c r="K679" s="58"/>
      <c r="L679" s="58"/>
    </row>
    <row r="680" spans="7:12">
      <c r="G680" s="90"/>
      <c r="H680" s="14"/>
      <c r="I680" s="91"/>
      <c r="J680" s="58"/>
      <c r="K680" s="58"/>
      <c r="L680" s="58"/>
    </row>
    <row r="681" spans="7:12">
      <c r="G681" s="90"/>
      <c r="H681" s="14"/>
      <c r="I681" s="91"/>
      <c r="J681" s="58"/>
      <c r="K681" s="58"/>
      <c r="L681" s="58"/>
    </row>
    <row r="682" spans="7:12">
      <c r="G682" s="90"/>
      <c r="H682" s="14"/>
      <c r="I682" s="91"/>
      <c r="J682" s="58"/>
      <c r="K682" s="58"/>
      <c r="L682" s="58"/>
    </row>
    <row r="683" spans="7:12">
      <c r="G683" s="90"/>
      <c r="H683" s="14"/>
      <c r="I683" s="91"/>
      <c r="J683" s="58"/>
      <c r="K683" s="58"/>
      <c r="L683" s="58"/>
    </row>
    <row r="684" spans="7:12">
      <c r="G684" s="90"/>
      <c r="H684" s="14"/>
      <c r="I684" s="91"/>
      <c r="J684" s="58"/>
      <c r="K684" s="58"/>
      <c r="L684" s="58"/>
    </row>
    <row r="685" spans="7:12">
      <c r="G685" s="90"/>
      <c r="H685" s="14"/>
      <c r="I685" s="91"/>
      <c r="J685" s="58"/>
      <c r="K685" s="58"/>
      <c r="L685" s="58"/>
    </row>
    <row r="686" spans="7:12">
      <c r="G686" s="90"/>
      <c r="H686" s="14"/>
      <c r="I686" s="91"/>
      <c r="J686" s="58"/>
      <c r="K686" s="58"/>
      <c r="L686" s="58"/>
    </row>
    <row r="687" spans="7:12">
      <c r="G687" s="90"/>
      <c r="H687" s="14"/>
      <c r="I687" s="91"/>
      <c r="J687" s="58"/>
      <c r="K687" s="58"/>
      <c r="L687" s="58"/>
    </row>
    <row r="688" spans="7:12">
      <c r="G688" s="90"/>
      <c r="H688" s="14"/>
      <c r="I688" s="91"/>
      <c r="J688" s="58"/>
      <c r="K688" s="58"/>
      <c r="L688" s="58"/>
    </row>
    <row r="689" spans="7:12">
      <c r="G689" s="90"/>
      <c r="H689" s="14"/>
      <c r="I689" s="91"/>
      <c r="J689" s="58"/>
      <c r="K689" s="58"/>
      <c r="L689" s="58"/>
    </row>
    <row r="690" spans="7:12">
      <c r="G690" s="90"/>
      <c r="H690" s="14"/>
      <c r="I690" s="91"/>
      <c r="J690" s="58"/>
      <c r="K690" s="58"/>
      <c r="L690" s="58"/>
    </row>
    <row r="691" spans="7:12">
      <c r="G691" s="90"/>
      <c r="H691" s="14"/>
      <c r="I691" s="91"/>
      <c r="J691" s="58"/>
      <c r="K691" s="58"/>
      <c r="L691" s="58"/>
    </row>
    <row r="692" spans="7:12">
      <c r="G692" s="90"/>
      <c r="H692" s="14"/>
      <c r="I692" s="91"/>
      <c r="J692" s="58"/>
      <c r="K692" s="58"/>
      <c r="L692" s="58"/>
    </row>
    <row r="693" spans="7:12">
      <c r="G693" s="90"/>
      <c r="H693" s="14"/>
      <c r="I693" s="91"/>
      <c r="J693" s="58"/>
      <c r="K693" s="58"/>
      <c r="L693" s="58"/>
    </row>
    <row r="694" spans="7:12">
      <c r="G694" s="90"/>
      <c r="H694" s="14"/>
      <c r="I694" s="91"/>
      <c r="J694" s="58"/>
      <c r="K694" s="58"/>
      <c r="L694" s="58"/>
    </row>
    <row r="695" spans="7:12">
      <c r="G695" s="90"/>
      <c r="H695" s="14"/>
      <c r="I695" s="91"/>
      <c r="J695" s="58"/>
      <c r="K695" s="58"/>
      <c r="L695" s="58"/>
    </row>
    <row r="696" spans="7:12">
      <c r="G696" s="90"/>
      <c r="H696" s="14"/>
      <c r="I696" s="91"/>
      <c r="J696" s="58"/>
      <c r="K696" s="58"/>
      <c r="L696" s="58"/>
    </row>
    <row r="697" spans="7:12">
      <c r="G697" s="90"/>
      <c r="H697" s="14"/>
      <c r="I697" s="91"/>
      <c r="J697" s="58"/>
      <c r="K697" s="58"/>
      <c r="L697" s="58"/>
    </row>
    <row r="698" spans="7:12">
      <c r="G698" s="90"/>
      <c r="H698" s="14"/>
      <c r="I698" s="91"/>
      <c r="J698" s="58"/>
      <c r="K698" s="58"/>
      <c r="L698" s="58"/>
    </row>
    <row r="699" spans="7:12">
      <c r="G699" s="90"/>
      <c r="H699" s="14"/>
      <c r="I699" s="91"/>
      <c r="J699" s="58"/>
      <c r="K699" s="58"/>
      <c r="L699" s="58"/>
    </row>
    <row r="700" spans="7:12">
      <c r="G700" s="90"/>
      <c r="H700" s="14"/>
      <c r="I700" s="91"/>
      <c r="J700" s="58"/>
      <c r="K700" s="58"/>
      <c r="L700" s="58"/>
    </row>
    <row r="701" spans="7:12">
      <c r="G701" s="90"/>
      <c r="H701" s="14"/>
      <c r="I701" s="91"/>
      <c r="J701" s="58"/>
      <c r="K701" s="58"/>
      <c r="L701" s="58"/>
    </row>
    <row r="702" spans="7:12">
      <c r="G702" s="90"/>
      <c r="H702" s="14"/>
      <c r="I702" s="91"/>
      <c r="J702" s="58"/>
      <c r="K702" s="58"/>
      <c r="L702" s="58"/>
    </row>
    <row r="703" spans="7:12">
      <c r="G703" s="90"/>
      <c r="H703" s="14"/>
      <c r="I703" s="91"/>
      <c r="J703" s="58"/>
      <c r="K703" s="58"/>
      <c r="L703" s="58"/>
    </row>
    <row r="704" spans="7:12">
      <c r="G704" s="90"/>
      <c r="H704" s="14"/>
      <c r="I704" s="91"/>
      <c r="J704" s="58"/>
      <c r="K704" s="58"/>
      <c r="L704" s="58"/>
    </row>
    <row r="705" spans="7:12">
      <c r="G705" s="90"/>
      <c r="H705" s="14"/>
      <c r="I705" s="91"/>
      <c r="J705" s="58"/>
      <c r="K705" s="58"/>
      <c r="L705" s="58"/>
    </row>
    <row r="706" spans="7:12">
      <c r="G706" s="90"/>
      <c r="H706" s="14"/>
      <c r="I706" s="91"/>
      <c r="J706" s="58"/>
      <c r="K706" s="58"/>
      <c r="L706" s="58"/>
    </row>
    <row r="707" spans="7:12">
      <c r="G707" s="90"/>
      <c r="H707" s="14"/>
      <c r="I707" s="91"/>
      <c r="J707" s="58"/>
      <c r="K707" s="58"/>
      <c r="L707" s="58"/>
    </row>
    <row r="708" spans="7:12">
      <c r="G708" s="90"/>
      <c r="H708" s="14"/>
      <c r="I708" s="91"/>
      <c r="J708" s="58"/>
      <c r="K708" s="58"/>
      <c r="L708" s="58"/>
    </row>
    <row r="709" spans="7:12">
      <c r="G709" s="90"/>
      <c r="H709" s="14"/>
      <c r="I709" s="91"/>
      <c r="J709" s="58"/>
      <c r="K709" s="58"/>
      <c r="L709" s="58"/>
    </row>
    <row r="710" spans="7:12">
      <c r="G710" s="90"/>
      <c r="H710" s="14"/>
      <c r="I710" s="91"/>
      <c r="J710" s="58"/>
      <c r="K710" s="58"/>
      <c r="L710" s="58"/>
    </row>
    <row r="711" spans="7:12">
      <c r="G711" s="90"/>
      <c r="H711" s="14"/>
      <c r="I711" s="91"/>
      <c r="J711" s="58"/>
      <c r="K711" s="58"/>
      <c r="L711" s="58"/>
    </row>
    <row r="712" spans="7:12">
      <c r="G712" s="90"/>
      <c r="H712" s="14"/>
      <c r="I712" s="91"/>
      <c r="J712" s="58"/>
      <c r="K712" s="58"/>
      <c r="L712" s="58"/>
    </row>
    <row r="713" spans="7:12">
      <c r="G713" s="90"/>
      <c r="H713" s="14"/>
      <c r="I713" s="91"/>
      <c r="J713" s="58"/>
      <c r="K713" s="58"/>
      <c r="L713" s="58"/>
    </row>
    <row r="714" spans="7:12">
      <c r="G714" s="90"/>
      <c r="H714" s="14"/>
      <c r="I714" s="91"/>
      <c r="J714" s="58"/>
      <c r="K714" s="58"/>
      <c r="L714" s="58"/>
    </row>
    <row r="715" spans="7:12">
      <c r="G715" s="90"/>
      <c r="H715" s="14"/>
      <c r="I715" s="91"/>
      <c r="J715" s="58"/>
      <c r="K715" s="58"/>
      <c r="L715" s="58"/>
    </row>
    <row r="716" spans="7:12">
      <c r="G716" s="90"/>
      <c r="H716" s="14"/>
      <c r="I716" s="91"/>
      <c r="J716" s="58"/>
      <c r="K716" s="58"/>
      <c r="L716" s="58"/>
    </row>
    <row r="717" spans="7:12">
      <c r="G717" s="90"/>
      <c r="H717" s="14"/>
      <c r="I717" s="91"/>
      <c r="J717" s="58"/>
      <c r="K717" s="58"/>
      <c r="L717" s="58"/>
    </row>
    <row r="718" spans="7:12">
      <c r="G718" s="90"/>
      <c r="H718" s="14"/>
      <c r="I718" s="91"/>
      <c r="J718" s="58"/>
      <c r="K718" s="58"/>
      <c r="L718" s="58"/>
    </row>
    <row r="719" spans="7:12">
      <c r="G719" s="90"/>
      <c r="H719" s="14"/>
      <c r="I719" s="91"/>
      <c r="J719" s="58"/>
      <c r="K719" s="58"/>
      <c r="L719" s="58"/>
    </row>
    <row r="720" spans="7:12">
      <c r="G720" s="90"/>
      <c r="H720" s="14"/>
      <c r="I720" s="91"/>
      <c r="J720" s="58"/>
      <c r="K720" s="58"/>
      <c r="L720" s="58"/>
    </row>
    <row r="721" spans="7:12">
      <c r="G721" s="90"/>
      <c r="H721" s="14"/>
      <c r="I721" s="91"/>
      <c r="J721" s="58"/>
      <c r="K721" s="58"/>
      <c r="L721" s="58"/>
    </row>
    <row r="722" spans="7:12">
      <c r="G722" s="90"/>
      <c r="H722" s="14"/>
      <c r="I722" s="91"/>
      <c r="J722" s="58"/>
      <c r="K722" s="58"/>
      <c r="L722" s="58"/>
    </row>
    <row r="723" spans="7:12">
      <c r="G723" s="90"/>
      <c r="H723" s="14"/>
      <c r="I723" s="91"/>
      <c r="J723" s="58"/>
      <c r="K723" s="58"/>
      <c r="L723" s="58"/>
    </row>
    <row r="724" spans="7:12">
      <c r="G724" s="90"/>
      <c r="H724" s="14"/>
      <c r="I724" s="91"/>
      <c r="J724" s="58"/>
      <c r="K724" s="58"/>
      <c r="L724" s="58"/>
    </row>
    <row r="725" spans="7:12">
      <c r="G725" s="90"/>
      <c r="H725" s="14"/>
      <c r="I725" s="91"/>
      <c r="J725" s="58"/>
      <c r="K725" s="58"/>
      <c r="L725" s="58"/>
    </row>
    <row r="726" spans="7:12">
      <c r="G726" s="90"/>
      <c r="H726" s="14"/>
      <c r="I726" s="91"/>
      <c r="J726" s="58"/>
      <c r="K726" s="58"/>
      <c r="L726" s="58"/>
    </row>
    <row r="727" spans="7:12">
      <c r="G727" s="90"/>
      <c r="H727" s="14"/>
      <c r="I727" s="91"/>
      <c r="J727" s="58"/>
      <c r="K727" s="58"/>
      <c r="L727" s="58"/>
    </row>
    <row r="728" spans="7:12">
      <c r="G728" s="90"/>
      <c r="H728" s="14"/>
      <c r="I728" s="91"/>
      <c r="J728" s="58"/>
      <c r="K728" s="58"/>
      <c r="L728" s="58"/>
    </row>
    <row r="729" spans="7:12">
      <c r="G729" s="90"/>
      <c r="H729" s="14"/>
      <c r="I729" s="91"/>
      <c r="J729" s="58"/>
      <c r="K729" s="58"/>
      <c r="L729" s="58"/>
    </row>
    <row r="730" spans="7:12">
      <c r="G730" s="90"/>
      <c r="H730" s="14"/>
      <c r="I730" s="91"/>
      <c r="J730" s="58"/>
      <c r="K730" s="58"/>
      <c r="L730" s="58"/>
    </row>
    <row r="731" spans="7:12">
      <c r="G731" s="90"/>
      <c r="H731" s="14"/>
      <c r="I731" s="91"/>
      <c r="J731" s="58"/>
      <c r="K731" s="58"/>
      <c r="L731" s="58"/>
    </row>
    <row r="732" spans="7:12">
      <c r="G732" s="90"/>
      <c r="H732" s="14"/>
      <c r="I732" s="91"/>
      <c r="J732" s="58"/>
      <c r="K732" s="58"/>
      <c r="L732" s="58"/>
    </row>
    <row r="733" spans="7:12">
      <c r="G733" s="90"/>
      <c r="H733" s="14"/>
      <c r="I733" s="91"/>
      <c r="J733" s="58"/>
      <c r="K733" s="58"/>
      <c r="L733" s="58"/>
    </row>
    <row r="734" spans="7:12">
      <c r="G734" s="90"/>
      <c r="H734" s="14"/>
      <c r="I734" s="91"/>
      <c r="J734" s="58"/>
      <c r="K734" s="58"/>
      <c r="L734" s="58"/>
    </row>
    <row r="735" spans="7:12">
      <c r="G735" s="90"/>
      <c r="H735" s="14"/>
      <c r="I735" s="91"/>
      <c r="J735" s="58"/>
      <c r="K735" s="58"/>
      <c r="L735" s="58"/>
    </row>
    <row r="736" spans="7:12">
      <c r="G736" s="90"/>
      <c r="H736" s="14"/>
      <c r="I736" s="91"/>
      <c r="J736" s="58"/>
      <c r="K736" s="58"/>
      <c r="L736" s="58"/>
    </row>
    <row r="737" spans="7:12">
      <c r="G737" s="90"/>
      <c r="H737" s="14"/>
      <c r="I737" s="91"/>
      <c r="J737" s="58"/>
      <c r="K737" s="58"/>
      <c r="L737" s="58"/>
    </row>
    <row r="738" spans="7:12">
      <c r="G738" s="90"/>
      <c r="H738" s="14"/>
      <c r="I738" s="91"/>
      <c r="J738" s="58"/>
      <c r="K738" s="58"/>
      <c r="L738" s="58"/>
    </row>
    <row r="739" spans="7:12">
      <c r="G739" s="90"/>
      <c r="H739" s="14"/>
      <c r="I739" s="91"/>
      <c r="J739" s="58"/>
      <c r="K739" s="58"/>
      <c r="L739" s="58"/>
    </row>
    <row r="740" spans="7:12">
      <c r="G740" s="90"/>
      <c r="H740" s="14"/>
      <c r="I740" s="91"/>
      <c r="J740" s="58"/>
      <c r="K740" s="58"/>
      <c r="L740" s="58"/>
    </row>
    <row r="741" spans="7:12">
      <c r="G741" s="90"/>
      <c r="H741" s="14"/>
      <c r="I741" s="91"/>
      <c r="J741" s="58"/>
      <c r="K741" s="58"/>
      <c r="L741" s="58"/>
    </row>
    <row r="742" spans="7:12">
      <c r="G742" s="90"/>
      <c r="H742" s="14"/>
      <c r="I742" s="91"/>
      <c r="J742" s="58"/>
      <c r="K742" s="58"/>
      <c r="L742" s="58"/>
    </row>
    <row r="743" spans="7:12">
      <c r="G743" s="90"/>
      <c r="H743" s="14"/>
      <c r="I743" s="91"/>
      <c r="J743" s="58"/>
      <c r="K743" s="58"/>
      <c r="L743" s="58"/>
    </row>
    <row r="744" spans="7:12">
      <c r="G744" s="90"/>
      <c r="H744" s="14"/>
      <c r="I744" s="91"/>
      <c r="J744" s="58"/>
      <c r="K744" s="58"/>
      <c r="L744" s="58"/>
    </row>
    <row r="745" spans="7:12">
      <c r="G745" s="90"/>
      <c r="H745" s="14"/>
      <c r="I745" s="91"/>
      <c r="J745" s="58"/>
      <c r="K745" s="58"/>
      <c r="L745" s="58"/>
    </row>
    <row r="746" spans="7:12">
      <c r="G746" s="90"/>
      <c r="H746" s="14"/>
      <c r="I746" s="91"/>
      <c r="J746" s="58"/>
      <c r="K746" s="58"/>
      <c r="L746" s="58"/>
    </row>
    <row r="747" spans="7:12">
      <c r="G747" s="90"/>
      <c r="H747" s="14"/>
      <c r="I747" s="91"/>
      <c r="J747" s="58"/>
      <c r="K747" s="58"/>
      <c r="L747" s="58"/>
    </row>
    <row r="748" spans="7:12">
      <c r="G748" s="90"/>
      <c r="H748" s="14"/>
      <c r="I748" s="91"/>
      <c r="J748" s="58"/>
      <c r="K748" s="58"/>
      <c r="L748" s="58"/>
    </row>
    <row r="749" spans="7:12">
      <c r="G749" s="90"/>
      <c r="H749" s="14"/>
      <c r="I749" s="91"/>
      <c r="J749" s="58"/>
      <c r="K749" s="58"/>
      <c r="L749" s="58"/>
    </row>
    <row r="750" spans="7:12">
      <c r="G750" s="90"/>
      <c r="H750" s="14"/>
      <c r="I750" s="91"/>
      <c r="J750" s="58"/>
      <c r="K750" s="58"/>
      <c r="L750" s="58"/>
    </row>
    <row r="751" spans="7:12">
      <c r="G751" s="90"/>
      <c r="H751" s="14"/>
      <c r="I751" s="91"/>
      <c r="J751" s="58"/>
      <c r="K751" s="58"/>
      <c r="L751" s="58"/>
    </row>
    <row r="752" spans="7:12">
      <c r="G752" s="90"/>
      <c r="H752" s="14"/>
      <c r="I752" s="91"/>
      <c r="J752" s="58"/>
      <c r="K752" s="58"/>
      <c r="L752" s="58"/>
    </row>
    <row r="753" spans="7:12">
      <c r="G753" s="90"/>
      <c r="H753" s="14"/>
      <c r="I753" s="91"/>
      <c r="J753" s="58"/>
      <c r="K753" s="58"/>
      <c r="L753" s="58"/>
    </row>
    <row r="754" spans="7:12">
      <c r="G754" s="90"/>
      <c r="H754" s="14"/>
      <c r="I754" s="91"/>
      <c r="J754" s="58"/>
      <c r="K754" s="58"/>
      <c r="L754" s="58"/>
    </row>
    <row r="755" spans="7:12">
      <c r="G755" s="90"/>
      <c r="H755" s="14"/>
      <c r="I755" s="91"/>
      <c r="J755" s="58"/>
      <c r="K755" s="58"/>
      <c r="L755" s="58"/>
    </row>
    <row r="756" spans="7:12">
      <c r="G756" s="90"/>
      <c r="H756" s="14"/>
      <c r="I756" s="91"/>
      <c r="J756" s="58"/>
      <c r="K756" s="58"/>
      <c r="L756" s="58"/>
    </row>
    <row r="757" spans="7:12">
      <c r="G757" s="90"/>
      <c r="H757" s="14"/>
      <c r="I757" s="91"/>
      <c r="J757" s="58"/>
      <c r="K757" s="58"/>
      <c r="L757" s="58"/>
    </row>
    <row r="758" spans="7:12">
      <c r="G758" s="90"/>
      <c r="H758" s="14"/>
      <c r="I758" s="91"/>
      <c r="J758" s="58"/>
      <c r="K758" s="58"/>
      <c r="L758" s="58"/>
    </row>
    <row r="759" spans="7:12">
      <c r="G759" s="90"/>
      <c r="H759" s="14"/>
      <c r="I759" s="91"/>
      <c r="J759" s="58"/>
      <c r="K759" s="58"/>
      <c r="L759" s="58"/>
    </row>
    <row r="760" spans="7:12">
      <c r="G760" s="90"/>
      <c r="H760" s="14"/>
      <c r="I760" s="91"/>
      <c r="J760" s="58"/>
      <c r="K760" s="58"/>
      <c r="L760" s="58"/>
    </row>
    <row r="761" spans="7:12">
      <c r="G761" s="90"/>
      <c r="H761" s="14"/>
      <c r="I761" s="91"/>
      <c r="J761" s="58"/>
      <c r="K761" s="58"/>
      <c r="L761" s="58"/>
    </row>
    <row r="762" spans="7:12">
      <c r="G762" s="90"/>
      <c r="H762" s="14"/>
      <c r="I762" s="91"/>
      <c r="J762" s="58"/>
      <c r="K762" s="58"/>
      <c r="L762" s="58"/>
    </row>
    <row r="763" spans="7:12">
      <c r="G763" s="90"/>
      <c r="H763" s="14"/>
      <c r="I763" s="91"/>
      <c r="J763" s="58"/>
      <c r="K763" s="58"/>
      <c r="L763" s="58"/>
    </row>
    <row r="764" spans="7:12">
      <c r="G764" s="90"/>
      <c r="H764" s="14"/>
      <c r="I764" s="91"/>
      <c r="J764" s="58"/>
      <c r="K764" s="58"/>
      <c r="L764" s="58"/>
    </row>
    <row r="765" spans="7:12">
      <c r="G765" s="90"/>
      <c r="H765" s="14"/>
      <c r="I765" s="91"/>
      <c r="J765" s="58"/>
      <c r="K765" s="58"/>
      <c r="L765" s="58"/>
    </row>
    <row r="766" spans="7:12">
      <c r="G766" s="90"/>
      <c r="H766" s="14"/>
      <c r="I766" s="91"/>
      <c r="J766" s="58"/>
      <c r="K766" s="58"/>
      <c r="L766" s="58"/>
    </row>
    <row r="767" spans="7:12">
      <c r="G767" s="90"/>
      <c r="H767" s="14"/>
      <c r="I767" s="91"/>
      <c r="J767" s="58"/>
      <c r="K767" s="58"/>
      <c r="L767" s="58"/>
    </row>
    <row r="768" spans="7:12">
      <c r="G768" s="90"/>
      <c r="H768" s="14"/>
      <c r="I768" s="91"/>
      <c r="J768" s="58"/>
      <c r="K768" s="58"/>
      <c r="L768" s="58"/>
    </row>
    <row r="769" spans="7:12">
      <c r="G769" s="90"/>
      <c r="H769" s="14"/>
      <c r="I769" s="91"/>
      <c r="J769" s="58"/>
      <c r="K769" s="58"/>
      <c r="L769" s="58"/>
    </row>
    <row r="770" spans="7:12">
      <c r="G770" s="90"/>
      <c r="H770" s="14"/>
      <c r="I770" s="91"/>
      <c r="J770" s="58"/>
      <c r="K770" s="58"/>
      <c r="L770" s="58"/>
    </row>
    <row r="771" spans="7:12">
      <c r="G771" s="90"/>
      <c r="H771" s="14"/>
      <c r="I771" s="91"/>
      <c r="J771" s="58"/>
      <c r="K771" s="58"/>
      <c r="L771" s="58"/>
    </row>
    <row r="772" spans="7:12">
      <c r="G772" s="90"/>
      <c r="H772" s="14"/>
      <c r="I772" s="91"/>
      <c r="J772" s="58"/>
      <c r="K772" s="58"/>
      <c r="L772" s="58"/>
    </row>
    <row r="773" spans="7:12">
      <c r="G773" s="90"/>
      <c r="H773" s="14"/>
      <c r="I773" s="91"/>
      <c r="J773" s="58"/>
      <c r="K773" s="58"/>
      <c r="L773" s="58"/>
    </row>
    <row r="774" spans="7:12">
      <c r="G774" s="90"/>
      <c r="H774" s="14"/>
      <c r="I774" s="91"/>
      <c r="J774" s="58"/>
      <c r="K774" s="58"/>
      <c r="L774" s="58"/>
    </row>
    <row r="775" spans="7:12">
      <c r="G775" s="90"/>
      <c r="H775" s="14"/>
      <c r="I775" s="91"/>
      <c r="J775" s="58"/>
      <c r="K775" s="58"/>
      <c r="L775" s="58"/>
    </row>
    <row r="776" spans="7:12">
      <c r="G776" s="90"/>
      <c r="H776" s="14"/>
      <c r="I776" s="91"/>
      <c r="J776" s="58"/>
      <c r="K776" s="58"/>
      <c r="L776" s="58"/>
    </row>
    <row r="777" spans="7:12">
      <c r="G777" s="90"/>
      <c r="H777" s="14"/>
      <c r="I777" s="91"/>
      <c r="J777" s="58"/>
      <c r="K777" s="58"/>
      <c r="L777" s="58"/>
    </row>
    <row r="778" spans="7:12">
      <c r="G778" s="90"/>
      <c r="H778" s="14"/>
      <c r="I778" s="91"/>
      <c r="J778" s="58"/>
      <c r="K778" s="58"/>
      <c r="L778" s="58"/>
    </row>
    <row r="779" spans="7:12">
      <c r="G779" s="90"/>
      <c r="H779" s="14"/>
      <c r="I779" s="91"/>
      <c r="J779" s="58"/>
      <c r="K779" s="58"/>
      <c r="L779" s="58"/>
    </row>
    <row r="780" spans="7:12">
      <c r="G780" s="90"/>
      <c r="H780" s="14"/>
      <c r="I780" s="91"/>
      <c r="J780" s="58"/>
      <c r="K780" s="58"/>
      <c r="L780" s="58"/>
    </row>
    <row r="781" spans="7:12">
      <c r="G781" s="90"/>
      <c r="H781" s="14"/>
      <c r="I781" s="91"/>
      <c r="J781" s="58"/>
      <c r="K781" s="58"/>
      <c r="L781" s="58"/>
    </row>
    <row r="782" spans="7:12">
      <c r="G782" s="90"/>
      <c r="H782" s="14"/>
      <c r="I782" s="91"/>
      <c r="J782" s="58"/>
      <c r="K782" s="58"/>
      <c r="L782" s="58"/>
    </row>
    <row r="783" spans="7:12">
      <c r="G783" s="90"/>
      <c r="H783" s="14"/>
      <c r="I783" s="91"/>
      <c r="J783" s="58"/>
      <c r="K783" s="58"/>
      <c r="L783" s="58"/>
    </row>
    <row r="784" spans="7:12">
      <c r="G784" s="90"/>
      <c r="H784" s="14"/>
      <c r="I784" s="91"/>
      <c r="J784" s="58"/>
      <c r="K784" s="58"/>
      <c r="L784" s="58"/>
    </row>
    <row r="785" spans="7:12">
      <c r="G785" s="90"/>
      <c r="H785" s="14"/>
      <c r="I785" s="91"/>
      <c r="J785" s="58"/>
      <c r="K785" s="58"/>
      <c r="L785" s="58"/>
    </row>
    <row r="786" spans="7:12">
      <c r="G786" s="90"/>
      <c r="H786" s="14"/>
      <c r="I786" s="91"/>
      <c r="J786" s="58"/>
      <c r="K786" s="58"/>
      <c r="L786" s="58"/>
    </row>
    <row r="787" spans="7:12">
      <c r="G787" s="90"/>
      <c r="H787" s="14"/>
      <c r="I787" s="91"/>
      <c r="J787" s="58"/>
      <c r="K787" s="58"/>
      <c r="L787" s="58"/>
    </row>
    <row r="788" spans="7:12">
      <c r="G788" s="90"/>
      <c r="H788" s="14"/>
      <c r="I788" s="91"/>
      <c r="J788" s="58"/>
      <c r="K788" s="58"/>
      <c r="L788" s="58"/>
    </row>
    <row r="789" spans="7:12">
      <c r="G789" s="90"/>
      <c r="H789" s="14"/>
      <c r="I789" s="91"/>
      <c r="J789" s="58"/>
      <c r="K789" s="58"/>
      <c r="L789" s="58"/>
    </row>
    <row r="790" spans="7:12">
      <c r="G790" s="90"/>
      <c r="H790" s="14"/>
      <c r="I790" s="91"/>
      <c r="J790" s="58"/>
      <c r="K790" s="58"/>
      <c r="L790" s="58"/>
    </row>
    <row r="791" spans="7:12">
      <c r="G791" s="90"/>
      <c r="H791" s="14"/>
      <c r="I791" s="91"/>
      <c r="J791" s="58"/>
      <c r="K791" s="58"/>
      <c r="L791" s="58"/>
    </row>
    <row r="792" spans="7:12">
      <c r="G792" s="90"/>
      <c r="H792" s="14"/>
      <c r="I792" s="91"/>
      <c r="J792" s="58"/>
      <c r="K792" s="58"/>
      <c r="L792" s="58"/>
    </row>
    <row r="793" spans="7:12">
      <c r="G793" s="90"/>
      <c r="H793" s="14"/>
      <c r="I793" s="91"/>
      <c r="J793" s="58"/>
      <c r="K793" s="58"/>
      <c r="L793" s="58"/>
    </row>
    <row r="794" spans="7:12">
      <c r="G794" s="90"/>
      <c r="H794" s="14"/>
      <c r="I794" s="91"/>
      <c r="J794" s="58"/>
      <c r="K794" s="58"/>
      <c r="L794" s="58"/>
    </row>
    <row r="795" spans="7:12">
      <c r="G795" s="90"/>
      <c r="H795" s="14"/>
      <c r="I795" s="91"/>
      <c r="J795" s="58"/>
      <c r="K795" s="58"/>
      <c r="L795" s="58"/>
    </row>
    <row r="796" spans="7:12">
      <c r="G796" s="90"/>
      <c r="H796" s="14"/>
      <c r="I796" s="91"/>
      <c r="J796" s="58"/>
      <c r="K796" s="58"/>
      <c r="L796" s="58"/>
    </row>
    <row r="797" spans="7:12">
      <c r="G797" s="90"/>
      <c r="H797" s="14"/>
      <c r="I797" s="91"/>
      <c r="J797" s="58"/>
      <c r="K797" s="58"/>
      <c r="L797" s="58"/>
    </row>
    <row r="798" spans="7:12">
      <c r="G798" s="90"/>
      <c r="H798" s="14"/>
      <c r="I798" s="91"/>
      <c r="J798" s="58"/>
      <c r="K798" s="58"/>
      <c r="L798" s="58"/>
    </row>
    <row r="799" spans="7:12">
      <c r="G799" s="90"/>
      <c r="H799" s="14"/>
      <c r="I799" s="91"/>
      <c r="J799" s="58"/>
      <c r="K799" s="58"/>
      <c r="L799" s="58"/>
    </row>
    <row r="800" spans="7:12">
      <c r="G800" s="90"/>
      <c r="H800" s="14"/>
      <c r="I800" s="91"/>
      <c r="J800" s="58"/>
      <c r="K800" s="58"/>
      <c r="L800" s="58"/>
    </row>
    <row r="801" spans="7:12">
      <c r="G801" s="90"/>
      <c r="H801" s="14"/>
      <c r="I801" s="91"/>
      <c r="J801" s="58"/>
      <c r="K801" s="58"/>
      <c r="L801" s="58"/>
    </row>
    <row r="802" spans="7:12">
      <c r="G802" s="90"/>
      <c r="H802" s="14"/>
      <c r="I802" s="91"/>
      <c r="J802" s="58"/>
      <c r="K802" s="58"/>
      <c r="L802" s="58"/>
    </row>
    <row r="803" spans="7:12">
      <c r="G803" s="90"/>
      <c r="H803" s="14"/>
      <c r="I803" s="91"/>
      <c r="J803" s="58"/>
      <c r="K803" s="58"/>
      <c r="L803" s="58"/>
    </row>
    <row r="804" spans="7:12">
      <c r="G804" s="90"/>
      <c r="H804" s="14"/>
      <c r="I804" s="91"/>
      <c r="J804" s="58"/>
      <c r="K804" s="58"/>
      <c r="L804" s="58"/>
    </row>
    <row r="805" spans="7:12">
      <c r="G805" s="90"/>
      <c r="H805" s="14"/>
      <c r="I805" s="91"/>
      <c r="J805" s="58"/>
      <c r="K805" s="58"/>
      <c r="L805" s="58"/>
    </row>
    <row r="806" spans="7:12">
      <c r="G806" s="90"/>
      <c r="H806" s="14"/>
      <c r="I806" s="91"/>
      <c r="J806" s="58"/>
      <c r="K806" s="58"/>
      <c r="L806" s="58"/>
    </row>
  </sheetData>
  <phoneticPr fontId="4" type="noConversion"/>
  <conditionalFormatting sqref="D1">
    <cfRule type="cellIs" dxfId="76" priority="2" operator="equal">
      <formula>0</formula>
    </cfRule>
  </conditionalFormatting>
  <conditionalFormatting sqref="F1">
    <cfRule type="cellIs" dxfId="75" priority="1" operator="equal">
      <formula>0</formula>
    </cfRule>
  </conditionalFormatting>
  <conditionalFormatting sqref="G1 L1">
    <cfRule type="cellIs" dxfId="74" priority="15" operator="equal">
      <formula>0</formula>
    </cfRule>
  </conditionalFormatting>
  <conditionalFormatting sqref="H1">
    <cfRule type="cellIs" dxfId="73" priority="14" operator="equal">
      <formula>0</formula>
    </cfRule>
  </conditionalFormatting>
  <conditionalFormatting sqref="I1:L1">
    <cfRule type="cellIs" dxfId="72" priority="13" operator="equal">
      <formula>0</formula>
    </cfRule>
  </conditionalFormatting>
  <conditionalFormatting sqref="J1">
    <cfRule type="cellIs" dxfId="71" priority="5" operator="equal">
      <formula>0</formula>
    </cfRule>
  </conditionalFormatting>
  <conditionalFormatting sqref="K1">
    <cfRule type="cellIs" dxfId="70"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J853"/>
  <sheetViews>
    <sheetView zoomScaleNormal="100" workbookViewId="0">
      <pane ySplit="1" topLeftCell="A2" activePane="bottomLeft" state="frozen"/>
      <selection activeCell="XEK27" sqref="XEK27:XEL27"/>
      <selection pane="bottomLeft" activeCell="I2" sqref="I2"/>
    </sheetView>
  </sheetViews>
  <sheetFormatPr baseColWidth="10" defaultColWidth="10.83203125" defaultRowHeight="18" customHeight="1"/>
  <cols>
    <col min="1" max="1" width="13" style="5" customWidth="1"/>
    <col min="2" max="2" width="10.1640625" style="5" customWidth="1"/>
    <col min="3" max="3" width="17.6640625" style="33" customWidth="1"/>
    <col min="4" max="4" width="12.1640625" style="33" customWidth="1"/>
    <col min="5" max="5" width="17.33203125" style="33" customWidth="1"/>
    <col min="6" max="6" width="9.1640625" style="33" customWidth="1"/>
    <col min="7" max="7" width="12.1640625" style="103" customWidth="1"/>
    <col min="8" max="8" width="27.33203125" style="33" hidden="1" customWidth="1"/>
    <col min="9" max="9" width="16.83203125" style="105" customWidth="1"/>
    <col min="10" max="10" width="255.5" style="34" bestFit="1" customWidth="1"/>
    <col min="11" max="16384" width="10.83203125" style="33"/>
  </cols>
  <sheetData>
    <row r="1" spans="1:10" s="4" customFormat="1" ht="18" customHeight="1">
      <c r="A1" s="70" t="s">
        <v>76</v>
      </c>
      <c r="B1" s="70" t="s">
        <v>77</v>
      </c>
      <c r="C1" s="70" t="s">
        <v>0</v>
      </c>
      <c r="D1" s="6" t="s">
        <v>209</v>
      </c>
      <c r="E1" s="70" t="s">
        <v>210</v>
      </c>
      <c r="F1" s="6" t="s">
        <v>211</v>
      </c>
      <c r="G1" s="89" t="s">
        <v>78</v>
      </c>
      <c r="H1" s="6" t="s">
        <v>79</v>
      </c>
      <c r="I1" s="92" t="s">
        <v>212</v>
      </c>
      <c r="J1" s="74" t="s">
        <v>74</v>
      </c>
    </row>
    <row r="2" spans="1:10" ht="18" customHeight="1">
      <c r="A2" s="5" t="s">
        <v>578</v>
      </c>
      <c r="B2" s="41" t="s">
        <v>578</v>
      </c>
      <c r="C2" s="33" t="s">
        <v>41</v>
      </c>
      <c r="D2" s="24" t="s">
        <v>578</v>
      </c>
      <c r="E2" s="24" t="s">
        <v>578</v>
      </c>
      <c r="F2" s="24" t="s">
        <v>578</v>
      </c>
      <c r="G2" s="24" t="s">
        <v>578</v>
      </c>
      <c r="H2" s="25"/>
      <c r="I2" s="97" t="e">
        <f>InternetAdvertising[[#This Row],[Total Revenue (Millions KRW₩)]]/('Total Revenue (Millions)'!#REF!)*100</f>
        <v>#VALUE!</v>
      </c>
      <c r="J2" s="81" t="s">
        <v>1070</v>
      </c>
    </row>
    <row r="3" spans="1:10" ht="18" customHeight="1">
      <c r="A3" s="5" t="s">
        <v>95</v>
      </c>
      <c r="B3" s="5">
        <v>2019</v>
      </c>
      <c r="C3" s="33" t="s">
        <v>41</v>
      </c>
      <c r="D3" s="24"/>
      <c r="E3" s="24" t="s">
        <v>965</v>
      </c>
      <c r="F3" s="24"/>
      <c r="G3" s="155">
        <v>2654595</v>
      </c>
      <c r="I3" s="24">
        <f>InternetAdvertising[[#This Row],[Total Revenue (Millions KRW₩)]]/('Total Revenue (Millions)'!D$223)*100</f>
        <v>55.866216301534187</v>
      </c>
      <c r="J3" s="24" t="s">
        <v>1071</v>
      </c>
    </row>
    <row r="4" spans="1:10" ht="18" customHeight="1">
      <c r="A4" s="5" t="s">
        <v>95</v>
      </c>
      <c r="B4" s="5">
        <v>2019</v>
      </c>
      <c r="C4" s="33" t="s">
        <v>41</v>
      </c>
      <c r="D4" s="24"/>
      <c r="E4" s="24" t="s">
        <v>725</v>
      </c>
      <c r="F4" s="24"/>
      <c r="G4" s="155">
        <v>1173426</v>
      </c>
      <c r="I4" s="24">
        <f>InternetAdvertising[[#This Row],[Total Revenue (Millions KRW₩)]]/('Total Revenue (Millions)'!D$223)*100</f>
        <v>24.694867100195719</v>
      </c>
      <c r="J4" s="24" t="s">
        <v>1072</v>
      </c>
    </row>
    <row r="5" spans="1:10" ht="18" customHeight="1">
      <c r="A5" s="5" t="s">
        <v>95</v>
      </c>
      <c r="B5" s="5">
        <v>2019</v>
      </c>
      <c r="C5" s="33" t="s">
        <v>41</v>
      </c>
      <c r="D5" s="24" t="s">
        <v>750</v>
      </c>
      <c r="E5" s="24" t="s">
        <v>1073</v>
      </c>
      <c r="F5" s="24"/>
      <c r="G5" s="155">
        <v>78877</v>
      </c>
      <c r="I5" s="24">
        <f>InternetAdvertising[[#This Row],[Total Revenue (Millions KRW₩)]]/('Total Revenue (Millions)'!D$223)*100</f>
        <v>1.6599743249784287</v>
      </c>
      <c r="J5" s="24" t="s">
        <v>1074</v>
      </c>
    </row>
    <row r="6" spans="1:10" ht="18" customHeight="1">
      <c r="A6" s="5" t="s">
        <v>95</v>
      </c>
      <c r="B6" s="5">
        <v>2019</v>
      </c>
      <c r="C6" s="33" t="s">
        <v>41</v>
      </c>
      <c r="D6" s="24" t="s">
        <v>264</v>
      </c>
      <c r="E6" s="24" t="s">
        <v>1075</v>
      </c>
      <c r="F6" s="24" t="s">
        <v>1076</v>
      </c>
      <c r="G6" s="155">
        <v>33702</v>
      </c>
      <c r="I6" s="24">
        <f>InternetAdvertising[[#This Row],[Total Revenue (Millions KRW₩)]]/('Total Revenue (Millions)'!D$223)*100</f>
        <v>0.70926194835532541</v>
      </c>
      <c r="J6" s="24" t="s">
        <v>1077</v>
      </c>
    </row>
    <row r="7" spans="1:10" ht="18" customHeight="1">
      <c r="A7" s="5" t="s">
        <v>95</v>
      </c>
      <c r="B7" s="5">
        <v>2019</v>
      </c>
      <c r="C7" s="33" t="s">
        <v>41</v>
      </c>
      <c r="D7" s="24"/>
      <c r="E7" s="24" t="s">
        <v>1078</v>
      </c>
      <c r="F7" s="24" t="s">
        <v>1078</v>
      </c>
      <c r="G7" s="155">
        <v>29015</v>
      </c>
      <c r="I7" s="24">
        <f>InternetAdvertising[[#This Row],[Total Revenue (Millions KRW₩)]]/('Total Revenue (Millions)'!D$223)*100</f>
        <v>0.61062356630258641</v>
      </c>
      <c r="J7" s="24" t="s">
        <v>1079</v>
      </c>
    </row>
    <row r="8" spans="1:10" ht="18" customHeight="1">
      <c r="A8" s="5" t="s">
        <v>95</v>
      </c>
      <c r="B8" s="5">
        <v>2019</v>
      </c>
      <c r="C8" s="33" t="s">
        <v>41</v>
      </c>
      <c r="D8" s="24" t="s">
        <v>1080</v>
      </c>
      <c r="E8" s="24" t="s">
        <v>1081</v>
      </c>
      <c r="F8" s="24" t="s">
        <v>1082</v>
      </c>
      <c r="G8" s="155">
        <v>23905</v>
      </c>
      <c r="I8" s="24">
        <f>InternetAdvertising[[#This Row],[Total Revenue (Millions KRW₩)]]/('Total Revenue (Millions)'!D$223)*100</f>
        <v>0.50308310709851212</v>
      </c>
      <c r="J8" s="24" t="s">
        <v>1083</v>
      </c>
    </row>
    <row r="9" spans="1:10" ht="18" customHeight="1">
      <c r="A9" s="5" t="s">
        <v>95</v>
      </c>
      <c r="B9" s="5">
        <v>2019</v>
      </c>
      <c r="C9" s="33" t="s">
        <v>41</v>
      </c>
      <c r="D9" s="24" t="s">
        <v>1084</v>
      </c>
      <c r="E9" s="24" t="s">
        <v>1085</v>
      </c>
      <c r="F9" s="24"/>
      <c r="G9" s="155">
        <v>4909</v>
      </c>
      <c r="I9" s="24">
        <f>InternetAdvertising[[#This Row],[Total Revenue (Millions KRW₩)]]/('Total Revenue (Millions)'!D$223)*100</f>
        <v>0.10331039417471642</v>
      </c>
      <c r="J9" s="24" t="s">
        <v>1086</v>
      </c>
    </row>
    <row r="10" spans="1:10" ht="18" customHeight="1">
      <c r="A10" s="5" t="s">
        <v>95</v>
      </c>
      <c r="B10" s="367">
        <v>2020</v>
      </c>
      <c r="C10" s="451" t="s">
        <v>41</v>
      </c>
      <c r="D10" s="387"/>
      <c r="E10" s="387" t="s">
        <v>965</v>
      </c>
      <c r="F10" s="387"/>
      <c r="G10" s="389">
        <v>2803130</v>
      </c>
      <c r="I10" s="24">
        <f>InternetAdvertising[[#This Row],[Total Revenue (Millions KRW₩)]]/('Total Revenue (Millions)'!D$224)*100</f>
        <v>42.503866565579983</v>
      </c>
      <c r="J10" s="24" t="s">
        <v>1087</v>
      </c>
    </row>
    <row r="11" spans="1:10" ht="18" customHeight="1">
      <c r="A11" s="5" t="s">
        <v>95</v>
      </c>
      <c r="B11" s="367">
        <v>2020</v>
      </c>
      <c r="C11" s="451" t="s">
        <v>41</v>
      </c>
      <c r="D11" s="387"/>
      <c r="E11" s="387" t="s">
        <v>725</v>
      </c>
      <c r="F11" s="387"/>
      <c r="G11" s="389">
        <v>1627000</v>
      </c>
      <c r="I11" s="24">
        <f>InternetAdvertising[[#This Row],[Total Revenue (Millions KRW₩)]]/('Total Revenue (Millions)'!D$224)*100</f>
        <v>24.670204700530704</v>
      </c>
      <c r="J11" s="24" t="s">
        <v>1088</v>
      </c>
    </row>
    <row r="12" spans="1:10" ht="18" customHeight="1">
      <c r="A12" s="5" t="s">
        <v>95</v>
      </c>
      <c r="B12" s="367">
        <v>2020</v>
      </c>
      <c r="C12" s="451" t="s">
        <v>41</v>
      </c>
      <c r="D12" s="387" t="s">
        <v>750</v>
      </c>
      <c r="E12" s="387" t="s">
        <v>1073</v>
      </c>
      <c r="F12" s="387"/>
      <c r="G12" s="389">
        <v>86458</v>
      </c>
      <c r="I12" s="24">
        <f>InternetAdvertising[[#This Row],[Total Revenue (Millions KRW₩)]]/('Total Revenue (Millions)'!D$224)*100</f>
        <v>1.3109628506444275</v>
      </c>
      <c r="J12" s="24" t="s">
        <v>1089</v>
      </c>
    </row>
    <row r="13" spans="1:10" ht="18" customHeight="1">
      <c r="A13" s="5" t="s">
        <v>95</v>
      </c>
      <c r="B13" s="367">
        <v>2020</v>
      </c>
      <c r="C13" s="451" t="s">
        <v>41</v>
      </c>
      <c r="D13" s="387"/>
      <c r="E13" s="387" t="s">
        <v>1078</v>
      </c>
      <c r="F13" s="387" t="s">
        <v>1078</v>
      </c>
      <c r="G13" s="389">
        <v>30200</v>
      </c>
      <c r="I13" s="24">
        <f>InternetAdvertising[[#This Row],[Total Revenue (Millions KRW₩)]]/('Total Revenue (Millions)'!D$224)*100</f>
        <v>0.45792266868840031</v>
      </c>
      <c r="J13" s="24" t="s">
        <v>1079</v>
      </c>
    </row>
    <row r="14" spans="1:10" ht="18" customHeight="1">
      <c r="A14" s="5" t="s">
        <v>95</v>
      </c>
      <c r="B14" s="367">
        <v>2020</v>
      </c>
      <c r="C14" s="451" t="s">
        <v>41</v>
      </c>
      <c r="D14" s="387" t="s">
        <v>218</v>
      </c>
      <c r="E14" s="387" t="s">
        <v>1075</v>
      </c>
      <c r="F14" s="387" t="s">
        <v>1076</v>
      </c>
      <c r="G14" s="389">
        <v>28729</v>
      </c>
      <c r="I14" s="24">
        <f>InternetAdvertising[[#This Row],[Total Revenue (Millions KRW₩)]]/('Total Revenue (Millions)'!D$224)*100</f>
        <v>0.43561789234268389</v>
      </c>
      <c r="J14" s="24" t="s">
        <v>1090</v>
      </c>
    </row>
    <row r="15" spans="1:10" ht="18" customHeight="1">
      <c r="A15" s="5" t="s">
        <v>95</v>
      </c>
      <c r="B15" s="367">
        <v>2020</v>
      </c>
      <c r="C15" s="451" t="s">
        <v>41</v>
      </c>
      <c r="D15" s="387" t="s">
        <v>1084</v>
      </c>
      <c r="E15" s="387" t="s">
        <v>1085</v>
      </c>
      <c r="F15" s="387"/>
      <c r="G15" s="389">
        <v>23641</v>
      </c>
      <c r="I15" s="24">
        <f>InternetAdvertising[[#This Row],[Total Revenue (Millions KRW₩)]]/('Total Revenue (Millions)'!D$224)*100</f>
        <v>0.35846853677028051</v>
      </c>
      <c r="J15" s="24" t="s">
        <v>1091</v>
      </c>
    </row>
    <row r="16" spans="1:10" ht="18" customHeight="1">
      <c r="A16" s="5" t="s">
        <v>95</v>
      </c>
      <c r="B16" s="367">
        <v>2020</v>
      </c>
      <c r="C16" s="451" t="s">
        <v>41</v>
      </c>
      <c r="D16" s="387" t="s">
        <v>1080</v>
      </c>
      <c r="E16" s="387" t="s">
        <v>1081</v>
      </c>
      <c r="F16" s="387" t="s">
        <v>1082</v>
      </c>
      <c r="G16" s="389">
        <v>20049</v>
      </c>
      <c r="I16" s="24">
        <f>InternetAdvertising[[#This Row],[Total Revenue (Millions KRW₩)]]/('Total Revenue (Millions)'!D$224)*100</f>
        <v>0.30400303260045491</v>
      </c>
      <c r="J16" s="24" t="s">
        <v>1083</v>
      </c>
    </row>
    <row r="17" spans="1:10" ht="18" customHeight="1">
      <c r="A17" s="5" t="s">
        <v>95</v>
      </c>
      <c r="B17" s="212">
        <v>2021</v>
      </c>
      <c r="C17" s="450" t="s">
        <v>41</v>
      </c>
      <c r="D17" s="215"/>
      <c r="E17" s="215" t="s">
        <v>965</v>
      </c>
      <c r="F17" s="215"/>
      <c r="G17" s="272">
        <v>3290489</v>
      </c>
      <c r="I17" s="24">
        <f>InternetAdvertising[[#This Row],[Total Revenue (Millions KRW₩)]]/('Total Revenue (Millions)'!D$225)*100</f>
        <v>45.480780660409955</v>
      </c>
      <c r="J17" s="24" t="s">
        <v>1087</v>
      </c>
    </row>
    <row r="18" spans="1:10" ht="18" customHeight="1">
      <c r="A18" s="5" t="s">
        <v>95</v>
      </c>
      <c r="B18" s="212">
        <v>2021</v>
      </c>
      <c r="C18" s="450" t="s">
        <v>41</v>
      </c>
      <c r="D18" s="215"/>
      <c r="E18" s="215" t="s">
        <v>725</v>
      </c>
      <c r="F18" s="215"/>
      <c r="G18" s="272">
        <v>2136400</v>
      </c>
      <c r="I18" s="24">
        <f>InternetAdvertising[[#This Row],[Total Revenue (Millions KRW₩)]]/('Total Revenue (Millions)'!D$225)*100</f>
        <v>29.529088169843398</v>
      </c>
      <c r="J18" s="24" t="s">
        <v>1088</v>
      </c>
    </row>
    <row r="19" spans="1:10" ht="18" customHeight="1">
      <c r="A19" s="5" t="s">
        <v>95</v>
      </c>
      <c r="B19" s="212">
        <v>2021</v>
      </c>
      <c r="C19" s="450" t="s">
        <v>41</v>
      </c>
      <c r="D19" s="215" t="s">
        <v>750</v>
      </c>
      <c r="E19" s="215" t="s">
        <v>1073</v>
      </c>
      <c r="F19" s="215"/>
      <c r="G19" s="272">
        <v>119189</v>
      </c>
      <c r="I19" s="24">
        <f>InternetAdvertising[[#This Row],[Total Revenue (Millions KRW₩)]]/('Total Revenue (Millions)'!D$225)*100</f>
        <v>1.6474173796458831</v>
      </c>
      <c r="J19" s="24" t="s">
        <v>1089</v>
      </c>
    </row>
    <row r="20" spans="1:10" ht="18" customHeight="1">
      <c r="A20" s="5" t="s">
        <v>95</v>
      </c>
      <c r="B20" s="212">
        <v>2021</v>
      </c>
      <c r="C20" s="450" t="s">
        <v>41</v>
      </c>
      <c r="D20" s="215"/>
      <c r="E20" s="215" t="s">
        <v>1078</v>
      </c>
      <c r="F20" s="215" t="s">
        <v>1078</v>
      </c>
      <c r="G20" s="272">
        <v>54201</v>
      </c>
      <c r="I20" s="24">
        <f>InternetAdvertising[[#This Row],[Total Revenue (Millions KRW₩)]]/('Total Revenue (Millions)'!D$225)*100</f>
        <v>0.74916032011499811</v>
      </c>
      <c r="J20" s="24" t="s">
        <v>1079</v>
      </c>
    </row>
    <row r="21" spans="1:10" ht="18" customHeight="1">
      <c r="A21" s="5" t="s">
        <v>95</v>
      </c>
      <c r="B21" s="212">
        <v>2021</v>
      </c>
      <c r="C21" s="450" t="s">
        <v>41</v>
      </c>
      <c r="D21" s="215" t="s">
        <v>218</v>
      </c>
      <c r="E21" s="215" t="s">
        <v>1075</v>
      </c>
      <c r="F21" s="215" t="s">
        <v>1076</v>
      </c>
      <c r="G21" s="272">
        <v>28166</v>
      </c>
      <c r="I21" s="24">
        <f>InternetAdvertising[[#This Row],[Total Revenue (Millions KRW₩)]]/('Total Revenue (Millions)'!D$225)*100</f>
        <v>0.38930738503642071</v>
      </c>
      <c r="J21" s="24" t="s">
        <v>1090</v>
      </c>
    </row>
    <row r="22" spans="1:10" ht="18" customHeight="1">
      <c r="A22" s="5" t="s">
        <v>95</v>
      </c>
      <c r="B22" s="212">
        <v>2021</v>
      </c>
      <c r="C22" s="450" t="s">
        <v>41</v>
      </c>
      <c r="D22" s="215" t="s">
        <v>1092</v>
      </c>
      <c r="E22" s="215" t="s">
        <v>1093</v>
      </c>
      <c r="F22" s="215"/>
      <c r="G22" s="272">
        <v>25823</v>
      </c>
      <c r="I22" s="24">
        <f>InternetAdvertising[[#This Row],[Total Revenue (Millions KRW₩)]]/('Total Revenue (Millions)'!D$225)*100</f>
        <v>0.35692269416301542</v>
      </c>
      <c r="J22" s="24" t="s">
        <v>1094</v>
      </c>
    </row>
    <row r="23" spans="1:10" ht="18" customHeight="1">
      <c r="A23" s="5" t="s">
        <v>95</v>
      </c>
      <c r="B23" s="212">
        <v>2021</v>
      </c>
      <c r="C23" s="450" t="s">
        <v>41</v>
      </c>
      <c r="D23" s="215" t="s">
        <v>1080</v>
      </c>
      <c r="E23" s="215" t="s">
        <v>1081</v>
      </c>
      <c r="F23" s="215" t="s">
        <v>1082</v>
      </c>
      <c r="G23" s="272">
        <v>22576</v>
      </c>
      <c r="I23" s="24">
        <f>InternetAdvertising[[#This Row],[Total Revenue (Millions KRW₩)]]/('Total Revenue (Millions)'!D$225)*100</f>
        <v>0.31204301372513787</v>
      </c>
      <c r="J23" s="24" t="s">
        <v>1095</v>
      </c>
    </row>
    <row r="24" spans="1:10" ht="18" customHeight="1">
      <c r="E24" s="34"/>
      <c r="F24" s="43"/>
    </row>
    <row r="25" spans="1:10" ht="18" customHeight="1">
      <c r="E25" s="34"/>
      <c r="F25" s="43"/>
    </row>
    <row r="26" spans="1:10" ht="18" customHeight="1">
      <c r="E26" s="34"/>
      <c r="F26" s="43"/>
    </row>
    <row r="27" spans="1:10" ht="18" customHeight="1">
      <c r="E27" s="34"/>
      <c r="F27" s="43"/>
    </row>
    <row r="28" spans="1:10" ht="18" customHeight="1">
      <c r="E28" s="34"/>
      <c r="F28" s="43"/>
    </row>
    <row r="29" spans="1:10" ht="18" customHeight="1">
      <c r="E29" s="34"/>
      <c r="F29" s="43"/>
    </row>
    <row r="30" spans="1:10" ht="18" customHeight="1">
      <c r="E30" s="34"/>
      <c r="F30" s="43"/>
    </row>
    <row r="31" spans="1:10" ht="18" customHeight="1">
      <c r="E31" s="34"/>
      <c r="F31" s="43"/>
    </row>
    <row r="32" spans="1:10" ht="18" customHeight="1">
      <c r="E32" s="34"/>
      <c r="F32" s="43"/>
    </row>
    <row r="33" spans="5:6" ht="18" customHeight="1">
      <c r="E33" s="34"/>
      <c r="F33" s="39"/>
    </row>
    <row r="34" spans="5:6" ht="18" customHeight="1">
      <c r="E34" s="34"/>
      <c r="F34" s="39"/>
    </row>
    <row r="35" spans="5:6" ht="18" customHeight="1">
      <c r="E35" s="34"/>
      <c r="F35" s="39"/>
    </row>
    <row r="36" spans="5:6" ht="18" customHeight="1">
      <c r="E36" s="34"/>
      <c r="F36" s="39"/>
    </row>
    <row r="37" spans="5:6" ht="18" customHeight="1">
      <c r="E37" s="34"/>
      <c r="F37" s="39"/>
    </row>
    <row r="38" spans="5:6" ht="18" customHeight="1">
      <c r="E38" s="34"/>
      <c r="F38" s="39"/>
    </row>
    <row r="39" spans="5:6" ht="18" customHeight="1">
      <c r="E39" s="34"/>
      <c r="F39" s="39"/>
    </row>
    <row r="40" spans="5:6" ht="18" customHeight="1">
      <c r="E40" s="34"/>
      <c r="F40" s="39"/>
    </row>
    <row r="41" spans="5:6" ht="18" customHeight="1">
      <c r="E41" s="34"/>
      <c r="F41" s="39"/>
    </row>
    <row r="42" spans="5:6" ht="18" customHeight="1">
      <c r="E42" s="34"/>
      <c r="F42" s="39"/>
    </row>
    <row r="43" spans="5:6" ht="18" customHeight="1">
      <c r="E43" s="34"/>
      <c r="F43" s="43"/>
    </row>
    <row r="44" spans="5:6" ht="18" customHeight="1">
      <c r="E44" s="34"/>
      <c r="F44" s="39"/>
    </row>
    <row r="45" spans="5:6" ht="18" customHeight="1">
      <c r="E45" s="34"/>
      <c r="F45" s="39"/>
    </row>
    <row r="46" spans="5:6" ht="18" customHeight="1">
      <c r="E46" s="34"/>
      <c r="F46" s="39"/>
    </row>
    <row r="47" spans="5:6" ht="18" customHeight="1">
      <c r="E47" s="34"/>
      <c r="F47" s="43"/>
    </row>
    <row r="48" spans="5:6" ht="18" customHeight="1">
      <c r="E48" s="34"/>
      <c r="F48" s="43"/>
    </row>
    <row r="49" spans="5:6" ht="18" customHeight="1">
      <c r="E49" s="34"/>
      <c r="F49" s="43"/>
    </row>
    <row r="50" spans="5:6" ht="18" customHeight="1">
      <c r="E50" s="34"/>
      <c r="F50" s="43"/>
    </row>
    <row r="51" spans="5:6" ht="18" customHeight="1">
      <c r="E51" s="34"/>
      <c r="F51" s="43"/>
    </row>
    <row r="52" spans="5:6" ht="18" customHeight="1">
      <c r="E52" s="34"/>
      <c r="F52" s="43"/>
    </row>
    <row r="53" spans="5:6" ht="18" customHeight="1">
      <c r="E53" s="34"/>
      <c r="F53" s="43"/>
    </row>
    <row r="54" spans="5:6" ht="18" customHeight="1">
      <c r="E54" s="34"/>
      <c r="F54" s="43"/>
    </row>
    <row r="55" spans="5:6" ht="18" customHeight="1">
      <c r="E55" s="34"/>
      <c r="F55" s="43"/>
    </row>
    <row r="56" spans="5:6" ht="18" customHeight="1">
      <c r="E56" s="34"/>
      <c r="F56" s="43"/>
    </row>
    <row r="57" spans="5:6" ht="18" customHeight="1">
      <c r="E57" s="34"/>
      <c r="F57" s="43"/>
    </row>
    <row r="58" spans="5:6" ht="18" customHeight="1">
      <c r="E58" s="34"/>
      <c r="F58" s="43"/>
    </row>
    <row r="59" spans="5:6" ht="18" customHeight="1">
      <c r="E59" s="34"/>
      <c r="F59" s="43"/>
    </row>
    <row r="60" spans="5:6" ht="18" customHeight="1">
      <c r="E60" s="34"/>
      <c r="F60" s="43"/>
    </row>
    <row r="61" spans="5:6" ht="18" customHeight="1">
      <c r="E61" s="34"/>
      <c r="F61" s="43"/>
    </row>
    <row r="62" spans="5:6" ht="18" customHeight="1">
      <c r="E62" s="34"/>
      <c r="F62" s="43"/>
    </row>
    <row r="63" spans="5:6" ht="18" customHeight="1">
      <c r="E63" s="34"/>
      <c r="F63" s="43"/>
    </row>
    <row r="64" spans="5:6" ht="18" customHeight="1">
      <c r="E64" s="34"/>
      <c r="F64" s="39"/>
    </row>
    <row r="65" spans="5:6" ht="18" customHeight="1">
      <c r="E65" s="34"/>
      <c r="F65" s="39"/>
    </row>
    <row r="66" spans="5:6" ht="18" customHeight="1">
      <c r="E66" s="34"/>
      <c r="F66" s="39"/>
    </row>
    <row r="67" spans="5:6" ht="18" customHeight="1">
      <c r="E67" s="34"/>
      <c r="F67" s="39"/>
    </row>
    <row r="68" spans="5:6" ht="18" customHeight="1">
      <c r="E68" s="34"/>
      <c r="F68" s="39"/>
    </row>
    <row r="69" spans="5:6" ht="18" customHeight="1">
      <c r="E69" s="34"/>
      <c r="F69" s="39"/>
    </row>
    <row r="70" spans="5:6" ht="18" customHeight="1">
      <c r="E70" s="34"/>
      <c r="F70" s="39"/>
    </row>
    <row r="71" spans="5:6" ht="18" customHeight="1">
      <c r="E71" s="34"/>
      <c r="F71" s="39"/>
    </row>
    <row r="72" spans="5:6" ht="18" customHeight="1">
      <c r="E72" s="34"/>
      <c r="F72" s="39"/>
    </row>
    <row r="73" spans="5:6" ht="18" customHeight="1">
      <c r="E73" s="34"/>
      <c r="F73" s="39"/>
    </row>
    <row r="74" spans="5:6" ht="18" customHeight="1">
      <c r="E74" s="34"/>
      <c r="F74" s="43"/>
    </row>
    <row r="75" spans="5:6" ht="18" customHeight="1">
      <c r="E75" s="34"/>
      <c r="F75" s="39"/>
    </row>
    <row r="76" spans="5:6" ht="18" customHeight="1">
      <c r="E76" s="34"/>
      <c r="F76" s="39"/>
    </row>
    <row r="77" spans="5:6" ht="18" customHeight="1">
      <c r="E77" s="34"/>
      <c r="F77" s="39"/>
    </row>
    <row r="78" spans="5:6" ht="18" customHeight="1">
      <c r="E78" s="34"/>
      <c r="F78" s="43"/>
    </row>
    <row r="79" spans="5:6" ht="18" customHeight="1">
      <c r="E79" s="34"/>
      <c r="F79" s="43"/>
    </row>
    <row r="80" spans="5:6" ht="18" customHeight="1">
      <c r="E80" s="34"/>
      <c r="F80" s="43"/>
    </row>
    <row r="81" spans="5:6" ht="18" customHeight="1">
      <c r="E81" s="34"/>
      <c r="F81" s="43"/>
    </row>
    <row r="82" spans="5:6" ht="18" customHeight="1">
      <c r="E82" s="34"/>
      <c r="F82" s="43"/>
    </row>
    <row r="83" spans="5:6" ht="18" customHeight="1">
      <c r="E83" s="34"/>
      <c r="F83" s="43"/>
    </row>
    <row r="84" spans="5:6" ht="18" customHeight="1">
      <c r="E84" s="34"/>
      <c r="F84" s="43"/>
    </row>
    <row r="85" spans="5:6" ht="18" customHeight="1">
      <c r="E85" s="34"/>
      <c r="F85" s="43"/>
    </row>
    <row r="86" spans="5:6" ht="18" customHeight="1">
      <c r="E86" s="34"/>
      <c r="F86" s="43"/>
    </row>
    <row r="87" spans="5:6" ht="18" customHeight="1">
      <c r="E87" s="34"/>
      <c r="F87" s="43"/>
    </row>
    <row r="88" spans="5:6" ht="18" customHeight="1">
      <c r="E88" s="34"/>
      <c r="F88" s="43"/>
    </row>
    <row r="89" spans="5:6" ht="18" customHeight="1">
      <c r="E89" s="34"/>
      <c r="F89" s="43"/>
    </row>
    <row r="90" spans="5:6" ht="18" customHeight="1">
      <c r="E90" s="34"/>
      <c r="F90" s="43"/>
    </row>
    <row r="91" spans="5:6" ht="18" customHeight="1">
      <c r="E91" s="34"/>
      <c r="F91" s="43"/>
    </row>
    <row r="92" spans="5:6" ht="18" customHeight="1">
      <c r="E92" s="34"/>
      <c r="F92" s="43"/>
    </row>
    <row r="93" spans="5:6" ht="18" customHeight="1">
      <c r="E93" s="34"/>
      <c r="F93" s="43"/>
    </row>
    <row r="94" spans="5:6" ht="18" customHeight="1">
      <c r="E94" s="34"/>
      <c r="F94" s="43"/>
    </row>
    <row r="95" spans="5:6" ht="18" customHeight="1">
      <c r="E95" s="34"/>
      <c r="F95" s="39"/>
    </row>
    <row r="96" spans="5:6" ht="18" customHeight="1">
      <c r="E96" s="34"/>
      <c r="F96" s="39"/>
    </row>
    <row r="97" spans="5:6" ht="18" customHeight="1">
      <c r="E97" s="34"/>
      <c r="F97" s="39"/>
    </row>
    <row r="98" spans="5:6" ht="18" customHeight="1">
      <c r="E98" s="34"/>
      <c r="F98" s="39"/>
    </row>
    <row r="99" spans="5:6" ht="18" customHeight="1">
      <c r="E99" s="34"/>
      <c r="F99" s="39"/>
    </row>
    <row r="100" spans="5:6" ht="18" customHeight="1">
      <c r="E100" s="34"/>
      <c r="F100" s="39"/>
    </row>
    <row r="101" spans="5:6" ht="18" customHeight="1">
      <c r="E101" s="34"/>
      <c r="F101" s="39"/>
    </row>
    <row r="102" spans="5:6" ht="18" customHeight="1">
      <c r="E102" s="34"/>
      <c r="F102" s="39"/>
    </row>
    <row r="103" spans="5:6" ht="18" customHeight="1">
      <c r="E103" s="34"/>
      <c r="F103" s="39"/>
    </row>
    <row r="104" spans="5:6" ht="18" customHeight="1">
      <c r="E104" s="34"/>
      <c r="F104" s="39"/>
    </row>
    <row r="105" spans="5:6" ht="18" customHeight="1">
      <c r="E105" s="34"/>
      <c r="F105" s="43"/>
    </row>
    <row r="106" spans="5:6" ht="18" customHeight="1">
      <c r="E106" s="34"/>
      <c r="F106" s="39"/>
    </row>
    <row r="107" spans="5:6" ht="18" customHeight="1">
      <c r="E107" s="34"/>
      <c r="F107" s="39"/>
    </row>
    <row r="108" spans="5:6" ht="18" customHeight="1">
      <c r="E108" s="34"/>
      <c r="F108" s="39"/>
    </row>
    <row r="109" spans="5:6" ht="18" customHeight="1">
      <c r="E109" s="34"/>
      <c r="F109" s="43"/>
    </row>
    <row r="110" spans="5:6" ht="18" customHeight="1">
      <c r="E110" s="34"/>
      <c r="F110" s="43"/>
    </row>
    <row r="111" spans="5:6" ht="18" customHeight="1">
      <c r="E111" s="34"/>
      <c r="F111" s="43"/>
    </row>
    <row r="112" spans="5:6" ht="18" customHeight="1">
      <c r="E112" s="34"/>
      <c r="F112" s="43"/>
    </row>
    <row r="113" spans="5:6" ht="18" customHeight="1">
      <c r="E113" s="34"/>
      <c r="F113" s="43"/>
    </row>
    <row r="114" spans="5:6" ht="18" customHeight="1">
      <c r="E114" s="34"/>
      <c r="F114" s="43"/>
    </row>
    <row r="115" spans="5:6" ht="18" customHeight="1">
      <c r="E115" s="34"/>
      <c r="F115" s="43"/>
    </row>
    <row r="116" spans="5:6" ht="18" customHeight="1">
      <c r="E116" s="34"/>
      <c r="F116" s="43"/>
    </row>
    <row r="117" spans="5:6" ht="18" customHeight="1">
      <c r="E117" s="34"/>
      <c r="F117" s="43"/>
    </row>
    <row r="118" spans="5:6" ht="18" customHeight="1">
      <c r="E118" s="34"/>
      <c r="F118" s="43"/>
    </row>
    <row r="119" spans="5:6" ht="18" customHeight="1">
      <c r="E119" s="34"/>
      <c r="F119" s="43"/>
    </row>
    <row r="120" spans="5:6" ht="18" customHeight="1">
      <c r="E120" s="34"/>
      <c r="F120" s="43"/>
    </row>
    <row r="121" spans="5:6" ht="18" customHeight="1">
      <c r="E121" s="34"/>
      <c r="F121" s="43"/>
    </row>
    <row r="122" spans="5:6" ht="18" customHeight="1">
      <c r="E122" s="34"/>
      <c r="F122" s="43"/>
    </row>
    <row r="123" spans="5:6" ht="18" customHeight="1">
      <c r="E123" s="34"/>
      <c r="F123" s="43"/>
    </row>
    <row r="124" spans="5:6" ht="18" customHeight="1">
      <c r="E124" s="34"/>
      <c r="F124" s="43"/>
    </row>
    <row r="125" spans="5:6" ht="18" customHeight="1">
      <c r="E125" s="34"/>
      <c r="F125" s="43"/>
    </row>
    <row r="126" spans="5:6" ht="18" customHeight="1">
      <c r="E126" s="34"/>
      <c r="F126" s="39"/>
    </row>
    <row r="127" spans="5:6" ht="18" customHeight="1">
      <c r="E127" s="34"/>
      <c r="F127" s="39"/>
    </row>
    <row r="128" spans="5:6" ht="18" customHeight="1">
      <c r="E128" s="34"/>
      <c r="F128" s="39"/>
    </row>
    <row r="129" spans="5:6" ht="18" customHeight="1">
      <c r="E129" s="34"/>
      <c r="F129" s="39"/>
    </row>
    <row r="130" spans="5:6" ht="18" customHeight="1">
      <c r="E130" s="34"/>
      <c r="F130" s="39"/>
    </row>
    <row r="131" spans="5:6" ht="18" customHeight="1">
      <c r="E131" s="34"/>
      <c r="F131" s="39"/>
    </row>
    <row r="132" spans="5:6" ht="18" customHeight="1">
      <c r="E132" s="34"/>
      <c r="F132" s="39"/>
    </row>
    <row r="133" spans="5:6" ht="18" customHeight="1">
      <c r="E133" s="34"/>
      <c r="F133" s="39"/>
    </row>
    <row r="134" spans="5:6" ht="18" customHeight="1">
      <c r="E134" s="34"/>
      <c r="F134" s="39"/>
    </row>
    <row r="135" spans="5:6" ht="18" customHeight="1">
      <c r="E135" s="34"/>
      <c r="F135" s="39"/>
    </row>
    <row r="136" spans="5:6" ht="18" customHeight="1">
      <c r="E136" s="34"/>
      <c r="F136" s="43"/>
    </row>
    <row r="137" spans="5:6" ht="18" customHeight="1">
      <c r="E137" s="34"/>
      <c r="F137" s="39"/>
    </row>
    <row r="138" spans="5:6" ht="18" customHeight="1">
      <c r="E138" s="34"/>
      <c r="F138" s="39"/>
    </row>
    <row r="139" spans="5:6" ht="18" customHeight="1">
      <c r="E139" s="34"/>
      <c r="F139" s="39"/>
    </row>
    <row r="140" spans="5:6" ht="18" customHeight="1">
      <c r="E140" s="34"/>
      <c r="F140" s="43"/>
    </row>
    <row r="141" spans="5:6" ht="18" customHeight="1">
      <c r="E141" s="34"/>
      <c r="F141" s="43"/>
    </row>
    <row r="142" spans="5:6" ht="18" customHeight="1">
      <c r="E142" s="34"/>
      <c r="F142" s="43"/>
    </row>
    <row r="143" spans="5:6" ht="18" customHeight="1">
      <c r="E143" s="34"/>
      <c r="F143" s="43"/>
    </row>
    <row r="144" spans="5:6" ht="18" customHeight="1">
      <c r="E144" s="34"/>
      <c r="F144" s="43"/>
    </row>
    <row r="145" spans="5:6" ht="18" customHeight="1">
      <c r="E145" s="34"/>
      <c r="F145" s="43"/>
    </row>
    <row r="146" spans="5:6" ht="18" customHeight="1">
      <c r="E146" s="34"/>
      <c r="F146" s="43"/>
    </row>
    <row r="147" spans="5:6" ht="18" customHeight="1">
      <c r="E147" s="34"/>
      <c r="F147" s="43"/>
    </row>
    <row r="148" spans="5:6" ht="18" customHeight="1">
      <c r="E148" s="34"/>
      <c r="F148" s="43"/>
    </row>
    <row r="149" spans="5:6" ht="18" customHeight="1">
      <c r="E149" s="34"/>
      <c r="F149" s="43"/>
    </row>
    <row r="150" spans="5:6" ht="18" customHeight="1">
      <c r="E150" s="34"/>
      <c r="F150" s="43"/>
    </row>
    <row r="151" spans="5:6" ht="18" customHeight="1">
      <c r="E151" s="34"/>
      <c r="F151" s="43"/>
    </row>
    <row r="152" spans="5:6" ht="18" customHeight="1">
      <c r="E152" s="34"/>
      <c r="F152" s="43"/>
    </row>
    <row r="153" spans="5:6" ht="18" customHeight="1">
      <c r="E153" s="34"/>
      <c r="F153" s="43"/>
    </row>
    <row r="154" spans="5:6" ht="18" customHeight="1">
      <c r="E154" s="34"/>
      <c r="F154" s="43"/>
    </row>
    <row r="155" spans="5:6" ht="18" customHeight="1">
      <c r="E155" s="34"/>
      <c r="F155" s="43"/>
    </row>
    <row r="156" spans="5:6" ht="18" customHeight="1">
      <c r="E156" s="34"/>
      <c r="F156" s="43"/>
    </row>
    <row r="157" spans="5:6" ht="18" customHeight="1">
      <c r="E157" s="34"/>
      <c r="F157" s="39"/>
    </row>
    <row r="158" spans="5:6" ht="18" customHeight="1">
      <c r="E158" s="34"/>
      <c r="F158" s="39"/>
    </row>
    <row r="159" spans="5:6" ht="18" customHeight="1">
      <c r="E159" s="34"/>
      <c r="F159" s="39"/>
    </row>
    <row r="160" spans="5:6" ht="18" customHeight="1">
      <c r="E160" s="34"/>
      <c r="F160" s="39"/>
    </row>
    <row r="161" spans="5:6" ht="18" customHeight="1">
      <c r="E161" s="34"/>
      <c r="F161" s="39"/>
    </row>
    <row r="162" spans="5:6" ht="18" customHeight="1">
      <c r="E162" s="34"/>
      <c r="F162" s="39"/>
    </row>
    <row r="163" spans="5:6" ht="18" customHeight="1">
      <c r="E163" s="34"/>
      <c r="F163" s="39"/>
    </row>
    <row r="164" spans="5:6" ht="18" customHeight="1">
      <c r="E164" s="34"/>
      <c r="F164" s="39"/>
    </row>
    <row r="165" spans="5:6" ht="18" customHeight="1">
      <c r="E165" s="34"/>
      <c r="F165" s="39"/>
    </row>
    <row r="166" spans="5:6" ht="18" customHeight="1">
      <c r="E166" s="34"/>
      <c r="F166" s="39"/>
    </row>
    <row r="167" spans="5:6" ht="18" customHeight="1">
      <c r="E167" s="34"/>
      <c r="F167" s="43"/>
    </row>
    <row r="168" spans="5:6" ht="18" customHeight="1">
      <c r="E168" s="34"/>
      <c r="F168" s="39"/>
    </row>
    <row r="169" spans="5:6" ht="18" customHeight="1">
      <c r="E169" s="34"/>
      <c r="F169" s="39"/>
    </row>
    <row r="170" spans="5:6" ht="18" customHeight="1">
      <c r="E170" s="34"/>
      <c r="F170" s="39"/>
    </row>
    <row r="171" spans="5:6" ht="18" customHeight="1">
      <c r="E171" s="34"/>
      <c r="F171" s="43"/>
    </row>
    <row r="172" spans="5:6" ht="18" customHeight="1">
      <c r="E172" s="34"/>
      <c r="F172" s="43"/>
    </row>
    <row r="173" spans="5:6" ht="18" customHeight="1">
      <c r="E173" s="34"/>
      <c r="F173" s="43"/>
    </row>
    <row r="174" spans="5:6" ht="18" customHeight="1">
      <c r="E174" s="34"/>
      <c r="F174" s="43"/>
    </row>
    <row r="175" spans="5:6" ht="18" customHeight="1">
      <c r="E175" s="34"/>
      <c r="F175" s="43"/>
    </row>
    <row r="176" spans="5:6" ht="18" customHeight="1">
      <c r="E176" s="34"/>
      <c r="F176" s="43"/>
    </row>
    <row r="177" spans="5:6" ht="18" customHeight="1">
      <c r="E177" s="34"/>
      <c r="F177" s="43"/>
    </row>
    <row r="178" spans="5:6" ht="18" customHeight="1">
      <c r="E178" s="34"/>
      <c r="F178" s="43"/>
    </row>
    <row r="179" spans="5:6" ht="18" customHeight="1">
      <c r="E179" s="34"/>
      <c r="F179" s="43"/>
    </row>
    <row r="180" spans="5:6" ht="18" customHeight="1">
      <c r="E180" s="34"/>
      <c r="F180" s="43"/>
    </row>
    <row r="181" spans="5:6" ht="18" customHeight="1">
      <c r="E181" s="34"/>
      <c r="F181" s="43"/>
    </row>
    <row r="182" spans="5:6" ht="18" customHeight="1">
      <c r="E182" s="34"/>
      <c r="F182" s="43"/>
    </row>
    <row r="183" spans="5:6" ht="18" customHeight="1">
      <c r="E183" s="34"/>
      <c r="F183" s="43"/>
    </row>
    <row r="184" spans="5:6" ht="18" customHeight="1">
      <c r="E184" s="34"/>
      <c r="F184" s="43"/>
    </row>
    <row r="185" spans="5:6" ht="18" customHeight="1">
      <c r="E185" s="34"/>
      <c r="F185" s="43"/>
    </row>
    <row r="186" spans="5:6" ht="18" customHeight="1">
      <c r="E186" s="34"/>
      <c r="F186" s="43"/>
    </row>
    <row r="187" spans="5:6" ht="18" customHeight="1">
      <c r="E187" s="34"/>
      <c r="F187" s="43"/>
    </row>
    <row r="188" spans="5:6" ht="18" customHeight="1">
      <c r="E188" s="34"/>
      <c r="F188" s="39"/>
    </row>
    <row r="189" spans="5:6" ht="18" customHeight="1">
      <c r="E189" s="34"/>
      <c r="F189" s="39"/>
    </row>
    <row r="190" spans="5:6" ht="18" customHeight="1">
      <c r="E190" s="34"/>
      <c r="F190" s="39"/>
    </row>
    <row r="191" spans="5:6" ht="18" customHeight="1">
      <c r="E191" s="34"/>
      <c r="F191" s="39"/>
    </row>
    <row r="192" spans="5:6" ht="18" customHeight="1">
      <c r="E192" s="34"/>
      <c r="F192" s="39"/>
    </row>
    <row r="193" spans="5:6" ht="18" customHeight="1">
      <c r="E193" s="34"/>
      <c r="F193" s="39"/>
    </row>
    <row r="194" spans="5:6" ht="18" customHeight="1">
      <c r="E194" s="34"/>
      <c r="F194" s="39"/>
    </row>
    <row r="195" spans="5:6" ht="18" customHeight="1">
      <c r="E195" s="34"/>
      <c r="F195" s="39"/>
    </row>
    <row r="196" spans="5:6" ht="18" customHeight="1">
      <c r="E196" s="34"/>
      <c r="F196" s="39"/>
    </row>
    <row r="197" spans="5:6" ht="18" customHeight="1">
      <c r="E197" s="34"/>
      <c r="F197" s="39"/>
    </row>
    <row r="198" spans="5:6" ht="18" customHeight="1">
      <c r="E198" s="34"/>
      <c r="F198" s="43"/>
    </row>
    <row r="199" spans="5:6" ht="18" customHeight="1">
      <c r="E199" s="34"/>
      <c r="F199" s="39"/>
    </row>
    <row r="200" spans="5:6" ht="18" customHeight="1">
      <c r="E200" s="34"/>
      <c r="F200" s="39"/>
    </row>
    <row r="201" spans="5:6" ht="18" customHeight="1">
      <c r="E201" s="34"/>
      <c r="F201" s="39"/>
    </row>
    <row r="202" spans="5:6" ht="18" customHeight="1">
      <c r="E202" s="34"/>
      <c r="F202" s="43"/>
    </row>
    <row r="203" spans="5:6" ht="18" customHeight="1">
      <c r="E203" s="34"/>
      <c r="F203" s="43"/>
    </row>
    <row r="204" spans="5:6" ht="18" customHeight="1">
      <c r="E204" s="34"/>
      <c r="F204" s="43"/>
    </row>
    <row r="205" spans="5:6" ht="18" customHeight="1">
      <c r="E205" s="34"/>
      <c r="F205" s="43"/>
    </row>
    <row r="206" spans="5:6" ht="18" customHeight="1">
      <c r="E206" s="34"/>
      <c r="F206" s="43"/>
    </row>
    <row r="207" spans="5:6" ht="18" customHeight="1">
      <c r="E207" s="34"/>
      <c r="F207" s="43"/>
    </row>
    <row r="208" spans="5:6" ht="18" customHeight="1">
      <c r="E208" s="34"/>
      <c r="F208" s="43"/>
    </row>
    <row r="209" spans="5:6" ht="18" customHeight="1">
      <c r="E209" s="34"/>
      <c r="F209" s="43"/>
    </row>
    <row r="210" spans="5:6" ht="18" customHeight="1">
      <c r="E210" s="34"/>
      <c r="F210" s="43"/>
    </row>
    <row r="211" spans="5:6" ht="18" customHeight="1">
      <c r="E211" s="34"/>
      <c r="F211" s="43"/>
    </row>
    <row r="212" spans="5:6" ht="18" customHeight="1">
      <c r="E212" s="34"/>
      <c r="F212" s="43"/>
    </row>
    <row r="213" spans="5:6" ht="18" customHeight="1">
      <c r="E213" s="34"/>
      <c r="F213" s="43"/>
    </row>
    <row r="214" spans="5:6" ht="18" customHeight="1">
      <c r="E214" s="34"/>
      <c r="F214" s="43"/>
    </row>
    <row r="215" spans="5:6" ht="18" customHeight="1">
      <c r="E215" s="34"/>
      <c r="F215" s="43"/>
    </row>
    <row r="216" spans="5:6" ht="18" customHeight="1">
      <c r="E216" s="34"/>
      <c r="F216" s="43"/>
    </row>
    <row r="217" spans="5:6" ht="18" customHeight="1">
      <c r="E217" s="34"/>
      <c r="F217" s="43"/>
    </row>
    <row r="218" spans="5:6" ht="18" customHeight="1">
      <c r="E218" s="34"/>
      <c r="F218" s="43"/>
    </row>
    <row r="219" spans="5:6" ht="18" customHeight="1">
      <c r="E219" s="34"/>
      <c r="F219" s="39"/>
    </row>
    <row r="220" spans="5:6" ht="18" customHeight="1">
      <c r="E220" s="34"/>
      <c r="F220" s="39"/>
    </row>
    <row r="221" spans="5:6" ht="18" customHeight="1">
      <c r="E221" s="34"/>
      <c r="F221" s="39"/>
    </row>
    <row r="222" spans="5:6" ht="18" customHeight="1">
      <c r="E222" s="34"/>
      <c r="F222" s="39"/>
    </row>
    <row r="223" spans="5:6" ht="18" customHeight="1">
      <c r="E223" s="34"/>
      <c r="F223" s="39"/>
    </row>
    <row r="224" spans="5:6" ht="18" customHeight="1">
      <c r="E224" s="34"/>
      <c r="F224" s="39"/>
    </row>
    <row r="225" spans="5:6" ht="18" customHeight="1">
      <c r="E225" s="34"/>
      <c r="F225" s="39"/>
    </row>
    <row r="226" spans="5:6" ht="18" customHeight="1">
      <c r="E226" s="34"/>
      <c r="F226" s="39"/>
    </row>
    <row r="227" spans="5:6" ht="18" customHeight="1">
      <c r="E227" s="34"/>
      <c r="F227" s="39"/>
    </row>
    <row r="228" spans="5:6" ht="18" customHeight="1">
      <c r="E228" s="34"/>
      <c r="F228" s="39"/>
    </row>
    <row r="229" spans="5:6" ht="18" customHeight="1">
      <c r="E229" s="34"/>
      <c r="F229" s="43"/>
    </row>
    <row r="230" spans="5:6" ht="18" customHeight="1">
      <c r="E230" s="34"/>
      <c r="F230" s="39"/>
    </row>
    <row r="231" spans="5:6" ht="18" customHeight="1">
      <c r="E231" s="34"/>
      <c r="F231" s="39"/>
    </row>
    <row r="232" spans="5:6" ht="18" customHeight="1">
      <c r="E232" s="34"/>
      <c r="F232" s="39"/>
    </row>
    <row r="233" spans="5:6" ht="18" customHeight="1">
      <c r="E233" s="34"/>
      <c r="F233" s="43"/>
    </row>
    <row r="234" spans="5:6" ht="18" customHeight="1">
      <c r="E234" s="34"/>
      <c r="F234" s="43"/>
    </row>
    <row r="235" spans="5:6" ht="18" customHeight="1">
      <c r="E235" s="34"/>
      <c r="F235" s="43"/>
    </row>
    <row r="236" spans="5:6" ht="18" customHeight="1">
      <c r="E236" s="34"/>
      <c r="F236" s="43"/>
    </row>
    <row r="237" spans="5:6" ht="18" customHeight="1">
      <c r="E237" s="34"/>
      <c r="F237" s="43"/>
    </row>
    <row r="238" spans="5:6" ht="18" customHeight="1">
      <c r="E238" s="34"/>
      <c r="F238" s="43"/>
    </row>
    <row r="239" spans="5:6" ht="18" customHeight="1">
      <c r="E239" s="34"/>
      <c r="F239" s="43"/>
    </row>
    <row r="240" spans="5:6" ht="18" customHeight="1">
      <c r="E240" s="34"/>
      <c r="F240" s="43"/>
    </row>
    <row r="241" spans="5:6" ht="18" customHeight="1">
      <c r="E241" s="34"/>
      <c r="F241" s="43"/>
    </row>
    <row r="242" spans="5:6" ht="18" customHeight="1">
      <c r="E242" s="34"/>
      <c r="F242" s="43"/>
    </row>
    <row r="243" spans="5:6" ht="18" customHeight="1">
      <c r="E243" s="34"/>
      <c r="F243" s="43"/>
    </row>
    <row r="244" spans="5:6" ht="18" customHeight="1">
      <c r="E244" s="34"/>
      <c r="F244" s="43"/>
    </row>
    <row r="245" spans="5:6" ht="18" customHeight="1">
      <c r="E245" s="34"/>
      <c r="F245" s="43"/>
    </row>
    <row r="246" spans="5:6" ht="18" customHeight="1">
      <c r="E246" s="34"/>
      <c r="F246" s="43"/>
    </row>
    <row r="247" spans="5:6" ht="18" customHeight="1">
      <c r="E247" s="34"/>
      <c r="F247" s="43"/>
    </row>
    <row r="248" spans="5:6" ht="18" customHeight="1">
      <c r="E248" s="34"/>
      <c r="F248" s="43"/>
    </row>
    <row r="249" spans="5:6" ht="18" customHeight="1">
      <c r="E249" s="34"/>
      <c r="F249" s="43"/>
    </row>
    <row r="250" spans="5:6" ht="18" customHeight="1">
      <c r="E250" s="34"/>
      <c r="F250" s="39"/>
    </row>
    <row r="251" spans="5:6" ht="18" customHeight="1">
      <c r="E251" s="34"/>
      <c r="F251" s="39"/>
    </row>
    <row r="252" spans="5:6" ht="18" customHeight="1">
      <c r="E252" s="34"/>
      <c r="F252" s="39"/>
    </row>
    <row r="253" spans="5:6" ht="18" customHeight="1">
      <c r="E253" s="34"/>
      <c r="F253" s="39"/>
    </row>
    <row r="254" spans="5:6" ht="18" customHeight="1">
      <c r="E254" s="34"/>
      <c r="F254" s="39"/>
    </row>
    <row r="255" spans="5:6" ht="18" customHeight="1">
      <c r="E255" s="34"/>
      <c r="F255" s="39"/>
    </row>
    <row r="256" spans="5:6" ht="18" customHeight="1">
      <c r="E256" s="34"/>
      <c r="F256" s="39"/>
    </row>
    <row r="257" spans="5:6" ht="18" customHeight="1">
      <c r="E257" s="34"/>
      <c r="F257" s="39"/>
    </row>
    <row r="258" spans="5:6" ht="18" customHeight="1">
      <c r="E258" s="34"/>
      <c r="F258" s="39"/>
    </row>
    <row r="259" spans="5:6" ht="18" customHeight="1">
      <c r="E259" s="34"/>
      <c r="F259" s="39"/>
    </row>
    <row r="260" spans="5:6" ht="18" customHeight="1">
      <c r="E260" s="34"/>
      <c r="F260" s="43"/>
    </row>
    <row r="261" spans="5:6" ht="18" customHeight="1">
      <c r="E261" s="34"/>
      <c r="F261" s="39"/>
    </row>
    <row r="262" spans="5:6" ht="18" customHeight="1">
      <c r="E262" s="34"/>
      <c r="F262" s="39"/>
    </row>
    <row r="263" spans="5:6" ht="18" customHeight="1">
      <c r="E263" s="34"/>
      <c r="F263" s="39"/>
    </row>
    <row r="264" spans="5:6" ht="18" customHeight="1">
      <c r="E264" s="34"/>
      <c r="F264" s="43"/>
    </row>
    <row r="265" spans="5:6" ht="18" customHeight="1">
      <c r="E265" s="34"/>
      <c r="F265" s="43"/>
    </row>
    <row r="266" spans="5:6" ht="18" customHeight="1">
      <c r="E266" s="34"/>
      <c r="F266" s="43"/>
    </row>
    <row r="267" spans="5:6" ht="18" customHeight="1">
      <c r="E267" s="34"/>
      <c r="F267" s="43"/>
    </row>
    <row r="268" spans="5:6" ht="18" customHeight="1">
      <c r="E268" s="34"/>
      <c r="F268" s="43"/>
    </row>
    <row r="269" spans="5:6" ht="18" customHeight="1">
      <c r="E269" s="34"/>
      <c r="F269" s="43"/>
    </row>
    <row r="270" spans="5:6" ht="18" customHeight="1">
      <c r="E270" s="34"/>
      <c r="F270" s="43"/>
    </row>
    <row r="271" spans="5:6" ht="18" customHeight="1">
      <c r="E271" s="34"/>
      <c r="F271" s="43"/>
    </row>
    <row r="272" spans="5:6" ht="18" customHeight="1">
      <c r="E272" s="34"/>
      <c r="F272" s="43"/>
    </row>
    <row r="273" spans="5:6" ht="18" customHeight="1">
      <c r="E273" s="34"/>
      <c r="F273" s="43"/>
    </row>
    <row r="274" spans="5:6" ht="18" customHeight="1">
      <c r="E274" s="34"/>
      <c r="F274" s="43"/>
    </row>
    <row r="275" spans="5:6" ht="18" customHeight="1">
      <c r="E275" s="34"/>
      <c r="F275" s="43"/>
    </row>
    <row r="276" spans="5:6" ht="18" customHeight="1">
      <c r="E276" s="34"/>
      <c r="F276" s="43"/>
    </row>
    <row r="277" spans="5:6" ht="18" customHeight="1">
      <c r="E277" s="34"/>
      <c r="F277" s="43"/>
    </row>
    <row r="278" spans="5:6" ht="18" customHeight="1">
      <c r="E278" s="34"/>
      <c r="F278" s="43"/>
    </row>
    <row r="279" spans="5:6" ht="18" customHeight="1">
      <c r="E279" s="34"/>
      <c r="F279" s="43"/>
    </row>
    <row r="280" spans="5:6" ht="18" customHeight="1">
      <c r="E280" s="34"/>
      <c r="F280" s="43"/>
    </row>
    <row r="281" spans="5:6" ht="18" customHeight="1">
      <c r="E281" s="34"/>
      <c r="F281" s="39"/>
    </row>
    <row r="282" spans="5:6" ht="18" customHeight="1">
      <c r="E282" s="34"/>
      <c r="F282" s="39"/>
    </row>
    <row r="283" spans="5:6" ht="18" customHeight="1">
      <c r="E283" s="34"/>
      <c r="F283" s="39"/>
    </row>
    <row r="284" spans="5:6" ht="18" customHeight="1">
      <c r="E284" s="34"/>
      <c r="F284" s="39"/>
    </row>
    <row r="285" spans="5:6" ht="18" customHeight="1">
      <c r="E285" s="34"/>
      <c r="F285" s="39"/>
    </row>
    <row r="286" spans="5:6" ht="18" customHeight="1">
      <c r="E286" s="34"/>
      <c r="F286" s="39"/>
    </row>
    <row r="287" spans="5:6" ht="18" customHeight="1">
      <c r="E287" s="34"/>
      <c r="F287" s="39"/>
    </row>
    <row r="288" spans="5:6" ht="18" customHeight="1">
      <c r="E288" s="34"/>
      <c r="F288" s="39"/>
    </row>
    <row r="289" spans="5:6" ht="18" customHeight="1">
      <c r="E289" s="34"/>
      <c r="F289" s="39"/>
    </row>
    <row r="290" spans="5:6" ht="18" customHeight="1">
      <c r="E290" s="34"/>
      <c r="F290" s="39"/>
    </row>
    <row r="291" spans="5:6" ht="18" customHeight="1">
      <c r="E291" s="34"/>
      <c r="F291" s="43"/>
    </row>
    <row r="292" spans="5:6" ht="18" customHeight="1">
      <c r="E292" s="34"/>
      <c r="F292" s="39"/>
    </row>
    <row r="293" spans="5:6" ht="18" customHeight="1">
      <c r="E293" s="34"/>
      <c r="F293" s="39"/>
    </row>
    <row r="294" spans="5:6" ht="18" customHeight="1">
      <c r="E294" s="34"/>
      <c r="F294" s="39"/>
    </row>
    <row r="295" spans="5:6" ht="18" customHeight="1">
      <c r="E295" s="34"/>
      <c r="F295" s="43"/>
    </row>
    <row r="296" spans="5:6" ht="18" customHeight="1">
      <c r="E296" s="34"/>
      <c r="F296" s="43"/>
    </row>
    <row r="297" spans="5:6" ht="18" customHeight="1">
      <c r="E297" s="34"/>
      <c r="F297" s="43"/>
    </row>
    <row r="298" spans="5:6" ht="18" customHeight="1">
      <c r="E298" s="34"/>
      <c r="F298" s="43"/>
    </row>
    <row r="299" spans="5:6" ht="18" customHeight="1">
      <c r="E299" s="34"/>
      <c r="F299" s="43"/>
    </row>
    <row r="300" spans="5:6" ht="18" customHeight="1">
      <c r="E300" s="34"/>
      <c r="F300" s="43"/>
    </row>
    <row r="301" spans="5:6" ht="18" customHeight="1">
      <c r="E301" s="34"/>
      <c r="F301" s="43"/>
    </row>
    <row r="302" spans="5:6" ht="18" customHeight="1">
      <c r="E302" s="34"/>
      <c r="F302" s="43"/>
    </row>
    <row r="303" spans="5:6" ht="18" customHeight="1">
      <c r="E303" s="34"/>
      <c r="F303" s="43"/>
    </row>
    <row r="304" spans="5:6" ht="18" customHeight="1">
      <c r="E304" s="34"/>
      <c r="F304" s="43"/>
    </row>
    <row r="305" spans="5:6" ht="18" customHeight="1">
      <c r="E305" s="34"/>
      <c r="F305" s="43"/>
    </row>
    <row r="306" spans="5:6" ht="18" customHeight="1">
      <c r="E306" s="34"/>
      <c r="F306" s="43"/>
    </row>
    <row r="307" spans="5:6" ht="18" customHeight="1">
      <c r="E307" s="34"/>
      <c r="F307" s="43"/>
    </row>
    <row r="308" spans="5:6" ht="18" customHeight="1">
      <c r="E308" s="34"/>
      <c r="F308" s="43"/>
    </row>
    <row r="309" spans="5:6" ht="18" customHeight="1">
      <c r="E309" s="34"/>
      <c r="F309" s="43"/>
    </row>
    <row r="310" spans="5:6" ht="18" customHeight="1">
      <c r="E310" s="34"/>
      <c r="F310" s="43"/>
    </row>
    <row r="311" spans="5:6" ht="18" customHeight="1">
      <c r="E311" s="34"/>
      <c r="F311" s="43"/>
    </row>
    <row r="312" spans="5:6" ht="18" customHeight="1">
      <c r="E312" s="34"/>
      <c r="F312" s="39"/>
    </row>
    <row r="313" spans="5:6" ht="18" customHeight="1">
      <c r="E313" s="34"/>
      <c r="F313" s="39"/>
    </row>
    <row r="314" spans="5:6" ht="18" customHeight="1">
      <c r="E314" s="34"/>
      <c r="F314" s="39"/>
    </row>
    <row r="315" spans="5:6" ht="18" customHeight="1">
      <c r="E315" s="34"/>
      <c r="F315" s="39"/>
    </row>
    <row r="316" spans="5:6" ht="18" customHeight="1">
      <c r="E316" s="34"/>
      <c r="F316" s="39"/>
    </row>
    <row r="317" spans="5:6" ht="18" customHeight="1">
      <c r="E317" s="34"/>
      <c r="F317" s="39"/>
    </row>
    <row r="318" spans="5:6" ht="18" customHeight="1">
      <c r="E318" s="34"/>
      <c r="F318" s="39"/>
    </row>
    <row r="319" spans="5:6" ht="18" customHeight="1">
      <c r="E319" s="34"/>
      <c r="F319" s="39"/>
    </row>
    <row r="320" spans="5:6" ht="18" customHeight="1">
      <c r="E320" s="34"/>
      <c r="F320" s="39"/>
    </row>
    <row r="321" spans="5:6" ht="18" customHeight="1">
      <c r="E321" s="34"/>
      <c r="F321" s="39"/>
    </row>
    <row r="322" spans="5:6" ht="18" customHeight="1">
      <c r="E322" s="34"/>
      <c r="F322" s="43"/>
    </row>
    <row r="323" spans="5:6" ht="18" customHeight="1">
      <c r="E323" s="34"/>
      <c r="F323" s="39"/>
    </row>
    <row r="324" spans="5:6" ht="18" customHeight="1">
      <c r="E324" s="34"/>
      <c r="F324" s="39"/>
    </row>
    <row r="325" spans="5:6" ht="18" customHeight="1">
      <c r="E325" s="34"/>
      <c r="F325" s="39"/>
    </row>
    <row r="326" spans="5:6" ht="18" customHeight="1">
      <c r="E326" s="34"/>
      <c r="F326" s="43"/>
    </row>
    <row r="327" spans="5:6" ht="18" customHeight="1">
      <c r="E327" s="34"/>
      <c r="F327" s="43"/>
    </row>
    <row r="328" spans="5:6" ht="18" customHeight="1">
      <c r="E328" s="34"/>
      <c r="F328" s="43"/>
    </row>
    <row r="329" spans="5:6" ht="18" customHeight="1">
      <c r="E329" s="34"/>
      <c r="F329" s="43"/>
    </row>
    <row r="330" spans="5:6" ht="18" customHeight="1">
      <c r="E330" s="34"/>
      <c r="F330" s="43"/>
    </row>
    <row r="331" spans="5:6" ht="18" customHeight="1">
      <c r="E331" s="34"/>
      <c r="F331" s="43"/>
    </row>
    <row r="332" spans="5:6" ht="18" customHeight="1">
      <c r="E332" s="34"/>
      <c r="F332" s="43"/>
    </row>
    <row r="333" spans="5:6" ht="18" customHeight="1">
      <c r="E333" s="34"/>
      <c r="F333" s="43"/>
    </row>
    <row r="334" spans="5:6" ht="18" customHeight="1">
      <c r="E334" s="34"/>
      <c r="F334" s="43"/>
    </row>
    <row r="335" spans="5:6" ht="18" customHeight="1">
      <c r="E335" s="34"/>
      <c r="F335" s="43"/>
    </row>
    <row r="336" spans="5:6" ht="18" customHeight="1">
      <c r="E336" s="34"/>
      <c r="F336" s="43"/>
    </row>
    <row r="337" spans="5:6" ht="18" customHeight="1">
      <c r="E337" s="34"/>
      <c r="F337" s="43"/>
    </row>
    <row r="338" spans="5:6" ht="18" customHeight="1">
      <c r="E338" s="34"/>
      <c r="F338" s="43"/>
    </row>
    <row r="339" spans="5:6" ht="18" customHeight="1">
      <c r="E339" s="34"/>
      <c r="F339" s="43"/>
    </row>
    <row r="340" spans="5:6" ht="18" customHeight="1">
      <c r="E340" s="34"/>
      <c r="F340" s="43"/>
    </row>
    <row r="341" spans="5:6" ht="18" customHeight="1">
      <c r="E341" s="34"/>
      <c r="F341" s="43"/>
    </row>
    <row r="342" spans="5:6" ht="18" customHeight="1">
      <c r="E342" s="34"/>
      <c r="F342" s="43"/>
    </row>
    <row r="343" spans="5:6" ht="18" customHeight="1">
      <c r="E343" s="34"/>
      <c r="F343" s="39"/>
    </row>
    <row r="344" spans="5:6" ht="18" customHeight="1">
      <c r="E344" s="34"/>
      <c r="F344" s="39"/>
    </row>
    <row r="345" spans="5:6" ht="18" customHeight="1">
      <c r="E345" s="34"/>
      <c r="F345" s="39"/>
    </row>
    <row r="346" spans="5:6" ht="18" customHeight="1">
      <c r="E346" s="34"/>
      <c r="F346" s="39"/>
    </row>
    <row r="347" spans="5:6" ht="18" customHeight="1">
      <c r="E347" s="34"/>
      <c r="F347" s="39"/>
    </row>
    <row r="348" spans="5:6" ht="18" customHeight="1">
      <c r="E348" s="34"/>
      <c r="F348" s="39"/>
    </row>
    <row r="349" spans="5:6" ht="18" customHeight="1">
      <c r="E349" s="34"/>
      <c r="F349" s="39"/>
    </row>
    <row r="350" spans="5:6" ht="18" customHeight="1">
      <c r="E350" s="34"/>
      <c r="F350" s="39"/>
    </row>
    <row r="351" spans="5:6" ht="18" customHeight="1">
      <c r="E351" s="34"/>
      <c r="F351" s="39"/>
    </row>
    <row r="352" spans="5:6" ht="18" customHeight="1">
      <c r="E352" s="34"/>
      <c r="F352" s="39"/>
    </row>
    <row r="353" spans="5:6" ht="18" customHeight="1">
      <c r="E353" s="34"/>
      <c r="F353" s="43"/>
    </row>
    <row r="354" spans="5:6" ht="18" customHeight="1">
      <c r="E354" s="34"/>
      <c r="F354" s="39"/>
    </row>
    <row r="355" spans="5:6" ht="18" customHeight="1">
      <c r="E355" s="34"/>
      <c r="F355" s="39"/>
    </row>
    <row r="356" spans="5:6" ht="18" customHeight="1">
      <c r="E356" s="34"/>
      <c r="F356" s="39"/>
    </row>
    <row r="357" spans="5:6" ht="18" customHeight="1">
      <c r="E357" s="34"/>
      <c r="F357" s="43"/>
    </row>
    <row r="358" spans="5:6" ht="18" customHeight="1">
      <c r="E358" s="34"/>
      <c r="F358" s="43"/>
    </row>
    <row r="359" spans="5:6" ht="18" customHeight="1">
      <c r="E359" s="34"/>
      <c r="F359" s="43"/>
    </row>
    <row r="360" spans="5:6" ht="18" customHeight="1">
      <c r="E360" s="34"/>
      <c r="F360" s="43"/>
    </row>
    <row r="361" spans="5:6" ht="18" customHeight="1">
      <c r="E361" s="34"/>
      <c r="F361" s="43"/>
    </row>
    <row r="362" spans="5:6" ht="18" customHeight="1">
      <c r="E362" s="34"/>
      <c r="F362" s="43"/>
    </row>
    <row r="363" spans="5:6" ht="18" customHeight="1">
      <c r="E363" s="34"/>
      <c r="F363" s="43"/>
    </row>
    <row r="364" spans="5:6" ht="18" customHeight="1">
      <c r="E364" s="34"/>
      <c r="F364" s="43"/>
    </row>
    <row r="365" spans="5:6" ht="18" customHeight="1">
      <c r="E365" s="34"/>
      <c r="F365" s="43"/>
    </row>
    <row r="366" spans="5:6" ht="18" customHeight="1">
      <c r="E366" s="34"/>
      <c r="F366" s="43"/>
    </row>
    <row r="367" spans="5:6" ht="18" customHeight="1">
      <c r="E367" s="34"/>
      <c r="F367" s="43"/>
    </row>
    <row r="368" spans="5:6" ht="18" customHeight="1">
      <c r="E368" s="34"/>
      <c r="F368" s="43"/>
    </row>
    <row r="369" spans="5:6" ht="18" customHeight="1">
      <c r="E369" s="34"/>
      <c r="F369" s="43"/>
    </row>
    <row r="370" spans="5:6" ht="18" customHeight="1">
      <c r="E370" s="34"/>
      <c r="F370" s="43"/>
    </row>
    <row r="371" spans="5:6" ht="18" customHeight="1">
      <c r="E371" s="34"/>
      <c r="F371" s="43"/>
    </row>
    <row r="372" spans="5:6" ht="18" customHeight="1">
      <c r="E372" s="34"/>
      <c r="F372" s="43"/>
    </row>
    <row r="373" spans="5:6" ht="18" customHeight="1">
      <c r="E373" s="34"/>
      <c r="F373" s="43"/>
    </row>
    <row r="374" spans="5:6" ht="18" customHeight="1">
      <c r="E374" s="34"/>
      <c r="F374" s="39"/>
    </row>
    <row r="375" spans="5:6" ht="18" customHeight="1">
      <c r="E375" s="34"/>
      <c r="F375" s="39"/>
    </row>
    <row r="376" spans="5:6" ht="18" customHeight="1">
      <c r="E376" s="34"/>
      <c r="F376" s="39"/>
    </row>
    <row r="377" spans="5:6" ht="18" customHeight="1">
      <c r="E377" s="34"/>
      <c r="F377" s="39"/>
    </row>
    <row r="378" spans="5:6" ht="18" customHeight="1">
      <c r="E378" s="34"/>
      <c r="F378" s="39"/>
    </row>
    <row r="379" spans="5:6" ht="18" customHeight="1">
      <c r="E379" s="34"/>
      <c r="F379" s="39"/>
    </row>
    <row r="380" spans="5:6" ht="18" customHeight="1">
      <c r="E380" s="34"/>
      <c r="F380" s="39"/>
    </row>
    <row r="381" spans="5:6" ht="18" customHeight="1">
      <c r="E381" s="34"/>
      <c r="F381" s="39"/>
    </row>
    <row r="382" spans="5:6" ht="18" customHeight="1">
      <c r="E382" s="34"/>
      <c r="F382" s="39"/>
    </row>
    <row r="383" spans="5:6" ht="18" customHeight="1">
      <c r="E383" s="34"/>
      <c r="F383" s="39"/>
    </row>
    <row r="384" spans="5:6" ht="18" customHeight="1">
      <c r="E384" s="34"/>
      <c r="F384" s="43"/>
    </row>
    <row r="385" spans="5:6" ht="18" customHeight="1">
      <c r="E385" s="34"/>
      <c r="F385" s="39"/>
    </row>
    <row r="386" spans="5:6" ht="18" customHeight="1">
      <c r="E386" s="34"/>
      <c r="F386" s="39"/>
    </row>
    <row r="387" spans="5:6" ht="18" customHeight="1">
      <c r="E387" s="34"/>
      <c r="F387" s="39"/>
    </row>
    <row r="388" spans="5:6" ht="18" customHeight="1">
      <c r="E388" s="34"/>
      <c r="F388" s="43"/>
    </row>
    <row r="389" spans="5:6" ht="18" customHeight="1">
      <c r="E389" s="34"/>
      <c r="F389" s="43"/>
    </row>
    <row r="390" spans="5:6" ht="18" customHeight="1">
      <c r="E390" s="34"/>
      <c r="F390" s="43"/>
    </row>
    <row r="391" spans="5:6" ht="18" customHeight="1">
      <c r="E391" s="34"/>
      <c r="F391" s="43"/>
    </row>
    <row r="392" spans="5:6" ht="18" customHeight="1">
      <c r="E392" s="34"/>
      <c r="F392" s="43"/>
    </row>
    <row r="393" spans="5:6" ht="18" customHeight="1">
      <c r="E393" s="34"/>
      <c r="F393" s="43"/>
    </row>
    <row r="394" spans="5:6" ht="18" customHeight="1">
      <c r="E394" s="34"/>
      <c r="F394" s="43"/>
    </row>
    <row r="395" spans="5:6" ht="18" customHeight="1">
      <c r="E395" s="34"/>
      <c r="F395" s="43"/>
    </row>
    <row r="396" spans="5:6" ht="18" customHeight="1">
      <c r="E396" s="34"/>
      <c r="F396" s="43"/>
    </row>
    <row r="397" spans="5:6" ht="18" customHeight="1">
      <c r="E397" s="34"/>
      <c r="F397" s="43"/>
    </row>
    <row r="398" spans="5:6" ht="18" customHeight="1">
      <c r="E398" s="34"/>
      <c r="F398" s="43"/>
    </row>
    <row r="399" spans="5:6" ht="18" customHeight="1">
      <c r="E399" s="34"/>
      <c r="F399" s="43"/>
    </row>
    <row r="400" spans="5:6" ht="18" customHeight="1">
      <c r="E400" s="34"/>
      <c r="F400" s="43"/>
    </row>
    <row r="401" spans="5:6" ht="18" customHeight="1">
      <c r="E401" s="34"/>
      <c r="F401" s="43"/>
    </row>
    <row r="402" spans="5:6" ht="18" customHeight="1">
      <c r="E402" s="34"/>
      <c r="F402" s="43"/>
    </row>
    <row r="403" spans="5:6" ht="18" customHeight="1">
      <c r="E403" s="34"/>
      <c r="F403" s="43"/>
    </row>
    <row r="404" spans="5:6" ht="18" customHeight="1">
      <c r="E404" s="34"/>
      <c r="F404" s="34"/>
    </row>
    <row r="405" spans="5:6" ht="18" customHeight="1">
      <c r="E405" s="34"/>
      <c r="F405" s="34"/>
    </row>
    <row r="406" spans="5:6" ht="18" customHeight="1">
      <c r="E406" s="34"/>
      <c r="F406" s="34"/>
    </row>
    <row r="407" spans="5:6" ht="18" customHeight="1">
      <c r="E407" s="34"/>
      <c r="F407" s="34"/>
    </row>
    <row r="408" spans="5:6" ht="18" customHeight="1">
      <c r="E408" s="34"/>
      <c r="F408" s="34"/>
    </row>
    <row r="409" spans="5:6" ht="18" customHeight="1">
      <c r="E409" s="34"/>
      <c r="F409" s="34"/>
    </row>
    <row r="410" spans="5:6" ht="18" customHeight="1">
      <c r="E410" s="34"/>
      <c r="F410" s="34"/>
    </row>
    <row r="411" spans="5:6" ht="18" customHeight="1">
      <c r="E411" s="34"/>
      <c r="F411" s="34"/>
    </row>
    <row r="412" spans="5:6" ht="18" customHeight="1">
      <c r="E412" s="34"/>
      <c r="F412" s="34"/>
    </row>
    <row r="413" spans="5:6" ht="18" customHeight="1">
      <c r="E413" s="34"/>
      <c r="F413" s="34"/>
    </row>
    <row r="414" spans="5:6" ht="18" customHeight="1">
      <c r="E414" s="34"/>
      <c r="F414" s="34"/>
    </row>
    <row r="415" spans="5:6" ht="18" customHeight="1">
      <c r="E415" s="34"/>
      <c r="F415" s="34"/>
    </row>
    <row r="416" spans="5:6" ht="18" customHeight="1">
      <c r="E416" s="34"/>
      <c r="F416" s="34"/>
    </row>
    <row r="417" spans="5:6" ht="18" customHeight="1">
      <c r="E417" s="34"/>
      <c r="F417" s="34"/>
    </row>
    <row r="418" spans="5:6" ht="18" customHeight="1">
      <c r="E418" s="34"/>
      <c r="F418" s="34"/>
    </row>
    <row r="419" spans="5:6" ht="18" customHeight="1">
      <c r="E419" s="34"/>
      <c r="F419" s="34"/>
    </row>
    <row r="420" spans="5:6" ht="18" customHeight="1">
      <c r="E420" s="34"/>
      <c r="F420" s="34"/>
    </row>
    <row r="421" spans="5:6" ht="18" customHeight="1">
      <c r="E421" s="34"/>
      <c r="F421" s="34"/>
    </row>
    <row r="422" spans="5:6" ht="18" customHeight="1">
      <c r="E422" s="34"/>
      <c r="F422" s="34"/>
    </row>
    <row r="423" spans="5:6" ht="18" customHeight="1">
      <c r="E423" s="34"/>
      <c r="F423" s="34"/>
    </row>
    <row r="424" spans="5:6" ht="18" customHeight="1">
      <c r="E424" s="34"/>
      <c r="F424" s="34"/>
    </row>
    <row r="425" spans="5:6" ht="18" customHeight="1">
      <c r="E425" s="34"/>
      <c r="F425" s="34"/>
    </row>
    <row r="426" spans="5:6" ht="18" customHeight="1">
      <c r="E426" s="34"/>
      <c r="F426" s="34"/>
    </row>
    <row r="427" spans="5:6" ht="18" customHeight="1">
      <c r="E427" s="34"/>
      <c r="F427" s="34"/>
    </row>
    <row r="428" spans="5:6" ht="18" customHeight="1">
      <c r="E428" s="34"/>
      <c r="F428" s="34"/>
    </row>
    <row r="429" spans="5:6" ht="18" customHeight="1">
      <c r="E429" s="34"/>
      <c r="F429" s="34"/>
    </row>
    <row r="430" spans="5:6" ht="18" customHeight="1">
      <c r="E430" s="34"/>
      <c r="F430" s="34"/>
    </row>
    <row r="431" spans="5:6" ht="18" customHeight="1">
      <c r="E431" s="34"/>
      <c r="F431" s="34"/>
    </row>
    <row r="432" spans="5:6" ht="18" customHeight="1">
      <c r="E432" s="34"/>
      <c r="F432" s="34"/>
    </row>
    <row r="433" spans="5:6" ht="18" customHeight="1">
      <c r="E433" s="34"/>
      <c r="F433" s="34"/>
    </row>
    <row r="434" spans="5:6" ht="18" customHeight="1">
      <c r="E434" s="34"/>
      <c r="F434" s="34"/>
    </row>
    <row r="435" spans="5:6" ht="18" customHeight="1">
      <c r="E435" s="34"/>
      <c r="F435" s="34"/>
    </row>
    <row r="436" spans="5:6" ht="18" customHeight="1">
      <c r="E436" s="34"/>
      <c r="F436" s="34"/>
    </row>
    <row r="437" spans="5:6" ht="18" customHeight="1">
      <c r="E437" s="34"/>
      <c r="F437" s="34"/>
    </row>
    <row r="438" spans="5:6" ht="18" customHeight="1">
      <c r="E438" s="34"/>
      <c r="F438" s="34"/>
    </row>
    <row r="439" spans="5:6" ht="18" customHeight="1">
      <c r="E439" s="34"/>
      <c r="F439" s="34"/>
    </row>
    <row r="440" spans="5:6" ht="18" customHeight="1">
      <c r="E440" s="34"/>
      <c r="F440" s="34"/>
    </row>
    <row r="441" spans="5:6" ht="18" customHeight="1">
      <c r="E441" s="34"/>
      <c r="F441" s="34"/>
    </row>
    <row r="442" spans="5:6" ht="18" customHeight="1">
      <c r="E442" s="34"/>
      <c r="F442" s="34"/>
    </row>
    <row r="443" spans="5:6" ht="18" customHeight="1">
      <c r="E443" s="34"/>
      <c r="F443" s="34"/>
    </row>
    <row r="444" spans="5:6" ht="18" customHeight="1">
      <c r="E444" s="34"/>
      <c r="F444" s="34"/>
    </row>
    <row r="445" spans="5:6" ht="18" customHeight="1">
      <c r="E445" s="34"/>
      <c r="F445" s="34"/>
    </row>
    <row r="446" spans="5:6" ht="18" customHeight="1">
      <c r="E446" s="34"/>
      <c r="F446" s="34"/>
    </row>
    <row r="447" spans="5:6" ht="18" customHeight="1">
      <c r="E447" s="34"/>
      <c r="F447" s="34"/>
    </row>
    <row r="448" spans="5:6" ht="18" customHeight="1">
      <c r="E448" s="34"/>
      <c r="F448" s="34"/>
    </row>
    <row r="449" spans="5:6" ht="18" customHeight="1">
      <c r="E449" s="34"/>
      <c r="F449" s="34"/>
    </row>
    <row r="450" spans="5:6" ht="18" customHeight="1">
      <c r="E450" s="34"/>
      <c r="F450" s="34"/>
    </row>
    <row r="451" spans="5:6" ht="18" customHeight="1">
      <c r="E451" s="34"/>
      <c r="F451" s="34"/>
    </row>
    <row r="452" spans="5:6" ht="18" customHeight="1">
      <c r="E452" s="34"/>
      <c r="F452" s="34"/>
    </row>
    <row r="453" spans="5:6" ht="18" customHeight="1">
      <c r="E453" s="34"/>
      <c r="F453" s="34"/>
    </row>
    <row r="454" spans="5:6" ht="18" customHeight="1">
      <c r="E454" s="34"/>
      <c r="F454" s="34"/>
    </row>
    <row r="455" spans="5:6" ht="18" customHeight="1">
      <c r="E455" s="34"/>
      <c r="F455" s="34"/>
    </row>
    <row r="456" spans="5:6" ht="18" customHeight="1">
      <c r="E456" s="34"/>
      <c r="F456" s="34"/>
    </row>
    <row r="457" spans="5:6" ht="18" customHeight="1">
      <c r="E457" s="34"/>
      <c r="F457" s="34"/>
    </row>
    <row r="458" spans="5:6" ht="18" customHeight="1">
      <c r="E458" s="34"/>
      <c r="F458" s="34"/>
    </row>
    <row r="459" spans="5:6" ht="18" customHeight="1">
      <c r="E459" s="34"/>
      <c r="F459" s="34"/>
    </row>
    <row r="460" spans="5:6" ht="18" customHeight="1">
      <c r="E460" s="34"/>
      <c r="F460" s="34"/>
    </row>
    <row r="461" spans="5:6" ht="18" customHeight="1">
      <c r="E461" s="34"/>
      <c r="F461" s="34"/>
    </row>
    <row r="462" spans="5:6" ht="18" customHeight="1">
      <c r="E462" s="34"/>
      <c r="F462" s="34"/>
    </row>
    <row r="463" spans="5:6" ht="18" customHeight="1">
      <c r="E463" s="34"/>
      <c r="F463" s="34"/>
    </row>
    <row r="464" spans="5:6" ht="18" customHeight="1">
      <c r="E464" s="34"/>
      <c r="F464" s="34"/>
    </row>
    <row r="465" spans="5:6" ht="18" customHeight="1">
      <c r="E465" s="34"/>
      <c r="F465" s="34"/>
    </row>
    <row r="466" spans="5:6" ht="18" customHeight="1">
      <c r="E466" s="34"/>
      <c r="F466" s="34"/>
    </row>
    <row r="467" spans="5:6" ht="18" customHeight="1">
      <c r="E467" s="34"/>
      <c r="F467" s="34"/>
    </row>
    <row r="468" spans="5:6" ht="18" customHeight="1">
      <c r="E468" s="34"/>
      <c r="F468" s="34"/>
    </row>
    <row r="469" spans="5:6" ht="18" customHeight="1">
      <c r="E469" s="34"/>
      <c r="F469" s="34"/>
    </row>
    <row r="470" spans="5:6" ht="18" customHeight="1">
      <c r="E470" s="34"/>
      <c r="F470" s="34"/>
    </row>
    <row r="471" spans="5:6" ht="18" customHeight="1">
      <c r="E471" s="34"/>
      <c r="F471" s="34"/>
    </row>
    <row r="472" spans="5:6" ht="18" customHeight="1">
      <c r="E472" s="34"/>
      <c r="F472" s="34"/>
    </row>
    <row r="473" spans="5:6" ht="18" customHeight="1">
      <c r="E473" s="34"/>
      <c r="F473" s="34"/>
    </row>
    <row r="474" spans="5:6" ht="18" customHeight="1">
      <c r="E474" s="34"/>
      <c r="F474" s="34"/>
    </row>
    <row r="475" spans="5:6" ht="18" customHeight="1">
      <c r="E475" s="34"/>
      <c r="F475" s="34"/>
    </row>
    <row r="476" spans="5:6" ht="18" customHeight="1">
      <c r="E476" s="34"/>
      <c r="F476" s="34"/>
    </row>
    <row r="477" spans="5:6" ht="18" customHeight="1">
      <c r="E477" s="34"/>
      <c r="F477" s="34"/>
    </row>
    <row r="478" spans="5:6" ht="18" customHeight="1">
      <c r="E478" s="34"/>
      <c r="F478" s="34"/>
    </row>
    <row r="479" spans="5:6" ht="18" customHeight="1">
      <c r="E479" s="34"/>
      <c r="F479" s="34"/>
    </row>
    <row r="480" spans="5:6" ht="18" customHeight="1">
      <c r="E480" s="34"/>
      <c r="F480" s="34"/>
    </row>
    <row r="481" spans="5:6" ht="18" customHeight="1">
      <c r="E481" s="34"/>
      <c r="F481" s="34"/>
    </row>
    <row r="482" spans="5:6" ht="18" customHeight="1">
      <c r="E482" s="34"/>
      <c r="F482" s="34"/>
    </row>
    <row r="483" spans="5:6" ht="18" customHeight="1">
      <c r="E483" s="34"/>
      <c r="F483" s="34"/>
    </row>
    <row r="484" spans="5:6" ht="18" customHeight="1">
      <c r="E484" s="34"/>
      <c r="F484" s="34"/>
    </row>
    <row r="485" spans="5:6" ht="18" customHeight="1">
      <c r="E485" s="34"/>
      <c r="F485" s="34"/>
    </row>
    <row r="486" spans="5:6" ht="18" customHeight="1">
      <c r="E486" s="34"/>
      <c r="F486" s="34"/>
    </row>
    <row r="487" spans="5:6" ht="18" customHeight="1">
      <c r="E487" s="34"/>
      <c r="F487" s="34"/>
    </row>
    <row r="488" spans="5:6" ht="18" customHeight="1">
      <c r="E488" s="34"/>
      <c r="F488" s="34"/>
    </row>
    <row r="489" spans="5:6" ht="18" customHeight="1">
      <c r="E489" s="34"/>
      <c r="F489" s="34"/>
    </row>
    <row r="490" spans="5:6" ht="18" customHeight="1">
      <c r="E490" s="34"/>
      <c r="F490" s="34"/>
    </row>
    <row r="491" spans="5:6" ht="18" customHeight="1">
      <c r="E491" s="34"/>
      <c r="F491" s="34"/>
    </row>
    <row r="492" spans="5:6" ht="18" customHeight="1">
      <c r="E492" s="34"/>
      <c r="F492" s="34"/>
    </row>
    <row r="493" spans="5:6" ht="18" customHeight="1">
      <c r="E493" s="34"/>
      <c r="F493" s="34"/>
    </row>
    <row r="494" spans="5:6" ht="18" customHeight="1">
      <c r="E494" s="34"/>
      <c r="F494" s="34"/>
    </row>
    <row r="495" spans="5:6" ht="18" customHeight="1">
      <c r="E495" s="34"/>
      <c r="F495" s="34"/>
    </row>
    <row r="496" spans="5:6" ht="18" customHeight="1">
      <c r="E496" s="34"/>
      <c r="F496" s="34"/>
    </row>
    <row r="497" spans="5:6" ht="18" customHeight="1">
      <c r="E497" s="34"/>
      <c r="F497" s="34"/>
    </row>
    <row r="498" spans="5:6" ht="18" customHeight="1">
      <c r="E498" s="34"/>
      <c r="F498" s="34"/>
    </row>
    <row r="499" spans="5:6" ht="18" customHeight="1">
      <c r="E499" s="34"/>
      <c r="F499" s="34"/>
    </row>
    <row r="500" spans="5:6" ht="18" customHeight="1">
      <c r="E500" s="34"/>
      <c r="F500" s="34"/>
    </row>
    <row r="501" spans="5:6" ht="18" customHeight="1">
      <c r="E501" s="34"/>
      <c r="F501" s="34"/>
    </row>
    <row r="502" spans="5:6" ht="18" customHeight="1">
      <c r="E502" s="34"/>
      <c r="F502" s="34"/>
    </row>
    <row r="503" spans="5:6" ht="18" customHeight="1">
      <c r="E503" s="34"/>
      <c r="F503" s="34"/>
    </row>
    <row r="504" spans="5:6" ht="18" customHeight="1">
      <c r="E504" s="34"/>
      <c r="F504" s="34"/>
    </row>
    <row r="505" spans="5:6" ht="18" customHeight="1">
      <c r="E505" s="34"/>
      <c r="F505" s="34"/>
    </row>
    <row r="506" spans="5:6" ht="18" customHeight="1">
      <c r="E506" s="34"/>
      <c r="F506" s="34"/>
    </row>
    <row r="507" spans="5:6" ht="18" customHeight="1">
      <c r="E507" s="34"/>
      <c r="F507" s="34"/>
    </row>
    <row r="508" spans="5:6" ht="18" customHeight="1">
      <c r="E508" s="34"/>
      <c r="F508" s="34"/>
    </row>
    <row r="509" spans="5:6" ht="18" customHeight="1">
      <c r="E509" s="34"/>
      <c r="F509" s="34"/>
    </row>
    <row r="510" spans="5:6" ht="18" customHeight="1">
      <c r="E510" s="34"/>
      <c r="F510" s="34"/>
    </row>
    <row r="511" spans="5:6" ht="18" customHeight="1">
      <c r="E511" s="34"/>
      <c r="F511" s="34"/>
    </row>
    <row r="512" spans="5:6" ht="18" customHeight="1">
      <c r="E512" s="34"/>
      <c r="F512" s="34"/>
    </row>
    <row r="513" spans="5:6" ht="18" customHeight="1">
      <c r="E513" s="34"/>
      <c r="F513" s="34"/>
    </row>
    <row r="514" spans="5:6" ht="18" customHeight="1">
      <c r="E514" s="34"/>
      <c r="F514" s="34"/>
    </row>
    <row r="515" spans="5:6" ht="18" customHeight="1">
      <c r="E515" s="34"/>
      <c r="F515" s="34"/>
    </row>
    <row r="516" spans="5:6" ht="18" customHeight="1">
      <c r="E516" s="34"/>
      <c r="F516" s="34"/>
    </row>
    <row r="517" spans="5:6" ht="18" customHeight="1">
      <c r="E517" s="34"/>
      <c r="F517" s="34"/>
    </row>
    <row r="518" spans="5:6" ht="18" customHeight="1">
      <c r="E518" s="34"/>
      <c r="F518" s="34"/>
    </row>
    <row r="519" spans="5:6" ht="18" customHeight="1">
      <c r="E519" s="34"/>
      <c r="F519" s="34"/>
    </row>
    <row r="520" spans="5:6" ht="18" customHeight="1">
      <c r="E520" s="34"/>
      <c r="F520" s="34"/>
    </row>
    <row r="521" spans="5:6" ht="18" customHeight="1">
      <c r="E521" s="34"/>
      <c r="F521" s="34"/>
    </row>
    <row r="522" spans="5:6" ht="18" customHeight="1">
      <c r="E522" s="34"/>
      <c r="F522" s="34"/>
    </row>
    <row r="523" spans="5:6" ht="18" customHeight="1">
      <c r="E523" s="34"/>
      <c r="F523" s="34"/>
    </row>
    <row r="524" spans="5:6" ht="18" customHeight="1">
      <c r="E524" s="34"/>
      <c r="F524" s="34"/>
    </row>
    <row r="525" spans="5:6" ht="18" customHeight="1">
      <c r="E525" s="34"/>
      <c r="F525" s="34"/>
    </row>
    <row r="526" spans="5:6" ht="18" customHeight="1">
      <c r="E526" s="34"/>
      <c r="F526" s="34"/>
    </row>
    <row r="527" spans="5:6" ht="18" customHeight="1">
      <c r="E527" s="34"/>
      <c r="F527" s="34"/>
    </row>
    <row r="528" spans="5:6" ht="18" customHeight="1">
      <c r="E528" s="34"/>
      <c r="F528" s="34"/>
    </row>
    <row r="529" spans="5:6" ht="18" customHeight="1">
      <c r="E529" s="34"/>
      <c r="F529" s="34"/>
    </row>
    <row r="530" spans="5:6" ht="18" customHeight="1">
      <c r="E530" s="34"/>
      <c r="F530" s="34"/>
    </row>
    <row r="531" spans="5:6" ht="18" customHeight="1">
      <c r="E531" s="34"/>
      <c r="F531" s="34"/>
    </row>
    <row r="532" spans="5:6" ht="18" customHeight="1">
      <c r="E532" s="34"/>
      <c r="F532" s="34"/>
    </row>
    <row r="533" spans="5:6" ht="18" customHeight="1">
      <c r="E533" s="34"/>
      <c r="F533" s="34"/>
    </row>
    <row r="534" spans="5:6" ht="18" customHeight="1">
      <c r="E534" s="34"/>
      <c r="F534" s="34"/>
    </row>
    <row r="535" spans="5:6" ht="18" customHeight="1">
      <c r="E535" s="34"/>
      <c r="F535" s="34"/>
    </row>
    <row r="536" spans="5:6" ht="18" customHeight="1">
      <c r="E536" s="34"/>
      <c r="F536" s="34"/>
    </row>
    <row r="537" spans="5:6" ht="18" customHeight="1">
      <c r="E537" s="34"/>
      <c r="F537" s="34"/>
    </row>
    <row r="538" spans="5:6" ht="18" customHeight="1">
      <c r="E538" s="34"/>
      <c r="F538" s="34"/>
    </row>
    <row r="539" spans="5:6" ht="18" customHeight="1">
      <c r="E539" s="34"/>
      <c r="F539" s="34"/>
    </row>
    <row r="540" spans="5:6" ht="18" customHeight="1">
      <c r="E540" s="34"/>
      <c r="F540" s="34"/>
    </row>
    <row r="541" spans="5:6" ht="18" customHeight="1">
      <c r="E541" s="34"/>
      <c r="F541" s="34"/>
    </row>
    <row r="542" spans="5:6" ht="18" customHeight="1">
      <c r="E542" s="34"/>
      <c r="F542" s="34"/>
    </row>
    <row r="543" spans="5:6" ht="18" customHeight="1">
      <c r="E543" s="34"/>
      <c r="F543" s="34"/>
    </row>
    <row r="544" spans="5:6" ht="18" customHeight="1">
      <c r="E544" s="34"/>
      <c r="F544" s="34"/>
    </row>
    <row r="545" spans="5:6" ht="18" customHeight="1">
      <c r="E545" s="34"/>
      <c r="F545" s="34"/>
    </row>
    <row r="546" spans="5:6" ht="18" customHeight="1">
      <c r="E546" s="34"/>
      <c r="F546" s="34"/>
    </row>
    <row r="547" spans="5:6" ht="18" customHeight="1">
      <c r="E547" s="34"/>
      <c r="F547" s="34"/>
    </row>
    <row r="548" spans="5:6" ht="18" customHeight="1">
      <c r="E548" s="34"/>
      <c r="F548" s="34"/>
    </row>
    <row r="549" spans="5:6" ht="18" customHeight="1">
      <c r="E549" s="34"/>
      <c r="F549" s="34"/>
    </row>
    <row r="550" spans="5:6" ht="18" customHeight="1">
      <c r="E550" s="34"/>
      <c r="F550" s="34"/>
    </row>
    <row r="551" spans="5:6" ht="18" customHeight="1">
      <c r="E551" s="34"/>
      <c r="F551" s="34"/>
    </row>
    <row r="552" spans="5:6" ht="18" customHeight="1">
      <c r="E552" s="34"/>
      <c r="F552" s="34"/>
    </row>
    <row r="553" spans="5:6" ht="18" customHeight="1">
      <c r="E553" s="34"/>
      <c r="F553" s="34"/>
    </row>
    <row r="554" spans="5:6" ht="18" customHeight="1">
      <c r="E554" s="34"/>
      <c r="F554" s="34"/>
    </row>
    <row r="555" spans="5:6" ht="18" customHeight="1">
      <c r="E555" s="34"/>
      <c r="F555" s="34"/>
    </row>
    <row r="556" spans="5:6" ht="18" customHeight="1">
      <c r="E556" s="34"/>
      <c r="F556" s="34"/>
    </row>
    <row r="557" spans="5:6" ht="18" customHeight="1">
      <c r="E557" s="34"/>
      <c r="F557" s="34"/>
    </row>
    <row r="558" spans="5:6" ht="18" customHeight="1">
      <c r="E558" s="34"/>
      <c r="F558" s="34"/>
    </row>
    <row r="559" spans="5:6" ht="18" customHeight="1">
      <c r="E559" s="34"/>
      <c r="F559" s="34"/>
    </row>
    <row r="560" spans="5:6" ht="18" customHeight="1">
      <c r="E560" s="34"/>
      <c r="F560" s="34"/>
    </row>
    <row r="561" spans="5:6" ht="18" customHeight="1">
      <c r="E561" s="34"/>
      <c r="F561" s="34"/>
    </row>
    <row r="562" spans="5:6" ht="18" customHeight="1">
      <c r="E562" s="34"/>
      <c r="F562" s="34"/>
    </row>
    <row r="563" spans="5:6" ht="18" customHeight="1">
      <c r="E563" s="34"/>
      <c r="F563" s="34"/>
    </row>
    <row r="564" spans="5:6" ht="18" customHeight="1">
      <c r="E564" s="34"/>
      <c r="F564" s="34"/>
    </row>
    <row r="565" spans="5:6" ht="18" customHeight="1">
      <c r="E565" s="34"/>
      <c r="F565" s="34"/>
    </row>
    <row r="566" spans="5:6" ht="18" customHeight="1">
      <c r="E566" s="34"/>
      <c r="F566" s="34"/>
    </row>
    <row r="567" spans="5:6" ht="18" customHeight="1">
      <c r="E567" s="34"/>
      <c r="F567" s="34"/>
    </row>
    <row r="568" spans="5:6" ht="18" customHeight="1">
      <c r="E568" s="34"/>
      <c r="F568" s="34"/>
    </row>
    <row r="569" spans="5:6" ht="18" customHeight="1">
      <c r="E569" s="34"/>
      <c r="F569" s="34"/>
    </row>
    <row r="570" spans="5:6" ht="18" customHeight="1">
      <c r="E570" s="34"/>
      <c r="F570" s="34"/>
    </row>
    <row r="571" spans="5:6" ht="18" customHeight="1">
      <c r="E571" s="34"/>
      <c r="F571" s="34"/>
    </row>
    <row r="572" spans="5:6" ht="18" customHeight="1">
      <c r="E572" s="34"/>
      <c r="F572" s="34"/>
    </row>
    <row r="573" spans="5:6" ht="18" customHeight="1">
      <c r="E573" s="34"/>
      <c r="F573" s="34"/>
    </row>
    <row r="574" spans="5:6" ht="18" customHeight="1">
      <c r="E574" s="34"/>
      <c r="F574" s="34"/>
    </row>
    <row r="575" spans="5:6" ht="18" customHeight="1">
      <c r="E575" s="34"/>
      <c r="F575" s="34"/>
    </row>
    <row r="576" spans="5:6" ht="18" customHeight="1">
      <c r="E576" s="34"/>
      <c r="F576" s="34"/>
    </row>
    <row r="577" spans="5:6" ht="18" customHeight="1">
      <c r="E577" s="34"/>
      <c r="F577" s="34"/>
    </row>
    <row r="578" spans="5:6" ht="18" customHeight="1">
      <c r="E578" s="34"/>
      <c r="F578" s="34"/>
    </row>
    <row r="579" spans="5:6" ht="18" customHeight="1">
      <c r="E579" s="34"/>
      <c r="F579" s="34"/>
    </row>
    <row r="580" spans="5:6" ht="18" customHeight="1">
      <c r="E580" s="34"/>
      <c r="F580" s="34"/>
    </row>
    <row r="581" spans="5:6" ht="18" customHeight="1">
      <c r="E581" s="34"/>
      <c r="F581" s="34"/>
    </row>
    <row r="582" spans="5:6" ht="18" customHeight="1">
      <c r="E582" s="34"/>
      <c r="F582" s="34"/>
    </row>
    <row r="583" spans="5:6" ht="18" customHeight="1">
      <c r="E583" s="34"/>
      <c r="F583" s="34"/>
    </row>
    <row r="584" spans="5:6" ht="18" customHeight="1">
      <c r="E584" s="34"/>
      <c r="F584" s="34"/>
    </row>
    <row r="585" spans="5:6" ht="18" customHeight="1">
      <c r="E585" s="34"/>
      <c r="F585" s="34"/>
    </row>
    <row r="586" spans="5:6" ht="18" customHeight="1">
      <c r="E586" s="34"/>
      <c r="F586" s="34"/>
    </row>
    <row r="587" spans="5:6" ht="18" customHeight="1">
      <c r="E587" s="34"/>
      <c r="F587" s="34"/>
    </row>
    <row r="588" spans="5:6" ht="18" customHeight="1">
      <c r="E588" s="34"/>
      <c r="F588" s="34"/>
    </row>
    <row r="589" spans="5:6" ht="18" customHeight="1">
      <c r="E589" s="34"/>
      <c r="F589" s="34"/>
    </row>
    <row r="590" spans="5:6" ht="18" customHeight="1">
      <c r="E590" s="34"/>
      <c r="F590" s="34"/>
    </row>
    <row r="591" spans="5:6" ht="18" customHeight="1">
      <c r="E591" s="34"/>
      <c r="F591" s="34"/>
    </row>
    <row r="592" spans="5:6" ht="18" customHeight="1">
      <c r="E592" s="34"/>
      <c r="F592" s="34"/>
    </row>
    <row r="593" spans="5:6" ht="18" customHeight="1">
      <c r="E593" s="34"/>
      <c r="F593" s="34"/>
    </row>
    <row r="594" spans="5:6" ht="18" customHeight="1">
      <c r="E594" s="34"/>
      <c r="F594" s="34"/>
    </row>
    <row r="595" spans="5:6" ht="18" customHeight="1">
      <c r="E595" s="34"/>
      <c r="F595" s="34"/>
    </row>
    <row r="596" spans="5:6" ht="18" customHeight="1">
      <c r="E596" s="34"/>
      <c r="F596" s="34"/>
    </row>
    <row r="597" spans="5:6" ht="18" customHeight="1">
      <c r="E597" s="34"/>
      <c r="F597" s="34"/>
    </row>
    <row r="598" spans="5:6" ht="18" customHeight="1">
      <c r="E598" s="34"/>
      <c r="F598" s="34"/>
    </row>
    <row r="599" spans="5:6" ht="18" customHeight="1">
      <c r="E599" s="34"/>
      <c r="F599" s="34"/>
    </row>
    <row r="600" spans="5:6" ht="18" customHeight="1">
      <c r="E600" s="34"/>
      <c r="F600" s="34"/>
    </row>
    <row r="601" spans="5:6" ht="18" customHeight="1">
      <c r="E601" s="34"/>
      <c r="F601" s="34"/>
    </row>
    <row r="602" spans="5:6" ht="18" customHeight="1">
      <c r="E602" s="34"/>
      <c r="F602" s="34"/>
    </row>
    <row r="603" spans="5:6" ht="18" customHeight="1">
      <c r="E603" s="34"/>
      <c r="F603" s="34"/>
    </row>
    <row r="604" spans="5:6" ht="18" customHeight="1">
      <c r="E604" s="34"/>
      <c r="F604" s="34"/>
    </row>
    <row r="605" spans="5:6" ht="18" customHeight="1">
      <c r="E605" s="34"/>
      <c r="F605" s="34"/>
    </row>
    <row r="606" spans="5:6" ht="18" customHeight="1">
      <c r="E606" s="34"/>
      <c r="F606" s="34"/>
    </row>
    <row r="607" spans="5:6" ht="18" customHeight="1">
      <c r="E607" s="34"/>
      <c r="F607" s="34"/>
    </row>
    <row r="608" spans="5:6" ht="18" customHeight="1">
      <c r="E608" s="34"/>
      <c r="F608" s="34"/>
    </row>
    <row r="609" spans="5:6" ht="18" customHeight="1">
      <c r="E609" s="34"/>
      <c r="F609" s="34"/>
    </row>
    <row r="610" spans="5:6" ht="18" customHeight="1">
      <c r="E610" s="34"/>
      <c r="F610" s="34"/>
    </row>
    <row r="611" spans="5:6" ht="18" customHeight="1">
      <c r="E611" s="34"/>
      <c r="F611" s="34"/>
    </row>
    <row r="612" spans="5:6" ht="18" customHeight="1">
      <c r="E612" s="34"/>
      <c r="F612" s="34"/>
    </row>
    <row r="613" spans="5:6" ht="18" customHeight="1">
      <c r="E613" s="34"/>
      <c r="F613" s="34"/>
    </row>
    <row r="614" spans="5:6" ht="18" customHeight="1">
      <c r="E614" s="34"/>
      <c r="F614" s="34"/>
    </row>
    <row r="615" spans="5:6" ht="18" customHeight="1">
      <c r="E615" s="34"/>
      <c r="F615" s="34"/>
    </row>
    <row r="616" spans="5:6" ht="18" customHeight="1">
      <c r="E616" s="34"/>
      <c r="F616" s="34"/>
    </row>
    <row r="617" spans="5:6" ht="18" customHeight="1">
      <c r="E617" s="34"/>
      <c r="F617" s="34"/>
    </row>
    <row r="618" spans="5:6" ht="18" customHeight="1">
      <c r="E618" s="34"/>
      <c r="F618" s="34"/>
    </row>
    <row r="619" spans="5:6" ht="18" customHeight="1">
      <c r="E619" s="34"/>
      <c r="F619" s="34"/>
    </row>
    <row r="620" spans="5:6" ht="18" customHeight="1">
      <c r="E620" s="34"/>
      <c r="F620" s="34"/>
    </row>
    <row r="621" spans="5:6" ht="18" customHeight="1">
      <c r="E621" s="34"/>
      <c r="F621" s="34"/>
    </row>
    <row r="622" spans="5:6" ht="18" customHeight="1">
      <c r="E622" s="34"/>
      <c r="F622" s="34"/>
    </row>
    <row r="623" spans="5:6" ht="18" customHeight="1">
      <c r="E623" s="34"/>
      <c r="F623" s="34"/>
    </row>
    <row r="624" spans="5:6" ht="18" customHeight="1">
      <c r="E624" s="34"/>
      <c r="F624" s="34"/>
    </row>
    <row r="625" spans="5:6" ht="18" customHeight="1">
      <c r="E625" s="34"/>
      <c r="F625" s="34"/>
    </row>
    <row r="626" spans="5:6" ht="18" customHeight="1">
      <c r="E626" s="34"/>
      <c r="F626" s="34"/>
    </row>
    <row r="627" spans="5:6" ht="18" customHeight="1">
      <c r="E627" s="34"/>
      <c r="F627" s="34"/>
    </row>
    <row r="628" spans="5:6" ht="18" customHeight="1">
      <c r="E628" s="34"/>
      <c r="F628" s="34"/>
    </row>
    <row r="629" spans="5:6" ht="18" customHeight="1">
      <c r="E629" s="34"/>
      <c r="F629" s="34"/>
    </row>
    <row r="630" spans="5:6" ht="18" customHeight="1">
      <c r="E630" s="34"/>
      <c r="F630" s="34"/>
    </row>
    <row r="631" spans="5:6" ht="18" customHeight="1">
      <c r="E631" s="34"/>
      <c r="F631" s="34"/>
    </row>
    <row r="632" spans="5:6" ht="18" customHeight="1">
      <c r="E632" s="34"/>
      <c r="F632" s="34"/>
    </row>
    <row r="633" spans="5:6" ht="18" customHeight="1">
      <c r="E633" s="34"/>
      <c r="F633" s="34"/>
    </row>
    <row r="634" spans="5:6" ht="18" customHeight="1">
      <c r="E634" s="34"/>
      <c r="F634" s="34"/>
    </row>
    <row r="635" spans="5:6" ht="18" customHeight="1">
      <c r="E635" s="34"/>
      <c r="F635" s="34"/>
    </row>
    <row r="636" spans="5:6" ht="18" customHeight="1">
      <c r="E636" s="34"/>
      <c r="F636" s="34"/>
    </row>
    <row r="637" spans="5:6" ht="18" customHeight="1">
      <c r="E637" s="34"/>
      <c r="F637" s="34"/>
    </row>
    <row r="638" spans="5:6" ht="18" customHeight="1">
      <c r="E638" s="34"/>
      <c r="F638" s="34"/>
    </row>
    <row r="639" spans="5:6" ht="18" customHeight="1">
      <c r="E639" s="34"/>
      <c r="F639" s="34"/>
    </row>
    <row r="640" spans="5:6" ht="18" customHeight="1">
      <c r="E640" s="34"/>
      <c r="F640" s="34"/>
    </row>
    <row r="641" spans="5:6" ht="18" customHeight="1">
      <c r="E641" s="34"/>
      <c r="F641" s="34"/>
    </row>
    <row r="642" spans="5:6" ht="18" customHeight="1">
      <c r="E642" s="34"/>
      <c r="F642" s="34"/>
    </row>
    <row r="643" spans="5:6" ht="18" customHeight="1">
      <c r="E643" s="34"/>
      <c r="F643" s="34"/>
    </row>
    <row r="644" spans="5:6" ht="18" customHeight="1">
      <c r="E644" s="34"/>
      <c r="F644" s="34"/>
    </row>
    <row r="645" spans="5:6" ht="18" customHeight="1">
      <c r="E645" s="34"/>
      <c r="F645" s="34"/>
    </row>
    <row r="646" spans="5:6" ht="18" customHeight="1">
      <c r="E646" s="34"/>
      <c r="F646" s="34"/>
    </row>
    <row r="647" spans="5:6" ht="18" customHeight="1">
      <c r="E647" s="34"/>
      <c r="F647" s="34"/>
    </row>
    <row r="648" spans="5:6" ht="18" customHeight="1">
      <c r="E648" s="34"/>
      <c r="F648" s="34"/>
    </row>
    <row r="649" spans="5:6" ht="18" customHeight="1">
      <c r="E649" s="34"/>
      <c r="F649" s="34"/>
    </row>
    <row r="650" spans="5:6" ht="18" customHeight="1">
      <c r="E650" s="34"/>
      <c r="F650" s="34"/>
    </row>
    <row r="651" spans="5:6" ht="18" customHeight="1">
      <c r="E651" s="34"/>
      <c r="F651" s="34"/>
    </row>
    <row r="652" spans="5:6" ht="18" customHeight="1">
      <c r="E652" s="34"/>
      <c r="F652" s="34"/>
    </row>
    <row r="653" spans="5:6" ht="18" customHeight="1">
      <c r="E653" s="34"/>
      <c r="F653" s="34"/>
    </row>
    <row r="654" spans="5:6" ht="18" customHeight="1">
      <c r="E654" s="34"/>
      <c r="F654" s="34"/>
    </row>
    <row r="655" spans="5:6" ht="18" customHeight="1">
      <c r="E655" s="34"/>
      <c r="F655" s="34"/>
    </row>
    <row r="656" spans="5:6" ht="18" customHeight="1">
      <c r="E656" s="34"/>
      <c r="F656" s="34"/>
    </row>
    <row r="657" spans="5:6" ht="18" customHeight="1">
      <c r="E657" s="34"/>
      <c r="F657" s="34"/>
    </row>
    <row r="658" spans="5:6" ht="18" customHeight="1">
      <c r="E658" s="34"/>
      <c r="F658" s="34"/>
    </row>
    <row r="659" spans="5:6" ht="18" customHeight="1">
      <c r="E659" s="34"/>
      <c r="F659" s="34"/>
    </row>
    <row r="660" spans="5:6" ht="18" customHeight="1">
      <c r="E660" s="34"/>
      <c r="F660" s="34"/>
    </row>
    <row r="661" spans="5:6" ht="18" customHeight="1">
      <c r="E661" s="34"/>
      <c r="F661" s="34"/>
    </row>
    <row r="662" spans="5:6" ht="18" customHeight="1">
      <c r="E662" s="34"/>
      <c r="F662" s="34"/>
    </row>
    <row r="663" spans="5:6" ht="18" customHeight="1">
      <c r="E663" s="34"/>
      <c r="F663" s="34"/>
    </row>
    <row r="664" spans="5:6" ht="18" customHeight="1">
      <c r="E664" s="34"/>
      <c r="F664" s="34"/>
    </row>
    <row r="665" spans="5:6" ht="18" customHeight="1">
      <c r="E665" s="34"/>
      <c r="F665" s="34"/>
    </row>
    <row r="666" spans="5:6" ht="18" customHeight="1">
      <c r="E666" s="34"/>
      <c r="F666" s="34"/>
    </row>
    <row r="667" spans="5:6" ht="18" customHeight="1">
      <c r="E667" s="34"/>
      <c r="F667" s="34"/>
    </row>
    <row r="668" spans="5:6" ht="18" customHeight="1">
      <c r="E668" s="34"/>
      <c r="F668" s="34"/>
    </row>
    <row r="669" spans="5:6" ht="18" customHeight="1">
      <c r="E669" s="34"/>
      <c r="F669" s="34"/>
    </row>
    <row r="670" spans="5:6" ht="18" customHeight="1">
      <c r="E670" s="34"/>
      <c r="F670" s="34"/>
    </row>
    <row r="671" spans="5:6" ht="18" customHeight="1">
      <c r="E671" s="34"/>
      <c r="F671" s="34"/>
    </row>
    <row r="672" spans="5:6" ht="18" customHeight="1">
      <c r="E672" s="34"/>
      <c r="F672" s="34"/>
    </row>
    <row r="673" spans="5:6" ht="18" customHeight="1">
      <c r="E673" s="34"/>
      <c r="F673" s="34"/>
    </row>
    <row r="674" spans="5:6" ht="18" customHeight="1">
      <c r="E674" s="34"/>
      <c r="F674" s="34"/>
    </row>
    <row r="675" spans="5:6" ht="18" customHeight="1">
      <c r="E675" s="34"/>
      <c r="F675" s="34"/>
    </row>
    <row r="676" spans="5:6" ht="18" customHeight="1">
      <c r="E676" s="34"/>
      <c r="F676" s="34"/>
    </row>
    <row r="677" spans="5:6" ht="18" customHeight="1">
      <c r="E677" s="34"/>
      <c r="F677" s="34"/>
    </row>
    <row r="678" spans="5:6" ht="18" customHeight="1">
      <c r="E678" s="34"/>
      <c r="F678" s="34"/>
    </row>
    <row r="679" spans="5:6" ht="18" customHeight="1">
      <c r="E679" s="34"/>
      <c r="F679" s="34"/>
    </row>
    <row r="680" spans="5:6" ht="18" customHeight="1">
      <c r="E680" s="34"/>
      <c r="F680" s="34"/>
    </row>
    <row r="681" spans="5:6" ht="18" customHeight="1">
      <c r="E681" s="34"/>
      <c r="F681" s="34"/>
    </row>
    <row r="682" spans="5:6" ht="18" customHeight="1">
      <c r="E682" s="34"/>
      <c r="F682" s="34"/>
    </row>
    <row r="683" spans="5:6" ht="18" customHeight="1">
      <c r="E683" s="34"/>
      <c r="F683" s="34"/>
    </row>
    <row r="684" spans="5:6" ht="18" customHeight="1">
      <c r="E684" s="34"/>
      <c r="F684" s="34"/>
    </row>
    <row r="685" spans="5:6" ht="18" customHeight="1">
      <c r="E685" s="34"/>
      <c r="F685" s="34"/>
    </row>
    <row r="686" spans="5:6" ht="18" customHeight="1">
      <c r="E686" s="34"/>
      <c r="F686" s="34"/>
    </row>
    <row r="687" spans="5:6" ht="18" customHeight="1">
      <c r="E687" s="34"/>
      <c r="F687" s="34"/>
    </row>
    <row r="688" spans="5:6" ht="18" customHeight="1">
      <c r="E688" s="34"/>
      <c r="F688" s="34"/>
    </row>
    <row r="689" spans="5:6" ht="18" customHeight="1">
      <c r="E689" s="34"/>
      <c r="F689" s="34"/>
    </row>
    <row r="690" spans="5:6" ht="18" customHeight="1">
      <c r="E690" s="34"/>
      <c r="F690" s="34"/>
    </row>
    <row r="691" spans="5:6" ht="18" customHeight="1">
      <c r="E691" s="34"/>
      <c r="F691" s="34"/>
    </row>
    <row r="692" spans="5:6" ht="18" customHeight="1">
      <c r="E692" s="34"/>
      <c r="F692" s="34"/>
    </row>
    <row r="693" spans="5:6" ht="18" customHeight="1">
      <c r="E693" s="34"/>
      <c r="F693" s="34"/>
    </row>
    <row r="694" spans="5:6" ht="18" customHeight="1">
      <c r="E694" s="34"/>
      <c r="F694" s="34"/>
    </row>
    <row r="695" spans="5:6" ht="18" customHeight="1">
      <c r="E695" s="34"/>
      <c r="F695" s="34"/>
    </row>
    <row r="696" spans="5:6" ht="18" customHeight="1">
      <c r="E696" s="34"/>
      <c r="F696" s="34"/>
    </row>
    <row r="697" spans="5:6" ht="18" customHeight="1">
      <c r="E697" s="34"/>
      <c r="F697" s="34"/>
    </row>
    <row r="698" spans="5:6" ht="18" customHeight="1">
      <c r="E698" s="34"/>
      <c r="F698" s="34"/>
    </row>
    <row r="699" spans="5:6" ht="18" customHeight="1">
      <c r="E699" s="34"/>
      <c r="F699" s="34"/>
    </row>
    <row r="700" spans="5:6" ht="18" customHeight="1">
      <c r="E700" s="34"/>
      <c r="F700" s="34"/>
    </row>
    <row r="701" spans="5:6" ht="18" customHeight="1">
      <c r="E701" s="34"/>
      <c r="F701" s="34"/>
    </row>
    <row r="702" spans="5:6" ht="18" customHeight="1">
      <c r="E702" s="34"/>
      <c r="F702" s="34"/>
    </row>
    <row r="703" spans="5:6" ht="18" customHeight="1">
      <c r="E703" s="34"/>
      <c r="F703" s="34"/>
    </row>
    <row r="704" spans="5:6" ht="18" customHeight="1">
      <c r="E704" s="34"/>
      <c r="F704" s="34"/>
    </row>
    <row r="705" spans="5:6" ht="18" customHeight="1">
      <c r="E705" s="34"/>
      <c r="F705" s="34"/>
    </row>
    <row r="706" spans="5:6" ht="18" customHeight="1">
      <c r="E706" s="34"/>
      <c r="F706" s="34"/>
    </row>
    <row r="707" spans="5:6" ht="18" customHeight="1">
      <c r="E707" s="34"/>
      <c r="F707" s="34"/>
    </row>
    <row r="708" spans="5:6" ht="18" customHeight="1">
      <c r="E708" s="34"/>
      <c r="F708" s="34"/>
    </row>
    <row r="709" spans="5:6" ht="18" customHeight="1">
      <c r="E709" s="34"/>
      <c r="F709" s="34"/>
    </row>
    <row r="710" spans="5:6" ht="18" customHeight="1">
      <c r="E710" s="34"/>
      <c r="F710" s="34"/>
    </row>
    <row r="711" spans="5:6" ht="18" customHeight="1">
      <c r="E711" s="34"/>
      <c r="F711" s="34"/>
    </row>
    <row r="712" spans="5:6" ht="18" customHeight="1">
      <c r="E712" s="34"/>
      <c r="F712" s="34"/>
    </row>
    <row r="713" spans="5:6" ht="18" customHeight="1">
      <c r="E713" s="34"/>
      <c r="F713" s="34"/>
    </row>
    <row r="714" spans="5:6" ht="18" customHeight="1">
      <c r="E714" s="34"/>
      <c r="F714" s="34"/>
    </row>
    <row r="715" spans="5:6" ht="18" customHeight="1">
      <c r="E715" s="34"/>
      <c r="F715" s="34"/>
    </row>
    <row r="716" spans="5:6" ht="18" customHeight="1">
      <c r="E716" s="34"/>
      <c r="F716" s="34"/>
    </row>
    <row r="717" spans="5:6" ht="18" customHeight="1">
      <c r="E717" s="34"/>
      <c r="F717" s="34"/>
    </row>
    <row r="718" spans="5:6" ht="18" customHeight="1">
      <c r="E718" s="34"/>
      <c r="F718" s="34"/>
    </row>
    <row r="719" spans="5:6" ht="18" customHeight="1">
      <c r="E719" s="34"/>
      <c r="F719" s="34"/>
    </row>
    <row r="720" spans="5:6" ht="18" customHeight="1">
      <c r="E720" s="34"/>
      <c r="F720" s="34"/>
    </row>
    <row r="721" spans="5:6" ht="18" customHeight="1">
      <c r="E721" s="34"/>
      <c r="F721" s="34"/>
    </row>
    <row r="722" spans="5:6" ht="18" customHeight="1">
      <c r="E722" s="34"/>
      <c r="F722" s="34"/>
    </row>
    <row r="723" spans="5:6" ht="18" customHeight="1">
      <c r="E723" s="34"/>
      <c r="F723" s="34"/>
    </row>
    <row r="724" spans="5:6" ht="18" customHeight="1">
      <c r="E724" s="34"/>
      <c r="F724" s="34"/>
    </row>
    <row r="725" spans="5:6" ht="18" customHeight="1">
      <c r="E725" s="34"/>
      <c r="F725" s="34"/>
    </row>
    <row r="726" spans="5:6" ht="18" customHeight="1">
      <c r="E726" s="34"/>
      <c r="F726" s="34"/>
    </row>
    <row r="727" spans="5:6" ht="18" customHeight="1">
      <c r="E727" s="34"/>
      <c r="F727" s="34"/>
    </row>
    <row r="728" spans="5:6" ht="18" customHeight="1">
      <c r="E728" s="34"/>
      <c r="F728" s="34"/>
    </row>
    <row r="729" spans="5:6" ht="18" customHeight="1">
      <c r="E729" s="34"/>
      <c r="F729" s="34"/>
    </row>
    <row r="730" spans="5:6" ht="18" customHeight="1">
      <c r="E730" s="34"/>
      <c r="F730" s="34"/>
    </row>
    <row r="731" spans="5:6" ht="18" customHeight="1">
      <c r="E731" s="34"/>
      <c r="F731" s="34"/>
    </row>
    <row r="732" spans="5:6" ht="18" customHeight="1">
      <c r="E732" s="34"/>
      <c r="F732" s="34"/>
    </row>
    <row r="733" spans="5:6" ht="18" customHeight="1">
      <c r="E733" s="34"/>
      <c r="F733" s="34"/>
    </row>
    <row r="734" spans="5:6" ht="18" customHeight="1">
      <c r="E734" s="34"/>
      <c r="F734" s="34"/>
    </row>
    <row r="735" spans="5:6" ht="18" customHeight="1">
      <c r="E735" s="34"/>
      <c r="F735" s="34"/>
    </row>
    <row r="736" spans="5:6" ht="18" customHeight="1">
      <c r="E736" s="34"/>
      <c r="F736" s="34"/>
    </row>
    <row r="737" spans="5:6" ht="18" customHeight="1">
      <c r="E737" s="34"/>
      <c r="F737" s="34"/>
    </row>
    <row r="738" spans="5:6" ht="18" customHeight="1">
      <c r="E738" s="34"/>
      <c r="F738" s="34"/>
    </row>
    <row r="739" spans="5:6" ht="18" customHeight="1">
      <c r="E739" s="34"/>
      <c r="F739" s="34"/>
    </row>
    <row r="740" spans="5:6" ht="18" customHeight="1">
      <c r="E740" s="34"/>
      <c r="F740" s="34"/>
    </row>
    <row r="741" spans="5:6" ht="18" customHeight="1">
      <c r="E741" s="34"/>
      <c r="F741" s="34"/>
    </row>
    <row r="742" spans="5:6" ht="18" customHeight="1">
      <c r="E742" s="34"/>
      <c r="F742" s="34"/>
    </row>
    <row r="743" spans="5:6" ht="18" customHeight="1">
      <c r="E743" s="34"/>
      <c r="F743" s="34"/>
    </row>
    <row r="744" spans="5:6" ht="18" customHeight="1">
      <c r="E744" s="34"/>
      <c r="F744" s="34"/>
    </row>
    <row r="745" spans="5:6" ht="18" customHeight="1">
      <c r="E745" s="34"/>
      <c r="F745" s="34"/>
    </row>
    <row r="746" spans="5:6" ht="18" customHeight="1">
      <c r="E746" s="34"/>
      <c r="F746" s="34"/>
    </row>
    <row r="747" spans="5:6" ht="18" customHeight="1">
      <c r="E747" s="34"/>
      <c r="F747" s="34"/>
    </row>
    <row r="748" spans="5:6" ht="18" customHeight="1">
      <c r="E748" s="34"/>
      <c r="F748" s="34"/>
    </row>
    <row r="749" spans="5:6" ht="18" customHeight="1">
      <c r="E749" s="34"/>
      <c r="F749" s="34"/>
    </row>
    <row r="750" spans="5:6" ht="18" customHeight="1">
      <c r="E750" s="34"/>
      <c r="F750" s="34"/>
    </row>
    <row r="751" spans="5:6" ht="18" customHeight="1">
      <c r="E751" s="34"/>
      <c r="F751" s="34"/>
    </row>
    <row r="752" spans="5:6" ht="18" customHeight="1">
      <c r="E752" s="34"/>
      <c r="F752" s="34"/>
    </row>
    <row r="753" spans="5:6" ht="18" customHeight="1">
      <c r="E753" s="34"/>
      <c r="F753" s="34"/>
    </row>
    <row r="754" spans="5:6" ht="18" customHeight="1">
      <c r="E754" s="34"/>
      <c r="F754" s="34"/>
    </row>
    <row r="755" spans="5:6" ht="18" customHeight="1">
      <c r="E755" s="34"/>
      <c r="F755" s="34"/>
    </row>
    <row r="756" spans="5:6" ht="18" customHeight="1">
      <c r="E756" s="34"/>
      <c r="F756" s="34"/>
    </row>
    <row r="757" spans="5:6" ht="18" customHeight="1">
      <c r="E757" s="34"/>
      <c r="F757" s="34"/>
    </row>
    <row r="758" spans="5:6" ht="18" customHeight="1">
      <c r="E758" s="34"/>
      <c r="F758" s="34"/>
    </row>
    <row r="759" spans="5:6" ht="18" customHeight="1">
      <c r="E759" s="34"/>
      <c r="F759" s="34"/>
    </row>
    <row r="760" spans="5:6" ht="18" customHeight="1">
      <c r="E760" s="34"/>
      <c r="F760" s="34"/>
    </row>
    <row r="761" spans="5:6" ht="18" customHeight="1">
      <c r="E761" s="34"/>
      <c r="F761" s="34"/>
    </row>
    <row r="762" spans="5:6" ht="18" customHeight="1">
      <c r="E762" s="34"/>
      <c r="F762" s="34"/>
    </row>
    <row r="763" spans="5:6" ht="18" customHeight="1">
      <c r="E763" s="34"/>
      <c r="F763" s="34"/>
    </row>
    <row r="764" spans="5:6" ht="18" customHeight="1">
      <c r="E764" s="34"/>
      <c r="F764" s="34"/>
    </row>
    <row r="765" spans="5:6" ht="18" customHeight="1">
      <c r="E765" s="34"/>
      <c r="F765" s="34"/>
    </row>
    <row r="766" spans="5:6" ht="18" customHeight="1">
      <c r="E766" s="34"/>
      <c r="F766" s="34"/>
    </row>
    <row r="767" spans="5:6" ht="18" customHeight="1">
      <c r="E767" s="34"/>
      <c r="F767" s="34"/>
    </row>
    <row r="768" spans="5:6" ht="18" customHeight="1">
      <c r="E768" s="34"/>
      <c r="F768" s="34"/>
    </row>
    <row r="769" spans="5:6" ht="18" customHeight="1">
      <c r="E769" s="34"/>
      <c r="F769" s="34"/>
    </row>
    <row r="770" spans="5:6" ht="18" customHeight="1">
      <c r="E770" s="34"/>
      <c r="F770" s="34"/>
    </row>
    <row r="771" spans="5:6" ht="18" customHeight="1">
      <c r="E771" s="34"/>
      <c r="F771" s="34"/>
    </row>
    <row r="772" spans="5:6" ht="18" customHeight="1">
      <c r="E772" s="34"/>
      <c r="F772" s="34"/>
    </row>
    <row r="773" spans="5:6" ht="18" customHeight="1">
      <c r="E773" s="34"/>
      <c r="F773" s="34"/>
    </row>
    <row r="774" spans="5:6" ht="18" customHeight="1">
      <c r="E774" s="34"/>
      <c r="F774" s="34"/>
    </row>
    <row r="775" spans="5:6" ht="18" customHeight="1">
      <c r="E775" s="34"/>
      <c r="F775" s="34"/>
    </row>
    <row r="776" spans="5:6" ht="18" customHeight="1">
      <c r="E776" s="34"/>
      <c r="F776" s="34"/>
    </row>
    <row r="777" spans="5:6" ht="18" customHeight="1">
      <c r="E777" s="34"/>
      <c r="F777" s="34"/>
    </row>
    <row r="778" spans="5:6" ht="18" customHeight="1">
      <c r="E778" s="34"/>
      <c r="F778" s="34"/>
    </row>
    <row r="779" spans="5:6" ht="18" customHeight="1">
      <c r="E779" s="34"/>
      <c r="F779" s="34"/>
    </row>
    <row r="780" spans="5:6" ht="18" customHeight="1">
      <c r="E780" s="34"/>
      <c r="F780" s="34"/>
    </row>
    <row r="781" spans="5:6" ht="18" customHeight="1">
      <c r="E781" s="34"/>
      <c r="F781" s="34"/>
    </row>
    <row r="782" spans="5:6" ht="18" customHeight="1">
      <c r="E782" s="34"/>
      <c r="F782" s="34"/>
    </row>
    <row r="783" spans="5:6" ht="18" customHeight="1">
      <c r="E783" s="34"/>
      <c r="F783" s="34"/>
    </row>
    <row r="784" spans="5:6" ht="18" customHeight="1">
      <c r="E784" s="34"/>
      <c r="F784" s="34"/>
    </row>
    <row r="785" spans="5:6" ht="18" customHeight="1">
      <c r="E785" s="34"/>
      <c r="F785" s="34"/>
    </row>
    <row r="786" spans="5:6" ht="18" customHeight="1">
      <c r="E786" s="34"/>
      <c r="F786" s="34"/>
    </row>
    <row r="787" spans="5:6" ht="18" customHeight="1">
      <c r="E787" s="34"/>
      <c r="F787" s="34"/>
    </row>
    <row r="788" spans="5:6" ht="18" customHeight="1">
      <c r="E788" s="34"/>
      <c r="F788" s="34"/>
    </row>
    <row r="789" spans="5:6" ht="18" customHeight="1">
      <c r="E789" s="34"/>
      <c r="F789" s="34"/>
    </row>
    <row r="790" spans="5:6" ht="18" customHeight="1">
      <c r="E790" s="34"/>
      <c r="F790" s="34"/>
    </row>
    <row r="791" spans="5:6" ht="18" customHeight="1">
      <c r="E791" s="34"/>
      <c r="F791" s="34"/>
    </row>
    <row r="792" spans="5:6" ht="18" customHeight="1">
      <c r="E792" s="34"/>
      <c r="F792" s="34"/>
    </row>
    <row r="793" spans="5:6" ht="18" customHeight="1">
      <c r="E793" s="34"/>
      <c r="F793" s="34"/>
    </row>
    <row r="794" spans="5:6" ht="18" customHeight="1">
      <c r="E794" s="34"/>
      <c r="F794" s="34"/>
    </row>
    <row r="795" spans="5:6" ht="18" customHeight="1">
      <c r="E795" s="34"/>
      <c r="F795" s="34"/>
    </row>
    <row r="796" spans="5:6" ht="18" customHeight="1">
      <c r="E796" s="34"/>
      <c r="F796" s="34"/>
    </row>
    <row r="797" spans="5:6" ht="18" customHeight="1">
      <c r="E797" s="34"/>
      <c r="F797" s="34"/>
    </row>
    <row r="798" spans="5:6" ht="18" customHeight="1">
      <c r="E798" s="34"/>
      <c r="F798" s="34"/>
    </row>
    <row r="799" spans="5:6" ht="18" customHeight="1">
      <c r="E799" s="34"/>
      <c r="F799" s="34"/>
    </row>
    <row r="800" spans="5:6" ht="18" customHeight="1">
      <c r="E800" s="34"/>
      <c r="F800" s="34"/>
    </row>
    <row r="801" spans="5:6" ht="18" customHeight="1">
      <c r="E801" s="34"/>
      <c r="F801" s="34"/>
    </row>
    <row r="802" spans="5:6" ht="18" customHeight="1">
      <c r="E802" s="34"/>
      <c r="F802" s="34"/>
    </row>
    <row r="803" spans="5:6" ht="18" customHeight="1">
      <c r="E803" s="34"/>
      <c r="F803" s="34"/>
    </row>
    <row r="804" spans="5:6" ht="18" customHeight="1">
      <c r="E804" s="34"/>
      <c r="F804" s="34"/>
    </row>
    <row r="805" spans="5:6" ht="18" customHeight="1">
      <c r="E805" s="34"/>
      <c r="F805" s="34"/>
    </row>
    <row r="806" spans="5:6" ht="18" customHeight="1">
      <c r="E806" s="34"/>
      <c r="F806" s="34"/>
    </row>
    <row r="807" spans="5:6" ht="18" customHeight="1">
      <c r="E807" s="34"/>
      <c r="F807" s="34"/>
    </row>
    <row r="808" spans="5:6" ht="18" customHeight="1">
      <c r="E808" s="34"/>
      <c r="F808" s="34"/>
    </row>
    <row r="809" spans="5:6" ht="18" customHeight="1">
      <c r="E809" s="34"/>
      <c r="F809" s="34"/>
    </row>
    <row r="810" spans="5:6" ht="18" customHeight="1">
      <c r="E810" s="34"/>
      <c r="F810" s="34"/>
    </row>
    <row r="811" spans="5:6" ht="18" customHeight="1">
      <c r="E811" s="34"/>
      <c r="F811" s="34"/>
    </row>
    <row r="812" spans="5:6" ht="18" customHeight="1">
      <c r="E812" s="34"/>
      <c r="F812" s="34"/>
    </row>
    <row r="813" spans="5:6" ht="18" customHeight="1">
      <c r="E813" s="34"/>
      <c r="F813" s="34"/>
    </row>
    <row r="814" spans="5:6" ht="18" customHeight="1">
      <c r="E814" s="34"/>
      <c r="F814" s="34"/>
    </row>
    <row r="815" spans="5:6" ht="18" customHeight="1">
      <c r="E815" s="34"/>
      <c r="F815" s="34"/>
    </row>
    <row r="816" spans="5:6" ht="18" customHeight="1">
      <c r="E816" s="34"/>
      <c r="F816" s="34"/>
    </row>
    <row r="817" spans="5:6" ht="18" customHeight="1">
      <c r="E817" s="34"/>
      <c r="F817" s="34"/>
    </row>
    <row r="818" spans="5:6" ht="18" customHeight="1">
      <c r="E818" s="34"/>
      <c r="F818" s="34"/>
    </row>
    <row r="819" spans="5:6" ht="18" customHeight="1">
      <c r="E819" s="34"/>
      <c r="F819" s="34"/>
    </row>
    <row r="820" spans="5:6" ht="18" customHeight="1">
      <c r="E820" s="34"/>
      <c r="F820" s="34"/>
    </row>
    <row r="821" spans="5:6" ht="18" customHeight="1">
      <c r="E821" s="34"/>
      <c r="F821" s="34"/>
    </row>
    <row r="822" spans="5:6" ht="18" customHeight="1">
      <c r="E822" s="34"/>
      <c r="F822" s="34"/>
    </row>
    <row r="823" spans="5:6" ht="18" customHeight="1">
      <c r="E823" s="34"/>
      <c r="F823" s="34"/>
    </row>
    <row r="824" spans="5:6" ht="18" customHeight="1">
      <c r="E824" s="34"/>
      <c r="F824" s="34"/>
    </row>
    <row r="825" spans="5:6" ht="18" customHeight="1">
      <c r="E825" s="34"/>
      <c r="F825" s="34"/>
    </row>
    <row r="826" spans="5:6" ht="18" customHeight="1">
      <c r="E826" s="34"/>
      <c r="F826" s="34"/>
    </row>
    <row r="827" spans="5:6" ht="18" customHeight="1">
      <c r="E827" s="34"/>
      <c r="F827" s="34"/>
    </row>
    <row r="828" spans="5:6" ht="18" customHeight="1">
      <c r="E828" s="34"/>
      <c r="F828" s="34"/>
    </row>
    <row r="829" spans="5:6" ht="18" customHeight="1">
      <c r="E829" s="34"/>
      <c r="F829" s="34"/>
    </row>
    <row r="830" spans="5:6" ht="18" customHeight="1">
      <c r="E830" s="34"/>
      <c r="F830" s="34"/>
    </row>
    <row r="831" spans="5:6" ht="18" customHeight="1">
      <c r="E831" s="34"/>
      <c r="F831" s="34"/>
    </row>
    <row r="832" spans="5:6" ht="18" customHeight="1">
      <c r="E832" s="34"/>
      <c r="F832" s="34"/>
    </row>
    <row r="833" spans="5:6" ht="18" customHeight="1">
      <c r="E833" s="34"/>
      <c r="F833" s="34"/>
    </row>
    <row r="834" spans="5:6" ht="18" customHeight="1">
      <c r="E834" s="34"/>
      <c r="F834" s="34"/>
    </row>
    <row r="835" spans="5:6" ht="18" customHeight="1">
      <c r="E835" s="34"/>
      <c r="F835" s="34"/>
    </row>
    <row r="836" spans="5:6" ht="18" customHeight="1">
      <c r="E836" s="34"/>
      <c r="F836" s="34"/>
    </row>
    <row r="837" spans="5:6" ht="18" customHeight="1">
      <c r="E837" s="34"/>
      <c r="F837" s="34"/>
    </row>
    <row r="838" spans="5:6" ht="18" customHeight="1">
      <c r="E838" s="34"/>
      <c r="F838" s="34"/>
    </row>
    <row r="839" spans="5:6" ht="18" customHeight="1">
      <c r="E839" s="34"/>
      <c r="F839" s="34"/>
    </row>
    <row r="840" spans="5:6" ht="18" customHeight="1">
      <c r="E840" s="34"/>
      <c r="F840" s="34"/>
    </row>
    <row r="841" spans="5:6" ht="18" customHeight="1">
      <c r="E841" s="34"/>
      <c r="F841" s="34"/>
    </row>
    <row r="842" spans="5:6" ht="18" customHeight="1">
      <c r="E842" s="34"/>
      <c r="F842" s="34"/>
    </row>
    <row r="843" spans="5:6" ht="18" customHeight="1">
      <c r="E843" s="34"/>
      <c r="F843" s="34"/>
    </row>
    <row r="844" spans="5:6" ht="18" customHeight="1">
      <c r="E844" s="34"/>
      <c r="F844" s="34"/>
    </row>
    <row r="845" spans="5:6" ht="18" customHeight="1">
      <c r="E845" s="34"/>
      <c r="F845" s="34"/>
    </row>
    <row r="846" spans="5:6" ht="18" customHeight="1">
      <c r="E846" s="34"/>
      <c r="F846" s="34"/>
    </row>
    <row r="847" spans="5:6" ht="18" customHeight="1">
      <c r="E847" s="34"/>
      <c r="F847" s="34"/>
    </row>
    <row r="848" spans="5:6" ht="18" customHeight="1">
      <c r="E848" s="34"/>
      <c r="F848" s="34"/>
    </row>
    <row r="849" spans="5:6" ht="18" customHeight="1">
      <c r="E849" s="34"/>
      <c r="F849" s="34"/>
    </row>
    <row r="850" spans="5:6" ht="18" customHeight="1">
      <c r="E850" s="34"/>
      <c r="F850" s="34"/>
    </row>
    <row r="851" spans="5:6" ht="18" customHeight="1">
      <c r="E851" s="34"/>
      <c r="F851" s="34"/>
    </row>
    <row r="852" spans="5:6" ht="18" customHeight="1">
      <c r="E852" s="34"/>
      <c r="F852" s="34"/>
    </row>
    <row r="853" spans="5:6" ht="18" customHeight="1">
      <c r="E853" s="34"/>
      <c r="F853" s="34"/>
    </row>
  </sheetData>
  <phoneticPr fontId="4" type="noConversion"/>
  <conditionalFormatting sqref="D1">
    <cfRule type="cellIs" dxfId="69" priority="2" operator="equal">
      <formula>0</formula>
    </cfRule>
  </conditionalFormatting>
  <conditionalFormatting sqref="F1">
    <cfRule type="cellIs" dxfId="68" priority="1" operator="equal">
      <formula>0</formula>
    </cfRule>
  </conditionalFormatting>
  <conditionalFormatting sqref="G1">
    <cfRule type="cellIs" dxfId="67" priority="6" operator="equal">
      <formula>0</formula>
    </cfRule>
  </conditionalFormatting>
  <conditionalFormatting sqref="H1">
    <cfRule type="cellIs" dxfId="66" priority="5" operator="equal">
      <formula>0</formula>
    </cfRule>
  </conditionalFormatting>
  <conditionalFormatting sqref="I1">
    <cfRule type="cellIs" dxfId="65"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I911"/>
  <sheetViews>
    <sheetView zoomScaleNormal="100" workbookViewId="0">
      <pane ySplit="1" topLeftCell="A2" activePane="bottomLeft" state="frozen"/>
      <selection activeCell="XEK27" sqref="XEK27:XEL27"/>
      <selection pane="bottomLeft" activeCell="A53" sqref="A53"/>
    </sheetView>
  </sheetViews>
  <sheetFormatPr baseColWidth="10" defaultColWidth="10.83203125" defaultRowHeight="18" customHeight="1"/>
  <cols>
    <col min="1" max="1" width="12" style="7" bestFit="1" customWidth="1"/>
    <col min="2" max="2" width="9" style="7" bestFit="1" customWidth="1"/>
    <col min="3" max="3" width="12.1640625" style="7" customWidth="1"/>
    <col min="4" max="4" width="9.83203125" style="7" customWidth="1"/>
    <col min="5" max="5" width="13.33203125" style="9" customWidth="1"/>
    <col min="6" max="6" width="18.33203125" style="9" customWidth="1"/>
    <col min="7" max="7" width="13.83203125" style="207" customWidth="1"/>
    <col min="8" max="8" width="15.1640625" style="9" bestFit="1" customWidth="1"/>
    <col min="9" max="9" width="88.1640625" style="34" bestFit="1" customWidth="1"/>
    <col min="10" max="16384" width="10.83203125" style="9"/>
  </cols>
  <sheetData>
    <row r="1" spans="1:9" s="40" customFormat="1" ht="18" customHeight="1">
      <c r="A1" s="73" t="s">
        <v>76</v>
      </c>
      <c r="B1" s="73" t="s">
        <v>77</v>
      </c>
      <c r="C1" s="73" t="s">
        <v>0</v>
      </c>
      <c r="D1" s="6" t="s">
        <v>209</v>
      </c>
      <c r="E1" s="70" t="s">
        <v>210</v>
      </c>
      <c r="F1" s="6" t="s">
        <v>211</v>
      </c>
      <c r="G1" s="204" t="s">
        <v>1057</v>
      </c>
      <c r="H1" s="31" t="s">
        <v>1096</v>
      </c>
      <c r="I1" s="44" t="s">
        <v>74</v>
      </c>
    </row>
    <row r="2" spans="1:9" ht="18" customHeight="1">
      <c r="A2" s="5" t="s">
        <v>578</v>
      </c>
      <c r="B2" s="21" t="s">
        <v>578</v>
      </c>
      <c r="C2" s="7" t="s">
        <v>59</v>
      </c>
      <c r="E2" s="9" t="s">
        <v>578</v>
      </c>
      <c r="F2" s="23" t="s">
        <v>578</v>
      </c>
      <c r="G2" s="202" t="s">
        <v>578</v>
      </c>
      <c r="H2" s="20"/>
      <c r="I2" s="81" t="s">
        <v>1097</v>
      </c>
    </row>
    <row r="3" spans="1:9" ht="18" customHeight="1">
      <c r="A3" s="7" t="s">
        <v>95</v>
      </c>
      <c r="B3" s="21">
        <v>2011</v>
      </c>
      <c r="C3" s="7" t="s">
        <v>59</v>
      </c>
      <c r="E3" s="171" t="s">
        <v>1098</v>
      </c>
      <c r="F3" s="34" t="s">
        <v>1099</v>
      </c>
      <c r="G3" s="202">
        <v>91.33</v>
      </c>
      <c r="H3" s="20"/>
      <c r="I3" s="38" t="s">
        <v>1100</v>
      </c>
    </row>
    <row r="4" spans="1:9" ht="18" customHeight="1">
      <c r="A4" s="7" t="s">
        <v>95</v>
      </c>
      <c r="B4" s="21">
        <v>2011</v>
      </c>
      <c r="C4" s="7" t="s">
        <v>59</v>
      </c>
      <c r="E4" s="34" t="s">
        <v>1101</v>
      </c>
      <c r="F4" s="33" t="s">
        <v>1102</v>
      </c>
      <c r="G4" s="202">
        <v>4.79</v>
      </c>
      <c r="H4" s="20"/>
      <c r="I4" s="38" t="s">
        <v>1100</v>
      </c>
    </row>
    <row r="5" spans="1:9" ht="18" customHeight="1">
      <c r="A5" s="7" t="s">
        <v>95</v>
      </c>
      <c r="B5" s="21">
        <v>2011</v>
      </c>
      <c r="C5" s="7" t="s">
        <v>59</v>
      </c>
      <c r="E5" s="9" t="s">
        <v>1103</v>
      </c>
      <c r="F5" s="23"/>
      <c r="G5" s="202">
        <v>2.64</v>
      </c>
      <c r="H5" s="20"/>
      <c r="I5" s="38" t="s">
        <v>1100</v>
      </c>
    </row>
    <row r="6" spans="1:9" ht="18" customHeight="1">
      <c r="A6" s="7" t="s">
        <v>95</v>
      </c>
      <c r="B6" s="21">
        <v>2011</v>
      </c>
      <c r="C6" s="7" t="s">
        <v>59</v>
      </c>
      <c r="E6" s="9" t="s">
        <v>1069</v>
      </c>
      <c r="F6" s="33" t="s">
        <v>1104</v>
      </c>
      <c r="G6" s="202">
        <v>0.88</v>
      </c>
      <c r="H6" s="20"/>
      <c r="I6" s="38" t="s">
        <v>1100</v>
      </c>
    </row>
    <row r="7" spans="1:9" ht="18" customHeight="1">
      <c r="A7" s="7" t="s">
        <v>95</v>
      </c>
      <c r="B7" s="21">
        <v>2012</v>
      </c>
      <c r="C7" s="7" t="s">
        <v>59</v>
      </c>
      <c r="E7" s="171" t="s">
        <v>1098</v>
      </c>
      <c r="F7" s="34" t="s">
        <v>1099</v>
      </c>
      <c r="G7" s="202">
        <v>77.33</v>
      </c>
      <c r="H7" s="20"/>
      <c r="I7" s="38" t="s">
        <v>1100</v>
      </c>
    </row>
    <row r="8" spans="1:9" ht="18" customHeight="1">
      <c r="A8" s="7" t="s">
        <v>95</v>
      </c>
      <c r="B8" s="21">
        <v>2012</v>
      </c>
      <c r="C8" s="7" t="s">
        <v>59</v>
      </c>
      <c r="E8" s="34" t="s">
        <v>1101</v>
      </c>
      <c r="F8" s="33" t="s">
        <v>1102</v>
      </c>
      <c r="G8" s="202">
        <v>15.59</v>
      </c>
      <c r="H8" s="20"/>
      <c r="I8" s="38" t="s">
        <v>1100</v>
      </c>
    </row>
    <row r="9" spans="1:9" ht="18" customHeight="1">
      <c r="A9" s="7" t="s">
        <v>95</v>
      </c>
      <c r="B9" s="21">
        <v>2012</v>
      </c>
      <c r="C9" s="7" t="s">
        <v>59</v>
      </c>
      <c r="E9" s="9" t="s">
        <v>1103</v>
      </c>
      <c r="F9" s="23"/>
      <c r="G9" s="202">
        <v>4.09</v>
      </c>
      <c r="H9" s="20"/>
      <c r="I9" s="38" t="s">
        <v>1100</v>
      </c>
    </row>
    <row r="10" spans="1:9" ht="18" customHeight="1">
      <c r="A10" s="7" t="s">
        <v>95</v>
      </c>
      <c r="B10" s="21">
        <v>2012</v>
      </c>
      <c r="C10" s="7" t="s">
        <v>59</v>
      </c>
      <c r="E10" s="9" t="s">
        <v>1069</v>
      </c>
      <c r="F10" s="33" t="s">
        <v>1104</v>
      </c>
      <c r="G10" s="202">
        <v>2.2000000000000002</v>
      </c>
      <c r="H10" s="20"/>
      <c r="I10" s="38" t="s">
        <v>1100</v>
      </c>
    </row>
    <row r="11" spans="1:9" ht="18" customHeight="1">
      <c r="A11" s="7" t="s">
        <v>95</v>
      </c>
      <c r="B11" s="21">
        <v>2013</v>
      </c>
      <c r="C11" s="7" t="s">
        <v>59</v>
      </c>
      <c r="E11" s="171" t="s">
        <v>1098</v>
      </c>
      <c r="F11" s="34" t="s">
        <v>1099</v>
      </c>
      <c r="G11" s="202">
        <v>75.38</v>
      </c>
      <c r="H11" s="20"/>
      <c r="I11" s="38" t="s">
        <v>1100</v>
      </c>
    </row>
    <row r="12" spans="1:9" ht="18" customHeight="1">
      <c r="A12" s="7" t="s">
        <v>95</v>
      </c>
      <c r="B12" s="21">
        <v>2013</v>
      </c>
      <c r="C12" s="7" t="s">
        <v>59</v>
      </c>
      <c r="E12" s="34" t="s">
        <v>1101</v>
      </c>
      <c r="F12" s="33" t="s">
        <v>1102</v>
      </c>
      <c r="G12" s="202">
        <v>20.56</v>
      </c>
      <c r="H12" s="20"/>
      <c r="I12" s="38" t="s">
        <v>1100</v>
      </c>
    </row>
    <row r="13" spans="1:9" ht="18" customHeight="1">
      <c r="A13" s="7" t="s">
        <v>95</v>
      </c>
      <c r="B13" s="21">
        <v>2013</v>
      </c>
      <c r="C13" s="7" t="s">
        <v>59</v>
      </c>
      <c r="E13" s="9" t="s">
        <v>1103</v>
      </c>
      <c r="F13" s="23"/>
      <c r="G13" s="202">
        <v>2.57</v>
      </c>
      <c r="H13" s="20"/>
      <c r="I13" s="38" t="s">
        <v>1100</v>
      </c>
    </row>
    <row r="14" spans="1:9" ht="18" customHeight="1">
      <c r="A14" s="7" t="s">
        <v>95</v>
      </c>
      <c r="B14" s="21">
        <v>2013</v>
      </c>
      <c r="C14" s="7" t="s">
        <v>59</v>
      </c>
      <c r="E14" s="9" t="s">
        <v>1069</v>
      </c>
      <c r="F14" s="33" t="s">
        <v>1104</v>
      </c>
      <c r="G14" s="202">
        <v>0.98</v>
      </c>
      <c r="H14" s="20"/>
      <c r="I14" s="38" t="s">
        <v>1100</v>
      </c>
    </row>
    <row r="15" spans="1:9" ht="18" customHeight="1">
      <c r="A15" s="7" t="s">
        <v>95</v>
      </c>
      <c r="B15" s="21">
        <v>2014</v>
      </c>
      <c r="C15" s="7" t="s">
        <v>59</v>
      </c>
      <c r="E15" s="171" t="s">
        <v>1098</v>
      </c>
      <c r="F15" s="34" t="s">
        <v>1099</v>
      </c>
      <c r="G15" s="202">
        <v>74.150000000000006</v>
      </c>
      <c r="H15" s="20"/>
      <c r="I15" s="38" t="s">
        <v>1100</v>
      </c>
    </row>
    <row r="16" spans="1:9" ht="18" customHeight="1">
      <c r="A16" s="7" t="s">
        <v>95</v>
      </c>
      <c r="B16" s="21">
        <v>2014</v>
      </c>
      <c r="C16" s="7" t="s">
        <v>59</v>
      </c>
      <c r="E16" s="34" t="s">
        <v>1101</v>
      </c>
      <c r="F16" s="33" t="s">
        <v>1102</v>
      </c>
      <c r="G16" s="202">
        <v>22.75</v>
      </c>
      <c r="H16" s="20"/>
      <c r="I16" s="38" t="s">
        <v>1100</v>
      </c>
    </row>
    <row r="17" spans="1:9" ht="18" customHeight="1">
      <c r="A17" s="7" t="s">
        <v>95</v>
      </c>
      <c r="B17" s="21">
        <v>2014</v>
      </c>
      <c r="C17" s="7" t="s">
        <v>59</v>
      </c>
      <c r="E17" s="9" t="s">
        <v>1103</v>
      </c>
      <c r="F17" s="23"/>
      <c r="G17" s="202">
        <v>1.68</v>
      </c>
      <c r="H17" s="20"/>
      <c r="I17" s="38" t="s">
        <v>1100</v>
      </c>
    </row>
    <row r="18" spans="1:9" ht="18" customHeight="1">
      <c r="A18" s="7" t="s">
        <v>95</v>
      </c>
      <c r="B18" s="21">
        <v>2014</v>
      </c>
      <c r="C18" s="7" t="s">
        <v>59</v>
      </c>
      <c r="E18" s="9" t="s">
        <v>1069</v>
      </c>
      <c r="F18" s="33" t="s">
        <v>1104</v>
      </c>
      <c r="G18" s="202">
        <v>0.88</v>
      </c>
      <c r="H18" s="20"/>
      <c r="I18" s="38" t="s">
        <v>1100</v>
      </c>
    </row>
    <row r="19" spans="1:9" ht="18" customHeight="1">
      <c r="A19" s="7" t="s">
        <v>95</v>
      </c>
      <c r="B19" s="21">
        <v>2015</v>
      </c>
      <c r="C19" s="7" t="s">
        <v>59</v>
      </c>
      <c r="E19" s="171" t="s">
        <v>1098</v>
      </c>
      <c r="F19" s="34" t="s">
        <v>1099</v>
      </c>
      <c r="G19" s="202">
        <v>68.02</v>
      </c>
      <c r="H19" s="20"/>
      <c r="I19" s="38" t="s">
        <v>1100</v>
      </c>
    </row>
    <row r="20" spans="1:9" ht="18" customHeight="1">
      <c r="A20" s="7" t="s">
        <v>95</v>
      </c>
      <c r="B20" s="21">
        <v>2015</v>
      </c>
      <c r="C20" s="7" t="s">
        <v>59</v>
      </c>
      <c r="D20" s="5" t="s">
        <v>1105</v>
      </c>
      <c r="E20" s="34" t="s">
        <v>1101</v>
      </c>
      <c r="F20" s="33" t="s">
        <v>1102</v>
      </c>
      <c r="G20" s="202">
        <v>27.96</v>
      </c>
      <c r="H20" s="20"/>
      <c r="I20" s="38" t="s">
        <v>1100</v>
      </c>
    </row>
    <row r="21" spans="1:9" ht="18" customHeight="1">
      <c r="A21" s="7" t="s">
        <v>95</v>
      </c>
      <c r="B21" s="21">
        <v>2015</v>
      </c>
      <c r="C21" s="7" t="s">
        <v>59</v>
      </c>
      <c r="E21" s="9" t="s">
        <v>1103</v>
      </c>
      <c r="F21" s="23"/>
      <c r="G21" s="202">
        <v>1.75</v>
      </c>
      <c r="H21" s="20"/>
      <c r="I21" s="38" t="s">
        <v>1100</v>
      </c>
    </row>
    <row r="22" spans="1:9" ht="18" customHeight="1">
      <c r="A22" s="7" t="s">
        <v>95</v>
      </c>
      <c r="B22" s="21">
        <v>2015</v>
      </c>
      <c r="C22" s="7" t="s">
        <v>59</v>
      </c>
      <c r="E22" s="9" t="s">
        <v>1069</v>
      </c>
      <c r="F22" s="33" t="s">
        <v>1104</v>
      </c>
      <c r="G22" s="202">
        <v>1.1200000000000001</v>
      </c>
      <c r="H22" s="20"/>
      <c r="I22" s="38" t="s">
        <v>1100</v>
      </c>
    </row>
    <row r="23" spans="1:9" ht="18" customHeight="1">
      <c r="A23" s="7" t="s">
        <v>95</v>
      </c>
      <c r="B23" s="21">
        <v>2016</v>
      </c>
      <c r="C23" s="7" t="s">
        <v>59</v>
      </c>
      <c r="D23" s="5" t="s">
        <v>1105</v>
      </c>
      <c r="E23" s="34" t="s">
        <v>1101</v>
      </c>
      <c r="F23" s="33" t="s">
        <v>1102</v>
      </c>
      <c r="G23" s="202">
        <v>47.53</v>
      </c>
      <c r="H23" s="20"/>
      <c r="I23" s="38" t="s">
        <v>1100</v>
      </c>
    </row>
    <row r="24" spans="1:9" ht="18" customHeight="1">
      <c r="A24" s="7" t="s">
        <v>95</v>
      </c>
      <c r="B24" s="21">
        <v>2016</v>
      </c>
      <c r="C24" s="7" t="s">
        <v>59</v>
      </c>
      <c r="E24" s="171" t="s">
        <v>1098</v>
      </c>
      <c r="F24" s="34" t="s">
        <v>1099</v>
      </c>
      <c r="G24" s="202">
        <v>44.15</v>
      </c>
      <c r="H24" s="20"/>
      <c r="I24" s="38" t="s">
        <v>1100</v>
      </c>
    </row>
    <row r="25" spans="1:9" ht="18" customHeight="1">
      <c r="A25" s="7" t="s">
        <v>95</v>
      </c>
      <c r="B25" s="21">
        <v>2016</v>
      </c>
      <c r="C25" s="7" t="s">
        <v>59</v>
      </c>
      <c r="E25" s="9" t="s">
        <v>1103</v>
      </c>
      <c r="F25" s="23"/>
      <c r="G25" s="202">
        <v>2.44</v>
      </c>
      <c r="H25" s="20"/>
      <c r="I25" s="38" t="s">
        <v>1100</v>
      </c>
    </row>
    <row r="26" spans="1:9" ht="18" customHeight="1">
      <c r="A26" s="7" t="s">
        <v>95</v>
      </c>
      <c r="B26" s="21">
        <v>2016</v>
      </c>
      <c r="C26" s="7" t="s">
        <v>59</v>
      </c>
      <c r="E26" s="9" t="s">
        <v>1069</v>
      </c>
      <c r="F26" s="33" t="s">
        <v>1104</v>
      </c>
      <c r="G26" s="202">
        <v>2.27</v>
      </c>
      <c r="H26" s="20"/>
      <c r="I26" s="38" t="s">
        <v>1100</v>
      </c>
    </row>
    <row r="27" spans="1:9" ht="18" customHeight="1">
      <c r="A27" s="7" t="s">
        <v>95</v>
      </c>
      <c r="B27" s="21">
        <v>2016</v>
      </c>
      <c r="C27" s="7" t="s">
        <v>59</v>
      </c>
      <c r="E27" s="171" t="s">
        <v>1098</v>
      </c>
      <c r="F27" s="9" t="s">
        <v>1106</v>
      </c>
      <c r="G27" s="202">
        <v>1.8</v>
      </c>
      <c r="H27" s="20"/>
      <c r="I27" s="38" t="s">
        <v>1100</v>
      </c>
    </row>
    <row r="28" spans="1:9" ht="18" customHeight="1">
      <c r="A28" s="7" t="s">
        <v>95</v>
      </c>
      <c r="B28" s="21">
        <v>2017</v>
      </c>
      <c r="C28" s="7" t="s">
        <v>59</v>
      </c>
      <c r="D28" s="5" t="s">
        <v>1105</v>
      </c>
      <c r="E28" s="34" t="s">
        <v>1101</v>
      </c>
      <c r="F28" s="33" t="s">
        <v>1102</v>
      </c>
      <c r="G28" s="202">
        <v>54.7</v>
      </c>
      <c r="H28" s="20"/>
      <c r="I28" s="38" t="s">
        <v>1100</v>
      </c>
    </row>
    <row r="29" spans="1:9" ht="18" customHeight="1">
      <c r="A29" s="7" t="s">
        <v>95</v>
      </c>
      <c r="B29" s="21">
        <v>2017</v>
      </c>
      <c r="C29" s="7" t="s">
        <v>59</v>
      </c>
      <c r="E29" s="171" t="s">
        <v>1098</v>
      </c>
      <c r="F29" s="34" t="s">
        <v>1099</v>
      </c>
      <c r="G29" s="202">
        <v>35.85</v>
      </c>
      <c r="H29" s="20"/>
      <c r="I29" s="38" t="s">
        <v>1100</v>
      </c>
    </row>
    <row r="30" spans="1:9" ht="18" customHeight="1">
      <c r="A30" s="7" t="s">
        <v>95</v>
      </c>
      <c r="B30" s="21">
        <v>2017</v>
      </c>
      <c r="C30" s="7" t="s">
        <v>59</v>
      </c>
      <c r="E30" s="9" t="s">
        <v>1069</v>
      </c>
      <c r="F30" s="33" t="s">
        <v>1104</v>
      </c>
      <c r="G30" s="202">
        <v>2.72</v>
      </c>
      <c r="H30" s="20"/>
      <c r="I30" s="38" t="s">
        <v>1100</v>
      </c>
    </row>
    <row r="31" spans="1:9" ht="18" customHeight="1">
      <c r="A31" s="7" t="s">
        <v>95</v>
      </c>
      <c r="B31" s="21">
        <v>2017</v>
      </c>
      <c r="C31" s="7" t="s">
        <v>59</v>
      </c>
      <c r="E31" s="171" t="s">
        <v>1098</v>
      </c>
      <c r="F31" s="9" t="s">
        <v>1106</v>
      </c>
      <c r="G31" s="202">
        <v>2.66</v>
      </c>
      <c r="H31" s="20"/>
      <c r="I31" s="38" t="s">
        <v>1100</v>
      </c>
    </row>
    <row r="32" spans="1:9" ht="18" customHeight="1">
      <c r="A32" s="7" t="s">
        <v>95</v>
      </c>
      <c r="B32" s="21">
        <v>2017</v>
      </c>
      <c r="C32" s="7" t="s">
        <v>59</v>
      </c>
      <c r="E32" s="9" t="s">
        <v>1103</v>
      </c>
      <c r="F32" s="23"/>
      <c r="G32" s="202">
        <v>1.99</v>
      </c>
      <c r="H32" s="20"/>
      <c r="I32" s="38" t="s">
        <v>1100</v>
      </c>
    </row>
    <row r="33" spans="1:9" ht="18" customHeight="1">
      <c r="A33" s="7" t="s">
        <v>95</v>
      </c>
      <c r="B33" s="7">
        <v>2018</v>
      </c>
      <c r="C33" s="7" t="s">
        <v>59</v>
      </c>
      <c r="D33" s="5" t="s">
        <v>1105</v>
      </c>
      <c r="E33" s="34" t="s">
        <v>1101</v>
      </c>
      <c r="F33" s="33" t="s">
        <v>1102</v>
      </c>
      <c r="G33" s="203">
        <v>60.07</v>
      </c>
      <c r="I33" s="34" t="s">
        <v>1107</v>
      </c>
    </row>
    <row r="34" spans="1:9" ht="18" customHeight="1">
      <c r="A34" s="7" t="s">
        <v>95</v>
      </c>
      <c r="B34" s="7">
        <v>2018</v>
      </c>
      <c r="C34" s="7" t="s">
        <v>59</v>
      </c>
      <c r="E34" s="171" t="s">
        <v>1098</v>
      </c>
      <c r="F34" s="34" t="s">
        <v>1099</v>
      </c>
      <c r="G34" s="203">
        <v>30.17</v>
      </c>
      <c r="I34" s="34" t="s">
        <v>1107</v>
      </c>
    </row>
    <row r="35" spans="1:9" ht="18" customHeight="1">
      <c r="A35" s="7" t="s">
        <v>95</v>
      </c>
      <c r="B35" s="7">
        <v>2018</v>
      </c>
      <c r="C35" s="7" t="s">
        <v>59</v>
      </c>
      <c r="E35" s="171" t="s">
        <v>1098</v>
      </c>
      <c r="F35" s="9" t="s">
        <v>1106</v>
      </c>
      <c r="G35" s="203">
        <v>3.14</v>
      </c>
      <c r="I35" s="34" t="s">
        <v>1107</v>
      </c>
    </row>
    <row r="36" spans="1:9" ht="18" customHeight="1">
      <c r="A36" s="7" t="s">
        <v>95</v>
      </c>
      <c r="B36" s="7">
        <v>2018</v>
      </c>
      <c r="C36" s="7" t="s">
        <v>59</v>
      </c>
      <c r="E36" s="9" t="s">
        <v>1069</v>
      </c>
      <c r="F36" s="33" t="s">
        <v>1104</v>
      </c>
      <c r="G36" s="186">
        <v>2.39</v>
      </c>
      <c r="I36" s="34" t="s">
        <v>1107</v>
      </c>
    </row>
    <row r="37" spans="1:9" ht="18" customHeight="1">
      <c r="A37" s="7" t="s">
        <v>95</v>
      </c>
      <c r="B37" s="7">
        <v>2018</v>
      </c>
      <c r="C37" s="7" t="s">
        <v>59</v>
      </c>
      <c r="E37" s="9" t="s">
        <v>1108</v>
      </c>
      <c r="F37" s="33"/>
      <c r="G37" s="186">
        <v>1.55</v>
      </c>
      <c r="I37" s="34" t="s">
        <v>1107</v>
      </c>
    </row>
    <row r="38" spans="1:9" ht="18" customHeight="1">
      <c r="A38" s="7" t="s">
        <v>95</v>
      </c>
      <c r="B38" s="7">
        <v>2018</v>
      </c>
      <c r="C38" s="7" t="s">
        <v>59</v>
      </c>
      <c r="E38" s="9" t="s">
        <v>965</v>
      </c>
      <c r="F38" s="33" t="s">
        <v>1109</v>
      </c>
      <c r="G38" s="203">
        <v>1.2</v>
      </c>
      <c r="I38" s="34" t="s">
        <v>1107</v>
      </c>
    </row>
    <row r="39" spans="1:9" ht="18" customHeight="1">
      <c r="A39" s="7" t="s">
        <v>95</v>
      </c>
      <c r="B39" s="7">
        <v>2019</v>
      </c>
      <c r="C39" s="7" t="s">
        <v>59</v>
      </c>
      <c r="D39" s="5" t="s">
        <v>1105</v>
      </c>
      <c r="E39" s="34" t="s">
        <v>1101</v>
      </c>
      <c r="F39" s="33" t="s">
        <v>1102</v>
      </c>
      <c r="G39" s="203">
        <v>68</v>
      </c>
      <c r="I39" s="34" t="s">
        <v>1110</v>
      </c>
    </row>
    <row r="40" spans="1:9" ht="18" customHeight="1">
      <c r="A40" s="7" t="s">
        <v>95</v>
      </c>
      <c r="B40" s="7">
        <v>2019</v>
      </c>
      <c r="C40" s="7" t="s">
        <v>59</v>
      </c>
      <c r="E40" s="171" t="s">
        <v>1098</v>
      </c>
      <c r="F40" s="34" t="s">
        <v>1099</v>
      </c>
      <c r="G40" s="203">
        <v>19.91</v>
      </c>
      <c r="I40" s="34" t="s">
        <v>1110</v>
      </c>
    </row>
    <row r="41" spans="1:9" ht="18" customHeight="1">
      <c r="A41" s="7" t="s">
        <v>95</v>
      </c>
      <c r="B41" s="7">
        <v>2019</v>
      </c>
      <c r="C41" s="7" t="s">
        <v>59</v>
      </c>
      <c r="E41" s="171" t="s">
        <v>1098</v>
      </c>
      <c r="F41" s="9" t="s">
        <v>1106</v>
      </c>
      <c r="G41" s="203">
        <v>4.13</v>
      </c>
      <c r="I41" s="34" t="s">
        <v>1110</v>
      </c>
    </row>
    <row r="42" spans="1:9" ht="18" customHeight="1">
      <c r="A42" s="7" t="s">
        <v>95</v>
      </c>
      <c r="B42" s="7">
        <v>2019</v>
      </c>
      <c r="C42" s="7" t="s">
        <v>59</v>
      </c>
      <c r="E42" s="9" t="s">
        <v>1069</v>
      </c>
      <c r="F42" s="33" t="s">
        <v>1104</v>
      </c>
      <c r="G42" s="203">
        <v>2.8</v>
      </c>
      <c r="I42" s="34" t="s">
        <v>1111</v>
      </c>
    </row>
    <row r="43" spans="1:9" ht="18" customHeight="1">
      <c r="A43" s="7" t="s">
        <v>95</v>
      </c>
      <c r="B43" s="7">
        <v>2019</v>
      </c>
      <c r="C43" s="7" t="s">
        <v>59</v>
      </c>
      <c r="E43" s="9" t="s">
        <v>605</v>
      </c>
      <c r="F43" s="33" t="s">
        <v>1109</v>
      </c>
      <c r="G43" s="203">
        <v>2.4900000000000002</v>
      </c>
      <c r="I43" s="34" t="s">
        <v>1110</v>
      </c>
    </row>
    <row r="44" spans="1:9" ht="18" customHeight="1">
      <c r="A44" s="7" t="s">
        <v>95</v>
      </c>
      <c r="B44" s="7">
        <v>2020</v>
      </c>
      <c r="C44" s="7" t="s">
        <v>59</v>
      </c>
      <c r="D44" s="5" t="s">
        <v>1105</v>
      </c>
      <c r="E44" s="34" t="s">
        <v>1101</v>
      </c>
      <c r="F44" s="33" t="s">
        <v>1102</v>
      </c>
      <c r="G44" s="203">
        <v>70.040000000000006</v>
      </c>
      <c r="I44" s="34" t="s">
        <v>1112</v>
      </c>
    </row>
    <row r="45" spans="1:9" ht="18" customHeight="1">
      <c r="A45" s="7" t="s">
        <v>95</v>
      </c>
      <c r="B45" s="7">
        <v>2020</v>
      </c>
      <c r="C45" s="7" t="s">
        <v>59</v>
      </c>
      <c r="E45" s="171" t="s">
        <v>1098</v>
      </c>
      <c r="F45" s="34" t="s">
        <v>1099</v>
      </c>
      <c r="G45" s="203">
        <v>12.77</v>
      </c>
      <c r="I45" s="34" t="s">
        <v>1113</v>
      </c>
    </row>
    <row r="46" spans="1:9" ht="18" customHeight="1">
      <c r="A46" s="7" t="s">
        <v>95</v>
      </c>
      <c r="B46" s="7">
        <v>2020</v>
      </c>
      <c r="C46" s="7" t="s">
        <v>59</v>
      </c>
      <c r="E46" s="171" t="s">
        <v>1098</v>
      </c>
      <c r="F46" s="34" t="s">
        <v>1114</v>
      </c>
      <c r="G46" s="203">
        <v>4.57</v>
      </c>
      <c r="I46" s="34" t="s">
        <v>1115</v>
      </c>
    </row>
    <row r="47" spans="1:9" ht="18" customHeight="1">
      <c r="A47" s="7" t="s">
        <v>95</v>
      </c>
      <c r="B47" s="7">
        <v>2020</v>
      </c>
      <c r="C47" s="7" t="s">
        <v>59</v>
      </c>
      <c r="E47" s="9" t="s">
        <v>965</v>
      </c>
      <c r="F47" s="33" t="s">
        <v>1109</v>
      </c>
      <c r="G47" s="203">
        <v>4.45</v>
      </c>
      <c r="I47" s="34" t="s">
        <v>1116</v>
      </c>
    </row>
    <row r="48" spans="1:9" ht="18" customHeight="1">
      <c r="A48" s="7" t="s">
        <v>95</v>
      </c>
      <c r="B48" s="7">
        <v>2020</v>
      </c>
      <c r="C48" s="7" t="s">
        <v>59</v>
      </c>
      <c r="E48" s="9" t="s">
        <v>1069</v>
      </c>
      <c r="F48" s="33" t="s">
        <v>1104</v>
      </c>
      <c r="G48" s="203">
        <v>2.91</v>
      </c>
      <c r="I48" s="34" t="s">
        <v>1117</v>
      </c>
    </row>
    <row r="49" spans="1:9" ht="18" customHeight="1">
      <c r="A49" s="7" t="s">
        <v>95</v>
      </c>
      <c r="B49" s="7">
        <v>2021</v>
      </c>
      <c r="C49" s="7" t="s">
        <v>59</v>
      </c>
      <c r="D49" s="5" t="s">
        <v>1105</v>
      </c>
      <c r="E49" s="34" t="s">
        <v>1101</v>
      </c>
      <c r="F49" s="33" t="s">
        <v>1102</v>
      </c>
      <c r="G49" s="203">
        <v>69.64</v>
      </c>
      <c r="I49" s="34" t="s">
        <v>1118</v>
      </c>
    </row>
    <row r="50" spans="1:9" ht="18" customHeight="1">
      <c r="A50" s="7" t="s">
        <v>95</v>
      </c>
      <c r="B50" s="7">
        <v>2021</v>
      </c>
      <c r="C50" s="7" t="s">
        <v>59</v>
      </c>
      <c r="E50" s="171" t="s">
        <v>1098</v>
      </c>
      <c r="F50" s="34" t="s">
        <v>1114</v>
      </c>
      <c r="G50" s="203">
        <v>13.25</v>
      </c>
      <c r="I50" s="34" t="s">
        <v>1118</v>
      </c>
    </row>
    <row r="51" spans="1:9" ht="18" customHeight="1">
      <c r="A51" s="7" t="s">
        <v>95</v>
      </c>
      <c r="B51" s="7">
        <v>2021</v>
      </c>
      <c r="C51" s="7" t="s">
        <v>59</v>
      </c>
      <c r="E51" s="171" t="s">
        <v>1098</v>
      </c>
      <c r="F51" s="34" t="s">
        <v>1099</v>
      </c>
      <c r="G51" s="203">
        <v>6.15</v>
      </c>
      <c r="I51" s="34" t="s">
        <v>1118</v>
      </c>
    </row>
    <row r="52" spans="1:9" ht="18" customHeight="1">
      <c r="A52" s="7" t="s">
        <v>95</v>
      </c>
      <c r="B52" s="7">
        <v>2021</v>
      </c>
      <c r="C52" s="7" t="s">
        <v>59</v>
      </c>
      <c r="E52" s="9" t="s">
        <v>965</v>
      </c>
      <c r="F52" s="33" t="s">
        <v>1109</v>
      </c>
      <c r="G52" s="203">
        <v>5.46</v>
      </c>
      <c r="I52" s="34" t="s">
        <v>1118</v>
      </c>
    </row>
    <row r="53" spans="1:9" ht="18" customHeight="1">
      <c r="A53" s="7" t="s">
        <v>95</v>
      </c>
      <c r="B53" s="7">
        <v>2021</v>
      </c>
      <c r="C53" s="7" t="s">
        <v>59</v>
      </c>
      <c r="E53" s="9" t="s">
        <v>1069</v>
      </c>
      <c r="F53" s="33" t="s">
        <v>1104</v>
      </c>
      <c r="G53" s="203">
        <v>2.5</v>
      </c>
      <c r="I53" s="34" t="s">
        <v>1119</v>
      </c>
    </row>
    <row r="54" spans="1:9" ht="18" customHeight="1">
      <c r="F54" s="34"/>
    </row>
    <row r="55" spans="1:9" ht="18" customHeight="1">
      <c r="F55" s="34"/>
    </row>
    <row r="56" spans="1:9" ht="18" customHeight="1">
      <c r="F56" s="34"/>
    </row>
    <row r="57" spans="1:9" ht="18" customHeight="1">
      <c r="F57" s="34"/>
    </row>
    <row r="58" spans="1:9" ht="18" customHeight="1">
      <c r="F58" s="34"/>
    </row>
    <row r="59" spans="1:9" ht="18" customHeight="1">
      <c r="F59" s="33"/>
    </row>
    <row r="60" spans="1:9" ht="18" customHeight="1">
      <c r="F60" s="34"/>
    </row>
    <row r="61" spans="1:9" ht="18" customHeight="1">
      <c r="F61" s="34"/>
    </row>
    <row r="62" spans="1:9" ht="18" customHeight="1">
      <c r="F62" s="34"/>
    </row>
    <row r="63" spans="1:9" ht="18" customHeight="1">
      <c r="F63" s="34"/>
    </row>
    <row r="64" spans="1:9" ht="18" customHeight="1">
      <c r="F64" s="34"/>
    </row>
    <row r="65" spans="6:6" ht="18" customHeight="1">
      <c r="F65" s="34"/>
    </row>
    <row r="66" spans="6:6" ht="18" customHeight="1">
      <c r="F66" s="34"/>
    </row>
    <row r="67" spans="6:6" ht="18" customHeight="1">
      <c r="F67" s="34"/>
    </row>
    <row r="68" spans="6:6" ht="18" customHeight="1">
      <c r="F68" s="34"/>
    </row>
    <row r="69" spans="6:6" ht="18" customHeight="1">
      <c r="F69" s="34"/>
    </row>
    <row r="70" spans="6:6" ht="18" customHeight="1">
      <c r="F70" s="34"/>
    </row>
    <row r="71" spans="6:6" ht="18" customHeight="1">
      <c r="F71" s="34"/>
    </row>
    <row r="72" spans="6:6" ht="18" customHeight="1">
      <c r="F72" s="34"/>
    </row>
    <row r="73" spans="6:6" ht="18" customHeight="1">
      <c r="F73" s="34"/>
    </row>
    <row r="74" spans="6:6" ht="18" customHeight="1">
      <c r="F74" s="34"/>
    </row>
    <row r="75" spans="6:6" ht="18" customHeight="1">
      <c r="F75" s="34"/>
    </row>
    <row r="76" spans="6:6" ht="18" customHeight="1">
      <c r="F76" s="34"/>
    </row>
    <row r="77" spans="6:6" ht="18" customHeight="1">
      <c r="F77" s="34"/>
    </row>
    <row r="78" spans="6:6" ht="18" customHeight="1">
      <c r="F78" s="34"/>
    </row>
    <row r="79" spans="6:6" ht="18" customHeight="1">
      <c r="F79" s="34"/>
    </row>
    <row r="80" spans="6:6" ht="18" customHeight="1">
      <c r="F80" s="34"/>
    </row>
    <row r="81" spans="6:6" ht="18" customHeight="1">
      <c r="F81" s="34"/>
    </row>
    <row r="82" spans="6:6" ht="18" customHeight="1">
      <c r="F82" s="34"/>
    </row>
    <row r="83" spans="6:6" ht="18" customHeight="1">
      <c r="F83" s="34"/>
    </row>
    <row r="84" spans="6:6" ht="18" customHeight="1">
      <c r="F84" s="34"/>
    </row>
    <row r="85" spans="6:6" ht="18" customHeight="1">
      <c r="F85" s="34"/>
    </row>
    <row r="86" spans="6:6" ht="18" customHeight="1">
      <c r="F86" s="34"/>
    </row>
    <row r="87" spans="6:6" ht="18" customHeight="1">
      <c r="F87" s="34"/>
    </row>
    <row r="88" spans="6:6" ht="18" customHeight="1">
      <c r="F88" s="34"/>
    </row>
    <row r="89" spans="6:6" ht="18" customHeight="1">
      <c r="F89" s="34"/>
    </row>
    <row r="90" spans="6:6" ht="18" customHeight="1">
      <c r="F90" s="34"/>
    </row>
    <row r="91" spans="6:6" ht="18" customHeight="1">
      <c r="F91" s="34"/>
    </row>
    <row r="92" spans="6:6" ht="18" customHeight="1">
      <c r="F92" s="34"/>
    </row>
    <row r="93" spans="6:6" ht="18" customHeight="1">
      <c r="F93" s="34"/>
    </row>
    <row r="94" spans="6:6" ht="18" customHeight="1">
      <c r="F94" s="34"/>
    </row>
    <row r="95" spans="6:6" ht="18" customHeight="1">
      <c r="F95" s="34"/>
    </row>
    <row r="96" spans="6:6" ht="18" customHeight="1">
      <c r="F96" s="34"/>
    </row>
    <row r="97" spans="6:6" ht="18" customHeight="1">
      <c r="F97" s="34"/>
    </row>
    <row r="98" spans="6:6" ht="18" customHeight="1">
      <c r="F98" s="34"/>
    </row>
    <row r="99" spans="6:6" ht="18" customHeight="1">
      <c r="F99" s="34"/>
    </row>
    <row r="100" spans="6:6" ht="18" customHeight="1">
      <c r="F100" s="34"/>
    </row>
    <row r="101" spans="6:6" ht="18" customHeight="1">
      <c r="F101" s="34"/>
    </row>
    <row r="102" spans="6:6" ht="18" customHeight="1">
      <c r="F102" s="34"/>
    </row>
    <row r="103" spans="6:6" ht="18" customHeight="1">
      <c r="F103" s="34"/>
    </row>
    <row r="104" spans="6:6" ht="18" customHeight="1">
      <c r="F104" s="34"/>
    </row>
    <row r="105" spans="6:6" ht="18" customHeight="1">
      <c r="F105" s="34"/>
    </row>
    <row r="106" spans="6:6" ht="18" customHeight="1">
      <c r="F106" s="34"/>
    </row>
    <row r="107" spans="6:6" ht="18" customHeight="1">
      <c r="F107" s="34"/>
    </row>
    <row r="108" spans="6:6" ht="18" customHeight="1">
      <c r="F108" s="34"/>
    </row>
    <row r="109" spans="6:6" ht="18" customHeight="1">
      <c r="F109" s="34"/>
    </row>
    <row r="110" spans="6:6" ht="18" customHeight="1">
      <c r="F110" s="34"/>
    </row>
    <row r="111" spans="6:6" ht="18" customHeight="1">
      <c r="F111" s="34"/>
    </row>
    <row r="112" spans="6:6" ht="18" customHeight="1">
      <c r="F112" s="34"/>
    </row>
    <row r="113" spans="6:6" ht="18" customHeight="1">
      <c r="F113" s="34"/>
    </row>
    <row r="114" spans="6:6" ht="18" customHeight="1">
      <c r="F114" s="34"/>
    </row>
    <row r="115" spans="6:6" ht="18" customHeight="1">
      <c r="F115" s="34"/>
    </row>
    <row r="116" spans="6:6" ht="18" customHeight="1">
      <c r="F116" s="34"/>
    </row>
    <row r="117" spans="6:6" ht="18" customHeight="1">
      <c r="F117" s="34"/>
    </row>
    <row r="118" spans="6:6" ht="18" customHeight="1">
      <c r="F118" s="34"/>
    </row>
    <row r="119" spans="6:6" ht="18" customHeight="1">
      <c r="F119" s="34"/>
    </row>
    <row r="120" spans="6:6" ht="18" customHeight="1">
      <c r="F120" s="34"/>
    </row>
    <row r="121" spans="6:6" ht="18" customHeight="1">
      <c r="F121" s="34"/>
    </row>
    <row r="122" spans="6:6" ht="18" customHeight="1">
      <c r="F122" s="34"/>
    </row>
    <row r="123" spans="6:6" ht="18" customHeight="1">
      <c r="F123" s="34"/>
    </row>
    <row r="124" spans="6:6" ht="18" customHeight="1">
      <c r="F124" s="34"/>
    </row>
    <row r="125" spans="6:6" ht="18" customHeight="1">
      <c r="F125" s="34"/>
    </row>
    <row r="126" spans="6:6" ht="18" customHeight="1">
      <c r="F126" s="34"/>
    </row>
    <row r="127" spans="6:6" ht="18" customHeight="1">
      <c r="F127" s="34"/>
    </row>
    <row r="128" spans="6:6" ht="18" customHeight="1">
      <c r="F128" s="34"/>
    </row>
    <row r="129" spans="6:6" ht="18" customHeight="1">
      <c r="F129" s="34"/>
    </row>
    <row r="130" spans="6:6" ht="18" customHeight="1">
      <c r="F130" s="34"/>
    </row>
    <row r="131" spans="6:6" ht="18" customHeight="1">
      <c r="F131" s="34"/>
    </row>
    <row r="132" spans="6:6" ht="18" customHeight="1">
      <c r="F132" s="34"/>
    </row>
    <row r="133" spans="6:6" ht="18" customHeight="1">
      <c r="F133" s="34"/>
    </row>
    <row r="134" spans="6:6" ht="18" customHeight="1">
      <c r="F134" s="34"/>
    </row>
    <row r="135" spans="6:6" ht="18" customHeight="1">
      <c r="F135" s="34"/>
    </row>
    <row r="136" spans="6:6" ht="18" customHeight="1">
      <c r="F136" s="34"/>
    </row>
    <row r="137" spans="6:6" ht="18" customHeight="1">
      <c r="F137" s="34"/>
    </row>
    <row r="138" spans="6:6" ht="18" customHeight="1">
      <c r="F138" s="34"/>
    </row>
    <row r="139" spans="6:6" ht="18" customHeight="1">
      <c r="F139" s="34"/>
    </row>
    <row r="140" spans="6:6" ht="18" customHeight="1">
      <c r="F140" s="34"/>
    </row>
    <row r="141" spans="6:6" ht="18" customHeight="1">
      <c r="F141" s="34"/>
    </row>
    <row r="142" spans="6:6" ht="18" customHeight="1">
      <c r="F142" s="34"/>
    </row>
    <row r="143" spans="6:6" ht="18" customHeight="1">
      <c r="F143" s="34"/>
    </row>
    <row r="144" spans="6:6" ht="18" customHeight="1">
      <c r="F144" s="34"/>
    </row>
    <row r="145" spans="6:6" ht="18" customHeight="1">
      <c r="F145" s="34"/>
    </row>
    <row r="146" spans="6:6" ht="18" customHeight="1">
      <c r="F146" s="34"/>
    </row>
    <row r="147" spans="6:6" ht="18" customHeight="1">
      <c r="F147" s="34"/>
    </row>
    <row r="148" spans="6:6" ht="18" customHeight="1">
      <c r="F148" s="34"/>
    </row>
    <row r="149" spans="6:6" ht="18" customHeight="1">
      <c r="F149" s="34"/>
    </row>
    <row r="150" spans="6:6" ht="18" customHeight="1">
      <c r="F150" s="34"/>
    </row>
    <row r="151" spans="6:6" ht="18" customHeight="1">
      <c r="F151" s="34"/>
    </row>
    <row r="152" spans="6:6" ht="18" customHeight="1">
      <c r="F152" s="34"/>
    </row>
    <row r="153" spans="6:6" ht="18" customHeight="1">
      <c r="F153" s="34"/>
    </row>
    <row r="154" spans="6:6" ht="18" customHeight="1">
      <c r="F154" s="34"/>
    </row>
    <row r="155" spans="6:6" ht="18" customHeight="1">
      <c r="F155" s="34"/>
    </row>
    <row r="156" spans="6:6" ht="18" customHeight="1">
      <c r="F156" s="34"/>
    </row>
    <row r="157" spans="6:6" ht="18" customHeight="1">
      <c r="F157" s="34"/>
    </row>
    <row r="158" spans="6:6" ht="18" customHeight="1">
      <c r="F158" s="34"/>
    </row>
    <row r="159" spans="6:6" ht="18" customHeight="1">
      <c r="F159" s="34"/>
    </row>
    <row r="160" spans="6:6" ht="18" customHeight="1">
      <c r="F160" s="34"/>
    </row>
    <row r="161" spans="6:6" ht="18" customHeight="1">
      <c r="F161" s="34"/>
    </row>
    <row r="162" spans="6:6" ht="18" customHeight="1">
      <c r="F162" s="34"/>
    </row>
    <row r="163" spans="6:6" ht="18" customHeight="1">
      <c r="F163" s="34"/>
    </row>
    <row r="164" spans="6:6" ht="18" customHeight="1">
      <c r="F164" s="34"/>
    </row>
    <row r="165" spans="6:6" ht="18" customHeight="1">
      <c r="F165" s="34"/>
    </row>
    <row r="166" spans="6:6" ht="18" customHeight="1">
      <c r="F166" s="34"/>
    </row>
    <row r="167" spans="6:6" ht="18" customHeight="1">
      <c r="F167" s="34"/>
    </row>
    <row r="168" spans="6:6" ht="18" customHeight="1">
      <c r="F168" s="34"/>
    </row>
    <row r="169" spans="6:6" ht="18" customHeight="1">
      <c r="F169" s="34"/>
    </row>
    <row r="170" spans="6:6" ht="18" customHeight="1">
      <c r="F170" s="34"/>
    </row>
    <row r="171" spans="6:6" ht="18" customHeight="1">
      <c r="F171" s="34"/>
    </row>
    <row r="172" spans="6:6" ht="18" customHeight="1">
      <c r="F172" s="34"/>
    </row>
    <row r="173" spans="6:6" ht="18" customHeight="1">
      <c r="F173" s="34"/>
    </row>
    <row r="174" spans="6:6" ht="18" customHeight="1">
      <c r="F174" s="34"/>
    </row>
    <row r="175" spans="6:6" ht="18" customHeight="1">
      <c r="F175" s="34"/>
    </row>
    <row r="176" spans="6:6" ht="18" customHeight="1">
      <c r="F176" s="34"/>
    </row>
    <row r="177" spans="6:6" ht="18" customHeight="1">
      <c r="F177" s="34"/>
    </row>
    <row r="178" spans="6:6" ht="18" customHeight="1">
      <c r="F178" s="34"/>
    </row>
    <row r="179" spans="6:6" ht="18" customHeight="1">
      <c r="F179" s="34"/>
    </row>
    <row r="180" spans="6:6" ht="18" customHeight="1">
      <c r="F180" s="34"/>
    </row>
    <row r="181" spans="6:6" ht="18" customHeight="1">
      <c r="F181" s="34"/>
    </row>
    <row r="182" spans="6:6" ht="18" customHeight="1">
      <c r="F182" s="34"/>
    </row>
    <row r="183" spans="6:6" ht="18" customHeight="1">
      <c r="F183" s="34"/>
    </row>
    <row r="184" spans="6:6" ht="18" customHeight="1">
      <c r="F184" s="34"/>
    </row>
    <row r="185" spans="6:6" ht="18" customHeight="1">
      <c r="F185" s="34"/>
    </row>
    <row r="186" spans="6:6" ht="18" customHeight="1">
      <c r="F186" s="34"/>
    </row>
    <row r="187" spans="6:6" ht="18" customHeight="1">
      <c r="F187" s="34"/>
    </row>
    <row r="188" spans="6:6" ht="18" customHeight="1">
      <c r="F188" s="34"/>
    </row>
    <row r="189" spans="6:6" ht="18" customHeight="1">
      <c r="F189" s="34"/>
    </row>
    <row r="190" spans="6:6" ht="18" customHeight="1">
      <c r="F190" s="34"/>
    </row>
    <row r="191" spans="6:6" ht="18" customHeight="1">
      <c r="F191" s="34"/>
    </row>
    <row r="192" spans="6:6" ht="18" customHeight="1">
      <c r="F192" s="34"/>
    </row>
    <row r="193" spans="6:6" ht="18" customHeight="1">
      <c r="F193" s="34"/>
    </row>
    <row r="194" spans="6:6" ht="18" customHeight="1">
      <c r="F194" s="34"/>
    </row>
    <row r="195" spans="6:6" ht="18" customHeight="1">
      <c r="F195" s="34"/>
    </row>
    <row r="196" spans="6:6" ht="18" customHeight="1">
      <c r="F196" s="34"/>
    </row>
    <row r="197" spans="6:6" ht="18" customHeight="1">
      <c r="F197" s="34"/>
    </row>
    <row r="198" spans="6:6" ht="18" customHeight="1">
      <c r="F198" s="34"/>
    </row>
    <row r="199" spans="6:6" ht="18" customHeight="1">
      <c r="F199" s="34"/>
    </row>
    <row r="200" spans="6:6" ht="18" customHeight="1">
      <c r="F200" s="34"/>
    </row>
    <row r="201" spans="6:6" ht="18" customHeight="1">
      <c r="F201" s="34"/>
    </row>
    <row r="202" spans="6:6" ht="18" customHeight="1">
      <c r="F202" s="34"/>
    </row>
    <row r="203" spans="6:6" ht="18" customHeight="1">
      <c r="F203" s="34"/>
    </row>
    <row r="204" spans="6:6" ht="18" customHeight="1">
      <c r="F204" s="34"/>
    </row>
    <row r="205" spans="6:6" ht="18" customHeight="1">
      <c r="F205" s="34"/>
    </row>
    <row r="206" spans="6:6" ht="18" customHeight="1">
      <c r="F206" s="34"/>
    </row>
    <row r="207" spans="6:6" ht="18" customHeight="1">
      <c r="F207" s="34"/>
    </row>
    <row r="208" spans="6:6" ht="18" customHeight="1">
      <c r="F208" s="34"/>
    </row>
    <row r="209" spans="6:6" ht="18" customHeight="1">
      <c r="F209" s="34"/>
    </row>
    <row r="210" spans="6:6" ht="18" customHeight="1">
      <c r="F210" s="34"/>
    </row>
    <row r="211" spans="6:6" ht="18" customHeight="1">
      <c r="F211" s="34"/>
    </row>
    <row r="212" spans="6:6" ht="18" customHeight="1">
      <c r="F212" s="34"/>
    </row>
    <row r="213" spans="6:6" ht="18" customHeight="1">
      <c r="F213" s="34"/>
    </row>
    <row r="214" spans="6:6" ht="18" customHeight="1">
      <c r="F214" s="34"/>
    </row>
    <row r="215" spans="6:6" ht="18" customHeight="1">
      <c r="F215" s="34"/>
    </row>
    <row r="216" spans="6:6" ht="18" customHeight="1">
      <c r="F216" s="34"/>
    </row>
    <row r="217" spans="6:6" ht="18" customHeight="1">
      <c r="F217" s="34"/>
    </row>
    <row r="218" spans="6:6" ht="18" customHeight="1">
      <c r="F218" s="34"/>
    </row>
    <row r="219" spans="6:6" ht="18" customHeight="1">
      <c r="F219" s="34"/>
    </row>
    <row r="220" spans="6:6" ht="18" customHeight="1">
      <c r="F220" s="34"/>
    </row>
    <row r="221" spans="6:6" ht="18" customHeight="1">
      <c r="F221" s="34"/>
    </row>
    <row r="222" spans="6:6" ht="18" customHeight="1">
      <c r="F222" s="34"/>
    </row>
    <row r="223" spans="6:6" ht="18" customHeight="1">
      <c r="F223" s="34"/>
    </row>
    <row r="224" spans="6:6" ht="18" customHeight="1">
      <c r="F224" s="34"/>
    </row>
    <row r="225" spans="6:6" ht="18" customHeight="1">
      <c r="F225" s="34"/>
    </row>
    <row r="226" spans="6:6" ht="18" customHeight="1">
      <c r="F226" s="34"/>
    </row>
    <row r="227" spans="6:6" ht="18" customHeight="1">
      <c r="F227" s="34"/>
    </row>
    <row r="228" spans="6:6" ht="18" customHeight="1">
      <c r="F228" s="34"/>
    </row>
    <row r="229" spans="6:6" ht="18" customHeight="1">
      <c r="F229" s="34"/>
    </row>
    <row r="230" spans="6:6" ht="18" customHeight="1">
      <c r="F230" s="34"/>
    </row>
    <row r="231" spans="6:6" ht="18" customHeight="1">
      <c r="F231" s="34"/>
    </row>
    <row r="232" spans="6:6" ht="18" customHeight="1">
      <c r="F232" s="34"/>
    </row>
    <row r="233" spans="6:6" ht="18" customHeight="1">
      <c r="F233" s="34"/>
    </row>
    <row r="234" spans="6:6" ht="18" customHeight="1">
      <c r="F234" s="34"/>
    </row>
    <row r="235" spans="6:6" ht="18" customHeight="1">
      <c r="F235" s="34"/>
    </row>
    <row r="236" spans="6:6" ht="18" customHeight="1">
      <c r="F236" s="34"/>
    </row>
    <row r="237" spans="6:6" ht="18" customHeight="1">
      <c r="F237" s="34"/>
    </row>
    <row r="238" spans="6:6" ht="18" customHeight="1">
      <c r="F238" s="34"/>
    </row>
    <row r="239" spans="6:6" ht="18" customHeight="1">
      <c r="F239" s="34"/>
    </row>
    <row r="240" spans="6:6" ht="18" customHeight="1">
      <c r="F240" s="34"/>
    </row>
    <row r="241" spans="6:6" ht="18" customHeight="1">
      <c r="F241" s="34"/>
    </row>
    <row r="242" spans="6:6" ht="18" customHeight="1">
      <c r="F242" s="34"/>
    </row>
    <row r="243" spans="6:6" ht="18" customHeight="1">
      <c r="F243" s="34"/>
    </row>
    <row r="244" spans="6:6" ht="18" customHeight="1">
      <c r="F244" s="34"/>
    </row>
    <row r="245" spans="6:6" ht="18" customHeight="1">
      <c r="F245" s="34"/>
    </row>
    <row r="246" spans="6:6" ht="18" customHeight="1">
      <c r="F246" s="34"/>
    </row>
    <row r="247" spans="6:6" ht="18" customHeight="1">
      <c r="F247" s="34"/>
    </row>
    <row r="248" spans="6:6" ht="18" customHeight="1">
      <c r="F248" s="34"/>
    </row>
    <row r="249" spans="6:6" ht="18" customHeight="1">
      <c r="F249" s="34"/>
    </row>
    <row r="250" spans="6:6" ht="18" customHeight="1">
      <c r="F250" s="34"/>
    </row>
    <row r="251" spans="6:6" ht="18" customHeight="1">
      <c r="F251" s="34"/>
    </row>
    <row r="252" spans="6:6" ht="18" customHeight="1">
      <c r="F252" s="34"/>
    </row>
    <row r="253" spans="6:6" ht="18" customHeight="1">
      <c r="F253" s="34"/>
    </row>
    <row r="254" spans="6:6" ht="18" customHeight="1">
      <c r="F254" s="34"/>
    </row>
    <row r="255" spans="6:6" ht="18" customHeight="1">
      <c r="F255" s="34"/>
    </row>
    <row r="256" spans="6:6" ht="18" customHeight="1">
      <c r="F256" s="34"/>
    </row>
    <row r="257" spans="6:6" ht="18" customHeight="1">
      <c r="F257" s="34"/>
    </row>
    <row r="258" spans="6:6" ht="18" customHeight="1">
      <c r="F258" s="34"/>
    </row>
    <row r="259" spans="6:6" ht="18" customHeight="1">
      <c r="F259" s="34"/>
    </row>
    <row r="260" spans="6:6" ht="18" customHeight="1">
      <c r="F260" s="34"/>
    </row>
    <row r="261" spans="6:6" ht="18" customHeight="1">
      <c r="F261" s="34"/>
    </row>
    <row r="262" spans="6:6" ht="18" customHeight="1">
      <c r="F262" s="34"/>
    </row>
    <row r="263" spans="6:6" ht="18" customHeight="1">
      <c r="F263" s="34"/>
    </row>
    <row r="264" spans="6:6" ht="18" customHeight="1">
      <c r="F264" s="34"/>
    </row>
    <row r="265" spans="6:6" ht="18" customHeight="1">
      <c r="F265" s="34"/>
    </row>
    <row r="266" spans="6:6" ht="18" customHeight="1">
      <c r="F266" s="34"/>
    </row>
    <row r="267" spans="6:6" ht="18" customHeight="1">
      <c r="F267" s="34"/>
    </row>
    <row r="268" spans="6:6" ht="18" customHeight="1">
      <c r="F268" s="34"/>
    </row>
    <row r="269" spans="6:6" ht="18" customHeight="1">
      <c r="F269" s="34"/>
    </row>
    <row r="270" spans="6:6" ht="18" customHeight="1">
      <c r="F270" s="34"/>
    </row>
    <row r="271" spans="6:6" ht="18" customHeight="1">
      <c r="F271" s="34"/>
    </row>
    <row r="272" spans="6:6" ht="18" customHeight="1">
      <c r="F272" s="34"/>
    </row>
    <row r="273" spans="6:6" ht="18" customHeight="1">
      <c r="F273" s="34"/>
    </row>
    <row r="274" spans="6:6" ht="18" customHeight="1">
      <c r="F274" s="34"/>
    </row>
    <row r="275" spans="6:6" ht="18" customHeight="1">
      <c r="F275" s="34"/>
    </row>
    <row r="276" spans="6:6" ht="18" customHeight="1">
      <c r="F276" s="34"/>
    </row>
    <row r="277" spans="6:6" ht="18" customHeight="1">
      <c r="F277" s="34"/>
    </row>
    <row r="278" spans="6:6" ht="18" customHeight="1">
      <c r="F278" s="34"/>
    </row>
    <row r="279" spans="6:6" ht="18" customHeight="1">
      <c r="F279" s="34"/>
    </row>
    <row r="280" spans="6:6" ht="18" customHeight="1">
      <c r="F280" s="34"/>
    </row>
    <row r="281" spans="6:6" ht="18" customHeight="1">
      <c r="F281" s="34"/>
    </row>
    <row r="282" spans="6:6" ht="18" customHeight="1">
      <c r="F282" s="34"/>
    </row>
    <row r="283" spans="6:6" ht="18" customHeight="1">
      <c r="F283" s="34"/>
    </row>
    <row r="284" spans="6:6" ht="18" customHeight="1">
      <c r="F284" s="34"/>
    </row>
    <row r="285" spans="6:6" ht="18" customHeight="1">
      <c r="F285" s="34"/>
    </row>
    <row r="286" spans="6:6" ht="18" customHeight="1">
      <c r="F286" s="34"/>
    </row>
    <row r="287" spans="6:6" ht="18" customHeight="1">
      <c r="F287" s="34"/>
    </row>
    <row r="288" spans="6:6" ht="18" customHeight="1">
      <c r="F288" s="34"/>
    </row>
    <row r="289" spans="6:6" ht="18" customHeight="1">
      <c r="F289" s="34"/>
    </row>
    <row r="290" spans="6:6" ht="18" customHeight="1">
      <c r="F290" s="34"/>
    </row>
    <row r="291" spans="6:6" ht="18" customHeight="1">
      <c r="F291" s="34"/>
    </row>
    <row r="292" spans="6:6" ht="18" customHeight="1">
      <c r="F292" s="34"/>
    </row>
    <row r="293" spans="6:6" ht="18" customHeight="1">
      <c r="F293" s="34"/>
    </row>
    <row r="294" spans="6:6" ht="18" customHeight="1">
      <c r="F294" s="34"/>
    </row>
    <row r="295" spans="6:6" ht="18" customHeight="1">
      <c r="F295" s="34"/>
    </row>
    <row r="296" spans="6:6" ht="18" customHeight="1">
      <c r="F296" s="34"/>
    </row>
    <row r="297" spans="6:6" ht="18" customHeight="1">
      <c r="F297" s="34"/>
    </row>
    <row r="298" spans="6:6" ht="18" customHeight="1">
      <c r="F298" s="34"/>
    </row>
    <row r="299" spans="6:6" ht="18" customHeight="1">
      <c r="F299" s="34"/>
    </row>
    <row r="300" spans="6:6" ht="18" customHeight="1">
      <c r="F300" s="34"/>
    </row>
    <row r="301" spans="6:6" ht="18" customHeight="1">
      <c r="F301" s="34"/>
    </row>
    <row r="302" spans="6:6" ht="18" customHeight="1">
      <c r="F302" s="34"/>
    </row>
    <row r="303" spans="6:6" ht="18" customHeight="1">
      <c r="F303" s="34"/>
    </row>
    <row r="304" spans="6:6" ht="18" customHeight="1">
      <c r="F304" s="34"/>
    </row>
    <row r="305" spans="6:6" ht="18" customHeight="1">
      <c r="F305" s="34"/>
    </row>
    <row r="306" spans="6:6" ht="18" customHeight="1">
      <c r="F306" s="34"/>
    </row>
    <row r="307" spans="6:6" ht="18" customHeight="1">
      <c r="F307" s="34"/>
    </row>
    <row r="308" spans="6:6" ht="18" customHeight="1">
      <c r="F308" s="34"/>
    </row>
    <row r="309" spans="6:6" ht="18" customHeight="1">
      <c r="F309" s="34"/>
    </row>
    <row r="310" spans="6:6" ht="18" customHeight="1">
      <c r="F310" s="34"/>
    </row>
    <row r="311" spans="6:6" ht="18" customHeight="1">
      <c r="F311" s="34"/>
    </row>
    <row r="312" spans="6:6" ht="18" customHeight="1">
      <c r="F312" s="34"/>
    </row>
    <row r="313" spans="6:6" ht="18" customHeight="1">
      <c r="F313" s="34"/>
    </row>
    <row r="314" spans="6:6" ht="18" customHeight="1">
      <c r="F314" s="34"/>
    </row>
    <row r="315" spans="6:6" ht="18" customHeight="1">
      <c r="F315" s="34"/>
    </row>
    <row r="316" spans="6:6" ht="18" customHeight="1">
      <c r="F316" s="34"/>
    </row>
    <row r="317" spans="6:6" ht="18" customHeight="1">
      <c r="F317" s="34"/>
    </row>
    <row r="318" spans="6:6" ht="18" customHeight="1">
      <c r="F318" s="34"/>
    </row>
    <row r="319" spans="6:6" ht="18" customHeight="1">
      <c r="F319" s="34"/>
    </row>
    <row r="320" spans="6:6" ht="18" customHeight="1">
      <c r="F320" s="34"/>
    </row>
    <row r="321" spans="6:6" ht="18" customHeight="1">
      <c r="F321" s="34"/>
    </row>
    <row r="322" spans="6:6" ht="18" customHeight="1">
      <c r="F322" s="34"/>
    </row>
    <row r="323" spans="6:6" ht="18" customHeight="1">
      <c r="F323" s="34"/>
    </row>
    <row r="324" spans="6:6" ht="18" customHeight="1">
      <c r="F324" s="34"/>
    </row>
    <row r="325" spans="6:6" ht="18" customHeight="1">
      <c r="F325" s="34"/>
    </row>
    <row r="326" spans="6:6" ht="18" customHeight="1">
      <c r="F326" s="34"/>
    </row>
    <row r="327" spans="6:6" ht="18" customHeight="1">
      <c r="F327" s="34"/>
    </row>
    <row r="328" spans="6:6" ht="18" customHeight="1">
      <c r="F328" s="34"/>
    </row>
    <row r="329" spans="6:6" ht="18" customHeight="1">
      <c r="F329" s="34"/>
    </row>
    <row r="330" spans="6:6" ht="18" customHeight="1">
      <c r="F330" s="34"/>
    </row>
    <row r="331" spans="6:6" ht="18" customHeight="1">
      <c r="F331" s="34"/>
    </row>
    <row r="332" spans="6:6" ht="18" customHeight="1">
      <c r="F332" s="34"/>
    </row>
    <row r="333" spans="6:6" ht="18" customHeight="1">
      <c r="F333" s="34"/>
    </row>
    <row r="334" spans="6:6" ht="18" customHeight="1">
      <c r="F334" s="34"/>
    </row>
    <row r="335" spans="6:6" ht="18" customHeight="1">
      <c r="F335" s="34"/>
    </row>
    <row r="336" spans="6:6" ht="18" customHeight="1">
      <c r="F336" s="34"/>
    </row>
    <row r="337" spans="6:6" ht="18" customHeight="1">
      <c r="F337" s="34"/>
    </row>
    <row r="338" spans="6:6" ht="18" customHeight="1">
      <c r="F338" s="34"/>
    </row>
    <row r="339" spans="6:6" ht="18" customHeight="1">
      <c r="F339" s="34"/>
    </row>
    <row r="340" spans="6:6" ht="18" customHeight="1">
      <c r="F340" s="34"/>
    </row>
    <row r="341" spans="6:6" ht="18" customHeight="1">
      <c r="F341" s="34"/>
    </row>
    <row r="342" spans="6:6" ht="18" customHeight="1">
      <c r="F342" s="34"/>
    </row>
    <row r="343" spans="6:6" ht="18" customHeight="1">
      <c r="F343" s="34"/>
    </row>
    <row r="344" spans="6:6" ht="18" customHeight="1">
      <c r="F344" s="34"/>
    </row>
    <row r="345" spans="6:6" ht="18" customHeight="1">
      <c r="F345" s="34"/>
    </row>
    <row r="346" spans="6:6" ht="18" customHeight="1">
      <c r="F346" s="34"/>
    </row>
    <row r="347" spans="6:6" ht="18" customHeight="1">
      <c r="F347" s="34"/>
    </row>
    <row r="348" spans="6:6" ht="18" customHeight="1">
      <c r="F348" s="34"/>
    </row>
    <row r="349" spans="6:6" ht="18" customHeight="1">
      <c r="F349" s="34"/>
    </row>
    <row r="350" spans="6:6" ht="18" customHeight="1">
      <c r="F350" s="34"/>
    </row>
    <row r="351" spans="6:6" ht="18" customHeight="1">
      <c r="F351" s="34"/>
    </row>
    <row r="352" spans="6:6" ht="18" customHeight="1">
      <c r="F352" s="34"/>
    </row>
    <row r="353" spans="6:6" ht="18" customHeight="1">
      <c r="F353" s="34"/>
    </row>
    <row r="354" spans="6:6" ht="18" customHeight="1">
      <c r="F354" s="34"/>
    </row>
    <row r="355" spans="6:6" ht="18" customHeight="1">
      <c r="F355" s="34"/>
    </row>
    <row r="356" spans="6:6" ht="18" customHeight="1">
      <c r="F356" s="34"/>
    </row>
    <row r="357" spans="6:6" ht="18" customHeight="1">
      <c r="F357" s="34"/>
    </row>
    <row r="358" spans="6:6" ht="18" customHeight="1">
      <c r="F358" s="34"/>
    </row>
    <row r="359" spans="6:6" ht="18" customHeight="1">
      <c r="F359" s="34"/>
    </row>
    <row r="360" spans="6:6" ht="18" customHeight="1">
      <c r="F360" s="34"/>
    </row>
    <row r="361" spans="6:6" ht="18" customHeight="1">
      <c r="F361" s="34"/>
    </row>
    <row r="362" spans="6:6" ht="18" customHeight="1">
      <c r="F362" s="34"/>
    </row>
    <row r="363" spans="6:6" ht="18" customHeight="1">
      <c r="F363" s="34"/>
    </row>
    <row r="364" spans="6:6" ht="18" customHeight="1">
      <c r="F364" s="34"/>
    </row>
    <row r="365" spans="6:6" ht="18" customHeight="1">
      <c r="F365" s="34"/>
    </row>
    <row r="366" spans="6:6" ht="18" customHeight="1">
      <c r="F366" s="34"/>
    </row>
    <row r="367" spans="6:6" ht="18" customHeight="1">
      <c r="F367" s="34"/>
    </row>
    <row r="368" spans="6:6" ht="18" customHeight="1">
      <c r="F368" s="34"/>
    </row>
    <row r="369" spans="6:6" ht="18" customHeight="1">
      <c r="F369" s="34"/>
    </row>
    <row r="370" spans="6:6" ht="18" customHeight="1">
      <c r="F370" s="34"/>
    </row>
    <row r="371" spans="6:6" ht="18" customHeight="1">
      <c r="F371" s="34"/>
    </row>
    <row r="372" spans="6:6" ht="18" customHeight="1">
      <c r="F372" s="34"/>
    </row>
    <row r="373" spans="6:6" ht="18" customHeight="1">
      <c r="F373" s="34"/>
    </row>
    <row r="374" spans="6:6" ht="18" customHeight="1">
      <c r="F374" s="34"/>
    </row>
    <row r="375" spans="6:6" ht="18" customHeight="1">
      <c r="F375" s="34"/>
    </row>
    <row r="376" spans="6:6" ht="18" customHeight="1">
      <c r="F376" s="34"/>
    </row>
    <row r="377" spans="6:6" ht="18" customHeight="1">
      <c r="F377" s="34"/>
    </row>
    <row r="378" spans="6:6" ht="18" customHeight="1">
      <c r="F378" s="34"/>
    </row>
    <row r="379" spans="6:6" ht="18" customHeight="1">
      <c r="F379" s="34"/>
    </row>
    <row r="380" spans="6:6" ht="18" customHeight="1">
      <c r="F380" s="34"/>
    </row>
    <row r="381" spans="6:6" ht="18" customHeight="1">
      <c r="F381" s="34"/>
    </row>
    <row r="382" spans="6:6" ht="18" customHeight="1">
      <c r="F382" s="34"/>
    </row>
    <row r="383" spans="6:6" ht="18" customHeight="1">
      <c r="F383" s="34"/>
    </row>
    <row r="384" spans="6:6" ht="18" customHeight="1">
      <c r="F384" s="34"/>
    </row>
    <row r="385" spans="6:6" ht="18" customHeight="1">
      <c r="F385" s="34"/>
    </row>
    <row r="386" spans="6:6" ht="18" customHeight="1">
      <c r="F386" s="34"/>
    </row>
    <row r="387" spans="6:6" ht="18" customHeight="1">
      <c r="F387" s="34"/>
    </row>
    <row r="388" spans="6:6" ht="18" customHeight="1">
      <c r="F388" s="34"/>
    </row>
    <row r="389" spans="6:6" ht="18" customHeight="1">
      <c r="F389" s="34"/>
    </row>
    <row r="390" spans="6:6" ht="18" customHeight="1">
      <c r="F390" s="34"/>
    </row>
    <row r="391" spans="6:6" ht="18" customHeight="1">
      <c r="F391" s="34"/>
    </row>
    <row r="392" spans="6:6" ht="18" customHeight="1">
      <c r="F392" s="34"/>
    </row>
    <row r="393" spans="6:6" ht="18" customHeight="1">
      <c r="F393" s="34"/>
    </row>
    <row r="394" spans="6:6" ht="18" customHeight="1">
      <c r="F394" s="34"/>
    </row>
    <row r="395" spans="6:6" ht="18" customHeight="1">
      <c r="F395" s="34"/>
    </row>
    <row r="396" spans="6:6" ht="18" customHeight="1">
      <c r="F396" s="34"/>
    </row>
    <row r="397" spans="6:6" ht="18" customHeight="1">
      <c r="F397" s="34"/>
    </row>
    <row r="398" spans="6:6" ht="18" customHeight="1">
      <c r="F398" s="34"/>
    </row>
    <row r="399" spans="6:6" ht="18" customHeight="1">
      <c r="F399" s="34"/>
    </row>
    <row r="400" spans="6:6" ht="18" customHeight="1">
      <c r="F400" s="34"/>
    </row>
    <row r="401" spans="6:6" ht="18" customHeight="1">
      <c r="F401" s="34"/>
    </row>
    <row r="402" spans="6:6" ht="18" customHeight="1">
      <c r="F402" s="34"/>
    </row>
    <row r="403" spans="6:6" ht="18" customHeight="1">
      <c r="F403" s="34"/>
    </row>
    <row r="404" spans="6:6" ht="18" customHeight="1">
      <c r="F404" s="34"/>
    </row>
    <row r="405" spans="6:6" ht="18" customHeight="1">
      <c r="F405" s="34"/>
    </row>
    <row r="406" spans="6:6" ht="18" customHeight="1">
      <c r="F406" s="34"/>
    </row>
    <row r="407" spans="6:6" ht="18" customHeight="1">
      <c r="F407" s="34"/>
    </row>
    <row r="408" spans="6:6" ht="18" customHeight="1">
      <c r="F408" s="34"/>
    </row>
    <row r="409" spans="6:6" ht="18" customHeight="1">
      <c r="F409" s="34"/>
    </row>
    <row r="410" spans="6:6" ht="18" customHeight="1">
      <c r="F410" s="34"/>
    </row>
    <row r="411" spans="6:6" ht="18" customHeight="1">
      <c r="F411" s="34"/>
    </row>
    <row r="412" spans="6:6" ht="18" customHeight="1">
      <c r="F412" s="34"/>
    </row>
    <row r="413" spans="6:6" ht="18" customHeight="1">
      <c r="F413" s="34"/>
    </row>
    <row r="414" spans="6:6" ht="18" customHeight="1">
      <c r="F414" s="34"/>
    </row>
    <row r="415" spans="6:6" ht="18" customHeight="1">
      <c r="F415" s="34"/>
    </row>
    <row r="416" spans="6:6" ht="18" customHeight="1">
      <c r="F416" s="34"/>
    </row>
    <row r="417" spans="6:6" ht="18" customHeight="1">
      <c r="F417" s="34"/>
    </row>
    <row r="418" spans="6:6" ht="18" customHeight="1">
      <c r="F418" s="34"/>
    </row>
    <row r="419" spans="6:6" ht="18" customHeight="1">
      <c r="F419" s="34"/>
    </row>
    <row r="420" spans="6:6" ht="18" customHeight="1">
      <c r="F420" s="34"/>
    </row>
    <row r="421" spans="6:6" ht="18" customHeight="1">
      <c r="F421" s="34"/>
    </row>
    <row r="422" spans="6:6" ht="18" customHeight="1">
      <c r="F422" s="34"/>
    </row>
    <row r="423" spans="6:6" ht="18" customHeight="1">
      <c r="F423" s="34"/>
    </row>
    <row r="424" spans="6:6" ht="18" customHeight="1">
      <c r="F424" s="34"/>
    </row>
    <row r="425" spans="6:6" ht="18" customHeight="1">
      <c r="F425" s="34"/>
    </row>
    <row r="426" spans="6:6" ht="18" customHeight="1">
      <c r="F426" s="34"/>
    </row>
    <row r="427" spans="6:6" ht="18" customHeight="1">
      <c r="F427" s="34"/>
    </row>
    <row r="428" spans="6:6" ht="18" customHeight="1">
      <c r="F428" s="34"/>
    </row>
    <row r="429" spans="6:6" ht="18" customHeight="1">
      <c r="F429" s="34"/>
    </row>
    <row r="430" spans="6:6" ht="18" customHeight="1">
      <c r="F430" s="34"/>
    </row>
    <row r="431" spans="6:6" ht="18" customHeight="1">
      <c r="F431" s="34"/>
    </row>
    <row r="432" spans="6:6" ht="18" customHeight="1">
      <c r="F432" s="34"/>
    </row>
    <row r="433" spans="6:6" ht="18" customHeight="1">
      <c r="F433" s="34"/>
    </row>
    <row r="434" spans="6:6" ht="18" customHeight="1">
      <c r="F434" s="34"/>
    </row>
    <row r="435" spans="6:6" ht="18" customHeight="1">
      <c r="F435" s="34"/>
    </row>
    <row r="436" spans="6:6" ht="18" customHeight="1">
      <c r="F436" s="34"/>
    </row>
    <row r="437" spans="6:6" ht="18" customHeight="1">
      <c r="F437" s="34"/>
    </row>
    <row r="438" spans="6:6" ht="18" customHeight="1">
      <c r="F438" s="34"/>
    </row>
    <row r="439" spans="6:6" ht="18" customHeight="1">
      <c r="F439" s="34"/>
    </row>
    <row r="440" spans="6:6" ht="18" customHeight="1">
      <c r="F440" s="34"/>
    </row>
    <row r="441" spans="6:6" ht="18" customHeight="1">
      <c r="F441" s="34"/>
    </row>
    <row r="442" spans="6:6" ht="18" customHeight="1">
      <c r="F442" s="34"/>
    </row>
    <row r="443" spans="6:6" ht="18" customHeight="1">
      <c r="F443" s="34"/>
    </row>
    <row r="444" spans="6:6" ht="18" customHeight="1">
      <c r="F444" s="34"/>
    </row>
    <row r="445" spans="6:6" ht="18" customHeight="1">
      <c r="F445" s="34"/>
    </row>
    <row r="446" spans="6:6" ht="18" customHeight="1">
      <c r="F446" s="34"/>
    </row>
    <row r="447" spans="6:6" ht="18" customHeight="1">
      <c r="F447" s="34"/>
    </row>
    <row r="448" spans="6:6" ht="18" customHeight="1">
      <c r="F448" s="34"/>
    </row>
    <row r="449" spans="6:6" ht="18" customHeight="1">
      <c r="F449" s="34"/>
    </row>
    <row r="450" spans="6:6" ht="18" customHeight="1">
      <c r="F450" s="34"/>
    </row>
    <row r="451" spans="6:6" ht="18" customHeight="1">
      <c r="F451" s="34"/>
    </row>
    <row r="452" spans="6:6" ht="18" customHeight="1">
      <c r="F452" s="34"/>
    </row>
    <row r="453" spans="6:6" ht="18" customHeight="1">
      <c r="F453" s="34"/>
    </row>
    <row r="454" spans="6:6" ht="18" customHeight="1">
      <c r="F454" s="34"/>
    </row>
    <row r="455" spans="6:6" ht="18" customHeight="1">
      <c r="F455" s="34"/>
    </row>
    <row r="456" spans="6:6" ht="18" customHeight="1">
      <c r="F456" s="34"/>
    </row>
    <row r="457" spans="6:6" ht="18" customHeight="1">
      <c r="F457" s="34"/>
    </row>
    <row r="458" spans="6:6" ht="18" customHeight="1">
      <c r="F458" s="34"/>
    </row>
    <row r="459" spans="6:6" ht="18" customHeight="1">
      <c r="F459" s="34"/>
    </row>
    <row r="460" spans="6:6" ht="18" customHeight="1">
      <c r="F460" s="34"/>
    </row>
    <row r="461" spans="6:6" ht="18" customHeight="1">
      <c r="F461" s="34"/>
    </row>
    <row r="462" spans="6:6" ht="18" customHeight="1">
      <c r="F462" s="34"/>
    </row>
    <row r="463" spans="6:6" ht="18" customHeight="1">
      <c r="F463" s="34"/>
    </row>
    <row r="464" spans="6:6" ht="18" customHeight="1">
      <c r="F464" s="34"/>
    </row>
    <row r="465" spans="6:6" ht="18" customHeight="1">
      <c r="F465" s="34"/>
    </row>
    <row r="466" spans="6:6" ht="18" customHeight="1">
      <c r="F466" s="34"/>
    </row>
    <row r="467" spans="6:6" ht="18" customHeight="1">
      <c r="F467" s="34"/>
    </row>
    <row r="468" spans="6:6" ht="18" customHeight="1">
      <c r="F468" s="34"/>
    </row>
    <row r="469" spans="6:6" ht="18" customHeight="1">
      <c r="F469" s="34"/>
    </row>
    <row r="470" spans="6:6" ht="18" customHeight="1">
      <c r="F470" s="34"/>
    </row>
    <row r="471" spans="6:6" ht="18" customHeight="1">
      <c r="F471" s="34"/>
    </row>
    <row r="472" spans="6:6" ht="18" customHeight="1">
      <c r="F472" s="34"/>
    </row>
    <row r="473" spans="6:6" ht="18" customHeight="1">
      <c r="F473" s="34"/>
    </row>
    <row r="474" spans="6:6" ht="18" customHeight="1">
      <c r="F474" s="34"/>
    </row>
    <row r="475" spans="6:6" ht="18" customHeight="1">
      <c r="F475" s="34"/>
    </row>
    <row r="476" spans="6:6" ht="18" customHeight="1">
      <c r="F476" s="34"/>
    </row>
    <row r="477" spans="6:6" ht="18" customHeight="1">
      <c r="F477" s="34"/>
    </row>
    <row r="478" spans="6:6" ht="18" customHeight="1">
      <c r="F478" s="34"/>
    </row>
    <row r="479" spans="6:6" ht="18" customHeight="1">
      <c r="F479" s="34"/>
    </row>
    <row r="480" spans="6:6" ht="18" customHeight="1">
      <c r="F480" s="34"/>
    </row>
    <row r="481" spans="6:6" ht="18" customHeight="1">
      <c r="F481" s="34"/>
    </row>
    <row r="482" spans="6:6" ht="18" customHeight="1">
      <c r="F482" s="34"/>
    </row>
    <row r="483" spans="6:6" ht="18" customHeight="1">
      <c r="F483" s="34"/>
    </row>
    <row r="484" spans="6:6" ht="18" customHeight="1">
      <c r="F484" s="34"/>
    </row>
    <row r="485" spans="6:6" ht="18" customHeight="1">
      <c r="F485" s="34"/>
    </row>
    <row r="486" spans="6:6" ht="18" customHeight="1">
      <c r="F486" s="34"/>
    </row>
    <row r="487" spans="6:6" ht="18" customHeight="1">
      <c r="F487" s="34"/>
    </row>
    <row r="488" spans="6:6" ht="18" customHeight="1">
      <c r="F488" s="34"/>
    </row>
    <row r="489" spans="6:6" ht="18" customHeight="1">
      <c r="F489" s="34"/>
    </row>
    <row r="490" spans="6:6" ht="18" customHeight="1">
      <c r="F490" s="34"/>
    </row>
    <row r="491" spans="6:6" ht="18" customHeight="1">
      <c r="F491" s="34"/>
    </row>
    <row r="492" spans="6:6" ht="18" customHeight="1">
      <c r="F492" s="34"/>
    </row>
    <row r="493" spans="6:6" ht="18" customHeight="1">
      <c r="F493" s="34"/>
    </row>
    <row r="494" spans="6:6" ht="18" customHeight="1">
      <c r="F494" s="34"/>
    </row>
    <row r="495" spans="6:6" ht="18" customHeight="1">
      <c r="F495" s="34"/>
    </row>
    <row r="496" spans="6:6" ht="18" customHeight="1">
      <c r="F496" s="34"/>
    </row>
    <row r="497" spans="6:6" ht="18" customHeight="1">
      <c r="F497" s="34"/>
    </row>
    <row r="498" spans="6:6" ht="18" customHeight="1">
      <c r="F498" s="34"/>
    </row>
    <row r="499" spans="6:6" ht="18" customHeight="1">
      <c r="F499" s="34"/>
    </row>
    <row r="500" spans="6:6" ht="18" customHeight="1">
      <c r="F500" s="34"/>
    </row>
    <row r="501" spans="6:6" ht="18" customHeight="1">
      <c r="F501" s="34"/>
    </row>
    <row r="502" spans="6:6" ht="18" customHeight="1">
      <c r="F502" s="34"/>
    </row>
    <row r="503" spans="6:6" ht="18" customHeight="1">
      <c r="F503" s="34"/>
    </row>
    <row r="504" spans="6:6" ht="18" customHeight="1">
      <c r="F504" s="34"/>
    </row>
    <row r="505" spans="6:6" ht="18" customHeight="1">
      <c r="F505" s="34"/>
    </row>
    <row r="506" spans="6:6" ht="18" customHeight="1">
      <c r="F506" s="34"/>
    </row>
    <row r="507" spans="6:6" ht="18" customHeight="1">
      <c r="F507" s="34"/>
    </row>
    <row r="508" spans="6:6" ht="18" customHeight="1">
      <c r="F508" s="34"/>
    </row>
    <row r="509" spans="6:6" ht="18" customHeight="1">
      <c r="F509" s="34"/>
    </row>
    <row r="510" spans="6:6" ht="18" customHeight="1">
      <c r="F510" s="34"/>
    </row>
    <row r="511" spans="6:6" ht="18" customHeight="1">
      <c r="F511" s="34"/>
    </row>
    <row r="512" spans="6:6" ht="18" customHeight="1">
      <c r="F512" s="34"/>
    </row>
    <row r="513" spans="6:6" ht="18" customHeight="1">
      <c r="F513" s="34"/>
    </row>
    <row r="514" spans="6:6" ht="18" customHeight="1">
      <c r="F514" s="34"/>
    </row>
    <row r="515" spans="6:6" ht="18" customHeight="1">
      <c r="F515" s="34"/>
    </row>
    <row r="516" spans="6:6" ht="18" customHeight="1">
      <c r="F516" s="34"/>
    </row>
    <row r="517" spans="6:6" ht="18" customHeight="1">
      <c r="F517" s="34"/>
    </row>
    <row r="518" spans="6:6" ht="18" customHeight="1">
      <c r="F518" s="34"/>
    </row>
    <row r="519" spans="6:6" ht="18" customHeight="1">
      <c r="F519" s="34"/>
    </row>
    <row r="520" spans="6:6" ht="18" customHeight="1">
      <c r="F520" s="34"/>
    </row>
    <row r="521" spans="6:6" ht="18" customHeight="1">
      <c r="F521" s="34"/>
    </row>
    <row r="522" spans="6:6" ht="18" customHeight="1">
      <c r="F522" s="34"/>
    </row>
    <row r="523" spans="6:6" ht="18" customHeight="1">
      <c r="F523" s="34"/>
    </row>
    <row r="524" spans="6:6" ht="18" customHeight="1">
      <c r="F524" s="34"/>
    </row>
    <row r="525" spans="6:6" ht="18" customHeight="1">
      <c r="F525" s="34"/>
    </row>
    <row r="526" spans="6:6" ht="18" customHeight="1">
      <c r="F526" s="34"/>
    </row>
    <row r="527" spans="6:6" ht="18" customHeight="1">
      <c r="F527" s="34"/>
    </row>
    <row r="528" spans="6:6" ht="18" customHeight="1">
      <c r="F528" s="34"/>
    </row>
    <row r="529" spans="6:6" ht="18" customHeight="1">
      <c r="F529" s="34"/>
    </row>
    <row r="530" spans="6:6" ht="18" customHeight="1">
      <c r="F530" s="34"/>
    </row>
    <row r="531" spans="6:6" ht="18" customHeight="1">
      <c r="F531" s="34"/>
    </row>
    <row r="532" spans="6:6" ht="18" customHeight="1">
      <c r="F532" s="34"/>
    </row>
    <row r="533" spans="6:6" ht="18" customHeight="1">
      <c r="F533" s="34"/>
    </row>
    <row r="534" spans="6:6" ht="18" customHeight="1">
      <c r="F534" s="34"/>
    </row>
    <row r="535" spans="6:6" ht="18" customHeight="1">
      <c r="F535" s="34"/>
    </row>
    <row r="536" spans="6:6" ht="18" customHeight="1">
      <c r="F536" s="34"/>
    </row>
    <row r="537" spans="6:6" ht="18" customHeight="1">
      <c r="F537" s="34"/>
    </row>
    <row r="538" spans="6:6" ht="18" customHeight="1">
      <c r="F538" s="34"/>
    </row>
    <row r="539" spans="6:6" ht="18" customHeight="1">
      <c r="F539" s="34"/>
    </row>
    <row r="540" spans="6:6" ht="18" customHeight="1">
      <c r="F540" s="34"/>
    </row>
    <row r="541" spans="6:6" ht="18" customHeight="1">
      <c r="F541" s="34"/>
    </row>
    <row r="542" spans="6:6" ht="18" customHeight="1">
      <c r="F542" s="34"/>
    </row>
    <row r="543" spans="6:6" ht="18" customHeight="1">
      <c r="F543" s="34"/>
    </row>
    <row r="544" spans="6:6" ht="18" customHeight="1">
      <c r="F544" s="34"/>
    </row>
    <row r="545" spans="6:6" ht="18" customHeight="1">
      <c r="F545" s="34"/>
    </row>
    <row r="546" spans="6:6" ht="18" customHeight="1">
      <c r="F546" s="34"/>
    </row>
    <row r="547" spans="6:6" ht="18" customHeight="1">
      <c r="F547" s="34"/>
    </row>
    <row r="548" spans="6:6" ht="18" customHeight="1">
      <c r="F548" s="34"/>
    </row>
    <row r="549" spans="6:6" ht="18" customHeight="1">
      <c r="F549" s="34"/>
    </row>
    <row r="550" spans="6:6" ht="18" customHeight="1">
      <c r="F550" s="34"/>
    </row>
    <row r="551" spans="6:6" ht="18" customHeight="1">
      <c r="F551" s="34"/>
    </row>
    <row r="552" spans="6:6" ht="18" customHeight="1">
      <c r="F552" s="34"/>
    </row>
    <row r="553" spans="6:6" ht="18" customHeight="1">
      <c r="F553" s="34"/>
    </row>
    <row r="554" spans="6:6" ht="18" customHeight="1">
      <c r="F554" s="34"/>
    </row>
    <row r="555" spans="6:6" ht="18" customHeight="1">
      <c r="F555" s="34"/>
    </row>
    <row r="556" spans="6:6" ht="18" customHeight="1">
      <c r="F556" s="34"/>
    </row>
    <row r="557" spans="6:6" ht="18" customHeight="1">
      <c r="F557" s="34"/>
    </row>
    <row r="558" spans="6:6" ht="18" customHeight="1">
      <c r="F558" s="34"/>
    </row>
    <row r="559" spans="6:6" ht="18" customHeight="1">
      <c r="F559" s="34"/>
    </row>
    <row r="560" spans="6:6" ht="18" customHeight="1">
      <c r="F560" s="34"/>
    </row>
    <row r="561" spans="6:6" ht="18" customHeight="1">
      <c r="F561" s="34"/>
    </row>
    <row r="562" spans="6:6" ht="18" customHeight="1">
      <c r="F562" s="34"/>
    </row>
    <row r="563" spans="6:6" ht="18" customHeight="1">
      <c r="F563" s="34"/>
    </row>
    <row r="564" spans="6:6" ht="18" customHeight="1">
      <c r="F564" s="34"/>
    </row>
    <row r="565" spans="6:6" ht="18" customHeight="1">
      <c r="F565" s="34"/>
    </row>
    <row r="566" spans="6:6" ht="18" customHeight="1">
      <c r="F566" s="34"/>
    </row>
    <row r="567" spans="6:6" ht="18" customHeight="1">
      <c r="F567" s="34"/>
    </row>
    <row r="568" spans="6:6" ht="18" customHeight="1">
      <c r="F568" s="34"/>
    </row>
    <row r="569" spans="6:6" ht="18" customHeight="1">
      <c r="F569" s="34"/>
    </row>
    <row r="570" spans="6:6" ht="18" customHeight="1">
      <c r="F570" s="34"/>
    </row>
    <row r="571" spans="6:6" ht="18" customHeight="1">
      <c r="F571" s="34"/>
    </row>
    <row r="572" spans="6:6" ht="18" customHeight="1">
      <c r="F572" s="34"/>
    </row>
    <row r="573" spans="6:6" ht="18" customHeight="1">
      <c r="F573" s="34"/>
    </row>
    <row r="574" spans="6:6" ht="18" customHeight="1">
      <c r="F574" s="34"/>
    </row>
    <row r="575" spans="6:6" ht="18" customHeight="1">
      <c r="F575" s="34"/>
    </row>
    <row r="576" spans="6:6" ht="18" customHeight="1">
      <c r="F576" s="34"/>
    </row>
    <row r="577" spans="6:6" ht="18" customHeight="1">
      <c r="F577" s="34"/>
    </row>
    <row r="578" spans="6:6" ht="18" customHeight="1">
      <c r="F578" s="34"/>
    </row>
    <row r="579" spans="6:6" ht="18" customHeight="1">
      <c r="F579" s="34"/>
    </row>
    <row r="580" spans="6:6" ht="18" customHeight="1">
      <c r="F580" s="34"/>
    </row>
    <row r="581" spans="6:6" ht="18" customHeight="1">
      <c r="F581" s="34"/>
    </row>
    <row r="582" spans="6:6" ht="18" customHeight="1">
      <c r="F582" s="34"/>
    </row>
    <row r="583" spans="6:6" ht="18" customHeight="1">
      <c r="F583" s="34"/>
    </row>
    <row r="584" spans="6:6" ht="18" customHeight="1">
      <c r="F584" s="34"/>
    </row>
    <row r="585" spans="6:6" ht="18" customHeight="1">
      <c r="F585" s="34"/>
    </row>
    <row r="586" spans="6:6" ht="18" customHeight="1">
      <c r="F586" s="34"/>
    </row>
    <row r="587" spans="6:6" ht="18" customHeight="1">
      <c r="F587" s="34"/>
    </row>
    <row r="588" spans="6:6" ht="18" customHeight="1">
      <c r="F588" s="34"/>
    </row>
    <row r="589" spans="6:6" ht="18" customHeight="1">
      <c r="F589" s="34"/>
    </row>
    <row r="590" spans="6:6" ht="18" customHeight="1">
      <c r="F590" s="34"/>
    </row>
    <row r="591" spans="6:6" ht="18" customHeight="1">
      <c r="F591" s="34"/>
    </row>
    <row r="592" spans="6:6" ht="18" customHeight="1">
      <c r="F592" s="34"/>
    </row>
    <row r="593" spans="6:6" ht="18" customHeight="1">
      <c r="F593" s="34"/>
    </row>
    <row r="594" spans="6:6" ht="18" customHeight="1">
      <c r="F594" s="34"/>
    </row>
    <row r="595" spans="6:6" ht="18" customHeight="1">
      <c r="F595" s="34"/>
    </row>
    <row r="596" spans="6:6" ht="18" customHeight="1">
      <c r="F596" s="34"/>
    </row>
    <row r="597" spans="6:6" ht="18" customHeight="1">
      <c r="F597" s="34"/>
    </row>
    <row r="598" spans="6:6" ht="18" customHeight="1">
      <c r="F598" s="34"/>
    </row>
    <row r="599" spans="6:6" ht="18" customHeight="1">
      <c r="F599" s="34"/>
    </row>
    <row r="600" spans="6:6" ht="18" customHeight="1">
      <c r="F600" s="34"/>
    </row>
    <row r="601" spans="6:6" ht="18" customHeight="1">
      <c r="F601" s="34"/>
    </row>
    <row r="602" spans="6:6" ht="18" customHeight="1">
      <c r="F602" s="34"/>
    </row>
    <row r="603" spans="6:6" ht="18" customHeight="1">
      <c r="F603" s="34"/>
    </row>
    <row r="604" spans="6:6" ht="18" customHeight="1">
      <c r="F604" s="34"/>
    </row>
    <row r="605" spans="6:6" ht="18" customHeight="1">
      <c r="F605" s="34"/>
    </row>
    <row r="606" spans="6:6" ht="18" customHeight="1">
      <c r="F606" s="34"/>
    </row>
    <row r="607" spans="6:6" ht="18" customHeight="1">
      <c r="F607" s="34"/>
    </row>
    <row r="608" spans="6:6" ht="18" customHeight="1">
      <c r="F608" s="34"/>
    </row>
    <row r="609" spans="6:6" ht="18" customHeight="1">
      <c r="F609" s="34"/>
    </row>
    <row r="610" spans="6:6" ht="18" customHeight="1">
      <c r="F610" s="34"/>
    </row>
    <row r="611" spans="6:6" ht="18" customHeight="1">
      <c r="F611" s="34"/>
    </row>
    <row r="612" spans="6:6" ht="18" customHeight="1">
      <c r="F612" s="34"/>
    </row>
    <row r="613" spans="6:6" ht="18" customHeight="1">
      <c r="F613" s="34"/>
    </row>
    <row r="614" spans="6:6" ht="18" customHeight="1">
      <c r="F614" s="34"/>
    </row>
    <row r="615" spans="6:6" ht="18" customHeight="1">
      <c r="F615" s="34"/>
    </row>
    <row r="616" spans="6:6" ht="18" customHeight="1">
      <c r="F616" s="34"/>
    </row>
    <row r="617" spans="6:6" ht="18" customHeight="1">
      <c r="F617" s="34"/>
    </row>
    <row r="618" spans="6:6" ht="18" customHeight="1">
      <c r="F618" s="34"/>
    </row>
    <row r="619" spans="6:6" ht="18" customHeight="1">
      <c r="F619" s="34"/>
    </row>
    <row r="620" spans="6:6" ht="18" customHeight="1">
      <c r="F620" s="34"/>
    </row>
    <row r="621" spans="6:6" ht="18" customHeight="1">
      <c r="F621" s="34"/>
    </row>
    <row r="622" spans="6:6" ht="18" customHeight="1">
      <c r="F622" s="34"/>
    </row>
    <row r="623" spans="6:6" ht="18" customHeight="1">
      <c r="F623" s="34"/>
    </row>
    <row r="624" spans="6:6" ht="18" customHeight="1">
      <c r="F624" s="34"/>
    </row>
    <row r="625" spans="6:6" ht="18" customHeight="1">
      <c r="F625" s="34"/>
    </row>
    <row r="626" spans="6:6" ht="18" customHeight="1">
      <c r="F626" s="34"/>
    </row>
    <row r="627" spans="6:6" ht="18" customHeight="1">
      <c r="F627" s="34"/>
    </row>
    <row r="628" spans="6:6" ht="18" customHeight="1">
      <c r="F628" s="34"/>
    </row>
    <row r="629" spans="6:6" ht="18" customHeight="1">
      <c r="F629" s="34"/>
    </row>
    <row r="630" spans="6:6" ht="18" customHeight="1">
      <c r="F630" s="34"/>
    </row>
    <row r="631" spans="6:6" ht="18" customHeight="1">
      <c r="F631" s="34"/>
    </row>
    <row r="632" spans="6:6" ht="18" customHeight="1">
      <c r="F632" s="34"/>
    </row>
    <row r="633" spans="6:6" ht="18" customHeight="1">
      <c r="F633" s="34"/>
    </row>
    <row r="634" spans="6:6" ht="18" customHeight="1">
      <c r="F634" s="34"/>
    </row>
    <row r="635" spans="6:6" ht="18" customHeight="1">
      <c r="F635" s="34"/>
    </row>
    <row r="636" spans="6:6" ht="18" customHeight="1">
      <c r="F636" s="34"/>
    </row>
    <row r="637" spans="6:6" ht="18" customHeight="1">
      <c r="F637" s="34"/>
    </row>
    <row r="638" spans="6:6" ht="18" customHeight="1">
      <c r="F638" s="34"/>
    </row>
    <row r="639" spans="6:6" ht="18" customHeight="1">
      <c r="F639" s="34"/>
    </row>
    <row r="640" spans="6:6" ht="18" customHeight="1">
      <c r="F640" s="34"/>
    </row>
    <row r="641" spans="6:6" ht="18" customHeight="1">
      <c r="F641" s="34"/>
    </row>
    <row r="642" spans="6:6" ht="18" customHeight="1">
      <c r="F642" s="34"/>
    </row>
    <row r="643" spans="6:6" ht="18" customHeight="1">
      <c r="F643" s="34"/>
    </row>
    <row r="644" spans="6:6" ht="18" customHeight="1">
      <c r="F644" s="34"/>
    </row>
    <row r="645" spans="6:6" ht="18" customHeight="1">
      <c r="F645" s="34"/>
    </row>
    <row r="646" spans="6:6" ht="18" customHeight="1">
      <c r="F646" s="34"/>
    </row>
    <row r="647" spans="6:6" ht="18" customHeight="1">
      <c r="F647" s="34"/>
    </row>
    <row r="648" spans="6:6" ht="18" customHeight="1">
      <c r="F648" s="34"/>
    </row>
    <row r="649" spans="6:6" ht="18" customHeight="1">
      <c r="F649" s="34"/>
    </row>
    <row r="650" spans="6:6" ht="18" customHeight="1">
      <c r="F650" s="34"/>
    </row>
    <row r="651" spans="6:6" ht="18" customHeight="1">
      <c r="F651" s="34"/>
    </row>
    <row r="652" spans="6:6" ht="18" customHeight="1">
      <c r="F652" s="34"/>
    </row>
    <row r="653" spans="6:6" ht="18" customHeight="1">
      <c r="F653" s="34"/>
    </row>
    <row r="654" spans="6:6" ht="18" customHeight="1">
      <c r="F654" s="34"/>
    </row>
    <row r="655" spans="6:6" ht="18" customHeight="1">
      <c r="F655" s="34"/>
    </row>
    <row r="656" spans="6:6" ht="18" customHeight="1">
      <c r="F656" s="34"/>
    </row>
    <row r="657" spans="6:6" ht="18" customHeight="1">
      <c r="F657" s="34"/>
    </row>
    <row r="658" spans="6:6" ht="18" customHeight="1">
      <c r="F658" s="34"/>
    </row>
    <row r="659" spans="6:6" ht="18" customHeight="1">
      <c r="F659" s="34"/>
    </row>
    <row r="660" spans="6:6" ht="18" customHeight="1">
      <c r="F660" s="34"/>
    </row>
    <row r="661" spans="6:6" ht="18" customHeight="1">
      <c r="F661" s="34"/>
    </row>
    <row r="662" spans="6:6" ht="18" customHeight="1">
      <c r="F662" s="34"/>
    </row>
    <row r="663" spans="6:6" ht="18" customHeight="1">
      <c r="F663" s="34"/>
    </row>
    <row r="664" spans="6:6" ht="18" customHeight="1">
      <c r="F664" s="34"/>
    </row>
    <row r="665" spans="6:6" ht="18" customHeight="1">
      <c r="F665" s="34"/>
    </row>
    <row r="666" spans="6:6" ht="18" customHeight="1">
      <c r="F666" s="34"/>
    </row>
    <row r="667" spans="6:6" ht="18" customHeight="1">
      <c r="F667" s="34"/>
    </row>
    <row r="668" spans="6:6" ht="18" customHeight="1">
      <c r="F668" s="34"/>
    </row>
    <row r="669" spans="6:6" ht="18" customHeight="1">
      <c r="F669" s="34"/>
    </row>
    <row r="670" spans="6:6" ht="18" customHeight="1">
      <c r="F670" s="34"/>
    </row>
    <row r="671" spans="6:6" ht="18" customHeight="1">
      <c r="F671" s="34"/>
    </row>
    <row r="672" spans="6:6" ht="18" customHeight="1">
      <c r="F672" s="34"/>
    </row>
    <row r="673" spans="6:6" ht="18" customHeight="1">
      <c r="F673" s="34"/>
    </row>
    <row r="674" spans="6:6" ht="18" customHeight="1">
      <c r="F674" s="34"/>
    </row>
    <row r="675" spans="6:6" ht="18" customHeight="1">
      <c r="F675" s="34"/>
    </row>
    <row r="676" spans="6:6" ht="18" customHeight="1">
      <c r="F676" s="34"/>
    </row>
    <row r="677" spans="6:6" ht="18" customHeight="1">
      <c r="F677" s="34"/>
    </row>
    <row r="678" spans="6:6" ht="18" customHeight="1">
      <c r="F678" s="34"/>
    </row>
    <row r="679" spans="6:6" ht="18" customHeight="1">
      <c r="F679" s="34"/>
    </row>
    <row r="680" spans="6:6" ht="18" customHeight="1">
      <c r="F680" s="34"/>
    </row>
    <row r="681" spans="6:6" ht="18" customHeight="1">
      <c r="F681" s="34"/>
    </row>
    <row r="682" spans="6:6" ht="18" customHeight="1">
      <c r="F682" s="34"/>
    </row>
    <row r="683" spans="6:6" ht="18" customHeight="1">
      <c r="F683" s="34"/>
    </row>
    <row r="684" spans="6:6" ht="18" customHeight="1">
      <c r="F684" s="34"/>
    </row>
    <row r="685" spans="6:6" ht="18" customHeight="1">
      <c r="F685" s="34"/>
    </row>
    <row r="686" spans="6:6" ht="18" customHeight="1">
      <c r="F686" s="34"/>
    </row>
    <row r="687" spans="6:6" ht="18" customHeight="1">
      <c r="F687" s="34"/>
    </row>
    <row r="688" spans="6:6" ht="18" customHeight="1">
      <c r="F688" s="34"/>
    </row>
    <row r="689" spans="6:6" ht="18" customHeight="1">
      <c r="F689" s="34"/>
    </row>
    <row r="690" spans="6:6" ht="18" customHeight="1">
      <c r="F690" s="34"/>
    </row>
    <row r="691" spans="6:6" ht="18" customHeight="1">
      <c r="F691" s="34"/>
    </row>
    <row r="692" spans="6:6" ht="18" customHeight="1">
      <c r="F692" s="34"/>
    </row>
    <row r="693" spans="6:6" ht="18" customHeight="1">
      <c r="F693" s="34"/>
    </row>
    <row r="694" spans="6:6" ht="18" customHeight="1">
      <c r="F694" s="34"/>
    </row>
    <row r="695" spans="6:6" ht="18" customHeight="1">
      <c r="F695" s="34"/>
    </row>
    <row r="696" spans="6:6" ht="18" customHeight="1">
      <c r="F696" s="34"/>
    </row>
    <row r="697" spans="6:6" ht="18" customHeight="1">
      <c r="F697" s="34"/>
    </row>
    <row r="698" spans="6:6" ht="18" customHeight="1">
      <c r="F698" s="34"/>
    </row>
    <row r="699" spans="6:6" ht="18" customHeight="1">
      <c r="F699" s="34"/>
    </row>
    <row r="700" spans="6:6" ht="18" customHeight="1">
      <c r="F700" s="34"/>
    </row>
    <row r="701" spans="6:6" ht="18" customHeight="1">
      <c r="F701" s="34"/>
    </row>
    <row r="702" spans="6:6" ht="18" customHeight="1">
      <c r="F702" s="34"/>
    </row>
    <row r="703" spans="6:6" ht="18" customHeight="1">
      <c r="F703" s="34"/>
    </row>
    <row r="704" spans="6:6" ht="18" customHeight="1">
      <c r="F704" s="34"/>
    </row>
    <row r="705" spans="6:6" ht="18" customHeight="1">
      <c r="F705" s="34"/>
    </row>
    <row r="706" spans="6:6" ht="18" customHeight="1">
      <c r="F706" s="34"/>
    </row>
    <row r="707" spans="6:6" ht="18" customHeight="1">
      <c r="F707" s="34"/>
    </row>
    <row r="708" spans="6:6" ht="18" customHeight="1">
      <c r="F708" s="34"/>
    </row>
    <row r="709" spans="6:6" ht="18" customHeight="1">
      <c r="F709" s="34"/>
    </row>
    <row r="710" spans="6:6" ht="18" customHeight="1">
      <c r="F710" s="34"/>
    </row>
    <row r="711" spans="6:6" ht="18" customHeight="1">
      <c r="F711" s="34"/>
    </row>
    <row r="712" spans="6:6" ht="18" customHeight="1">
      <c r="F712" s="34"/>
    </row>
    <row r="713" spans="6:6" ht="18" customHeight="1">
      <c r="F713" s="34"/>
    </row>
    <row r="714" spans="6:6" ht="18" customHeight="1">
      <c r="F714" s="34"/>
    </row>
    <row r="715" spans="6:6" ht="18" customHeight="1">
      <c r="F715" s="34"/>
    </row>
    <row r="716" spans="6:6" ht="18" customHeight="1">
      <c r="F716" s="34"/>
    </row>
    <row r="717" spans="6:6" ht="18" customHeight="1">
      <c r="F717" s="34"/>
    </row>
    <row r="718" spans="6:6" ht="18" customHeight="1">
      <c r="F718" s="34"/>
    </row>
    <row r="719" spans="6:6" ht="18" customHeight="1">
      <c r="F719" s="34"/>
    </row>
    <row r="720" spans="6:6" ht="18" customHeight="1">
      <c r="F720" s="34"/>
    </row>
    <row r="721" spans="6:6" ht="18" customHeight="1">
      <c r="F721" s="34"/>
    </row>
    <row r="722" spans="6:6" ht="18" customHeight="1">
      <c r="F722" s="34"/>
    </row>
    <row r="723" spans="6:6" ht="18" customHeight="1">
      <c r="F723" s="34"/>
    </row>
    <row r="724" spans="6:6" ht="18" customHeight="1">
      <c r="F724" s="34"/>
    </row>
    <row r="725" spans="6:6" ht="18" customHeight="1">
      <c r="F725" s="34"/>
    </row>
    <row r="726" spans="6:6" ht="18" customHeight="1">
      <c r="F726" s="34"/>
    </row>
    <row r="727" spans="6:6" ht="18" customHeight="1">
      <c r="F727" s="34"/>
    </row>
    <row r="728" spans="6:6" ht="18" customHeight="1">
      <c r="F728" s="34"/>
    </row>
    <row r="729" spans="6:6" ht="18" customHeight="1">
      <c r="F729" s="34"/>
    </row>
    <row r="730" spans="6:6" ht="18" customHeight="1">
      <c r="F730" s="34"/>
    </row>
    <row r="731" spans="6:6" ht="18" customHeight="1">
      <c r="F731" s="34"/>
    </row>
    <row r="732" spans="6:6" ht="18" customHeight="1">
      <c r="F732" s="34"/>
    </row>
    <row r="733" spans="6:6" ht="18" customHeight="1">
      <c r="F733" s="34"/>
    </row>
    <row r="734" spans="6:6" ht="18" customHeight="1">
      <c r="F734" s="34"/>
    </row>
    <row r="735" spans="6:6" ht="18" customHeight="1">
      <c r="F735" s="34"/>
    </row>
    <row r="736" spans="6:6" ht="18" customHeight="1">
      <c r="F736" s="34"/>
    </row>
    <row r="737" spans="6:6" ht="18" customHeight="1">
      <c r="F737" s="34"/>
    </row>
    <row r="738" spans="6:6" ht="18" customHeight="1">
      <c r="F738" s="34"/>
    </row>
    <row r="739" spans="6:6" ht="18" customHeight="1">
      <c r="F739" s="34"/>
    </row>
    <row r="740" spans="6:6" ht="18" customHeight="1">
      <c r="F740" s="34"/>
    </row>
    <row r="741" spans="6:6" ht="18" customHeight="1">
      <c r="F741" s="34"/>
    </row>
    <row r="742" spans="6:6" ht="18" customHeight="1">
      <c r="F742" s="34"/>
    </row>
    <row r="743" spans="6:6" ht="18" customHeight="1">
      <c r="F743" s="34"/>
    </row>
    <row r="744" spans="6:6" ht="18" customHeight="1">
      <c r="F744" s="34"/>
    </row>
    <row r="745" spans="6:6" ht="18" customHeight="1">
      <c r="F745" s="34"/>
    </row>
    <row r="746" spans="6:6" ht="18" customHeight="1">
      <c r="F746" s="34"/>
    </row>
    <row r="747" spans="6:6" ht="18" customHeight="1">
      <c r="F747" s="34"/>
    </row>
    <row r="748" spans="6:6" ht="18" customHeight="1">
      <c r="F748" s="34"/>
    </row>
    <row r="749" spans="6:6" ht="18" customHeight="1">
      <c r="F749" s="34"/>
    </row>
    <row r="750" spans="6:6" ht="18" customHeight="1">
      <c r="F750" s="34"/>
    </row>
    <row r="751" spans="6:6" ht="18" customHeight="1">
      <c r="F751" s="34"/>
    </row>
    <row r="752" spans="6:6" ht="18" customHeight="1">
      <c r="F752" s="34"/>
    </row>
    <row r="753" spans="6:6" ht="18" customHeight="1">
      <c r="F753" s="34"/>
    </row>
    <row r="754" spans="6:6" ht="18" customHeight="1">
      <c r="F754" s="34"/>
    </row>
    <row r="755" spans="6:6" ht="18" customHeight="1">
      <c r="F755" s="34"/>
    </row>
    <row r="756" spans="6:6" ht="18" customHeight="1">
      <c r="F756" s="34"/>
    </row>
    <row r="757" spans="6:6" ht="18" customHeight="1">
      <c r="F757" s="34"/>
    </row>
    <row r="758" spans="6:6" ht="18" customHeight="1">
      <c r="F758" s="34"/>
    </row>
    <row r="759" spans="6:6" ht="18" customHeight="1">
      <c r="F759" s="34"/>
    </row>
    <row r="760" spans="6:6" ht="18" customHeight="1">
      <c r="F760" s="34"/>
    </row>
    <row r="761" spans="6:6" ht="18" customHeight="1">
      <c r="F761" s="34"/>
    </row>
    <row r="762" spans="6:6" ht="18" customHeight="1">
      <c r="F762" s="34"/>
    </row>
    <row r="763" spans="6:6" ht="18" customHeight="1">
      <c r="F763" s="34"/>
    </row>
    <row r="764" spans="6:6" ht="18" customHeight="1">
      <c r="F764" s="34"/>
    </row>
    <row r="765" spans="6:6" ht="18" customHeight="1">
      <c r="F765" s="34"/>
    </row>
    <row r="766" spans="6:6" ht="18" customHeight="1">
      <c r="F766" s="34"/>
    </row>
    <row r="767" spans="6:6" ht="18" customHeight="1">
      <c r="F767" s="34"/>
    </row>
    <row r="768" spans="6:6" ht="18" customHeight="1">
      <c r="F768" s="34"/>
    </row>
    <row r="769" spans="6:6" ht="18" customHeight="1">
      <c r="F769" s="34"/>
    </row>
    <row r="770" spans="6:6" ht="18" customHeight="1">
      <c r="F770" s="34"/>
    </row>
    <row r="771" spans="6:6" ht="18" customHeight="1">
      <c r="F771" s="34"/>
    </row>
    <row r="772" spans="6:6" ht="18" customHeight="1">
      <c r="F772" s="34"/>
    </row>
    <row r="773" spans="6:6" ht="18" customHeight="1">
      <c r="F773" s="34"/>
    </row>
    <row r="774" spans="6:6" ht="18" customHeight="1">
      <c r="F774" s="34"/>
    </row>
    <row r="775" spans="6:6" ht="18" customHeight="1">
      <c r="F775" s="34"/>
    </row>
    <row r="776" spans="6:6" ht="18" customHeight="1">
      <c r="F776" s="34"/>
    </row>
    <row r="777" spans="6:6" ht="18" customHeight="1">
      <c r="F777" s="34"/>
    </row>
    <row r="778" spans="6:6" ht="18" customHeight="1">
      <c r="F778" s="34"/>
    </row>
    <row r="779" spans="6:6" ht="18" customHeight="1">
      <c r="F779" s="34"/>
    </row>
    <row r="780" spans="6:6" ht="18" customHeight="1">
      <c r="F780" s="34"/>
    </row>
    <row r="781" spans="6:6" ht="18" customHeight="1">
      <c r="F781" s="34"/>
    </row>
    <row r="782" spans="6:6" ht="18" customHeight="1">
      <c r="F782" s="34"/>
    </row>
    <row r="783" spans="6:6" ht="18" customHeight="1">
      <c r="F783" s="34"/>
    </row>
    <row r="784" spans="6:6" ht="18" customHeight="1">
      <c r="F784" s="34"/>
    </row>
    <row r="785" spans="6:6" ht="18" customHeight="1">
      <c r="F785" s="34"/>
    </row>
    <row r="786" spans="6:6" ht="18" customHeight="1">
      <c r="F786" s="34"/>
    </row>
    <row r="787" spans="6:6" ht="18" customHeight="1">
      <c r="F787" s="34"/>
    </row>
    <row r="788" spans="6:6" ht="18" customHeight="1">
      <c r="F788" s="34"/>
    </row>
    <row r="789" spans="6:6" ht="18" customHeight="1">
      <c r="F789" s="34"/>
    </row>
    <row r="790" spans="6:6" ht="18" customHeight="1">
      <c r="F790" s="34"/>
    </row>
    <row r="791" spans="6:6" ht="18" customHeight="1">
      <c r="F791" s="34"/>
    </row>
    <row r="792" spans="6:6" ht="18" customHeight="1">
      <c r="F792" s="34"/>
    </row>
    <row r="793" spans="6:6" ht="18" customHeight="1">
      <c r="F793" s="34"/>
    </row>
    <row r="794" spans="6:6" ht="18" customHeight="1">
      <c r="F794" s="34"/>
    </row>
    <row r="795" spans="6:6" ht="18" customHeight="1">
      <c r="F795" s="34"/>
    </row>
    <row r="796" spans="6:6" ht="18" customHeight="1">
      <c r="F796" s="34"/>
    </row>
    <row r="797" spans="6:6" ht="18" customHeight="1">
      <c r="F797" s="34"/>
    </row>
    <row r="798" spans="6:6" ht="18" customHeight="1">
      <c r="F798" s="34"/>
    </row>
    <row r="799" spans="6:6" ht="18" customHeight="1">
      <c r="F799" s="34"/>
    </row>
    <row r="800" spans="6:6" ht="18" customHeight="1">
      <c r="F800" s="34"/>
    </row>
    <row r="801" spans="6:6" ht="18" customHeight="1">
      <c r="F801" s="34"/>
    </row>
    <row r="802" spans="6:6" ht="18" customHeight="1">
      <c r="F802" s="34"/>
    </row>
    <row r="803" spans="6:6" ht="18" customHeight="1">
      <c r="F803" s="34"/>
    </row>
    <row r="804" spans="6:6" ht="18" customHeight="1">
      <c r="F804" s="34"/>
    </row>
    <row r="805" spans="6:6" ht="18" customHeight="1">
      <c r="F805" s="34"/>
    </row>
    <row r="806" spans="6:6" ht="18" customHeight="1">
      <c r="F806" s="34"/>
    </row>
    <row r="807" spans="6:6" ht="18" customHeight="1">
      <c r="F807" s="34"/>
    </row>
    <row r="808" spans="6:6" ht="18" customHeight="1">
      <c r="F808" s="34"/>
    </row>
    <row r="809" spans="6:6" ht="18" customHeight="1">
      <c r="F809" s="34"/>
    </row>
    <row r="810" spans="6:6" ht="18" customHeight="1">
      <c r="F810" s="34"/>
    </row>
    <row r="811" spans="6:6" ht="18" customHeight="1">
      <c r="F811" s="34"/>
    </row>
    <row r="812" spans="6:6" ht="18" customHeight="1">
      <c r="F812" s="34"/>
    </row>
    <row r="813" spans="6:6" ht="18" customHeight="1">
      <c r="F813" s="34"/>
    </row>
    <row r="814" spans="6:6" ht="18" customHeight="1">
      <c r="F814" s="34"/>
    </row>
    <row r="815" spans="6:6" ht="18" customHeight="1">
      <c r="F815" s="34"/>
    </row>
    <row r="816" spans="6:6" ht="18" customHeight="1">
      <c r="F816" s="34"/>
    </row>
    <row r="817" spans="6:6" ht="18" customHeight="1">
      <c r="F817" s="34"/>
    </row>
    <row r="818" spans="6:6" ht="18" customHeight="1">
      <c r="F818" s="34"/>
    </row>
    <row r="819" spans="6:6" ht="18" customHeight="1">
      <c r="F819" s="34"/>
    </row>
    <row r="820" spans="6:6" ht="18" customHeight="1">
      <c r="F820" s="34"/>
    </row>
    <row r="821" spans="6:6" ht="18" customHeight="1">
      <c r="F821" s="34"/>
    </row>
    <row r="822" spans="6:6" ht="18" customHeight="1">
      <c r="F822" s="34"/>
    </row>
    <row r="823" spans="6:6" ht="18" customHeight="1">
      <c r="F823" s="34"/>
    </row>
    <row r="824" spans="6:6" ht="18" customHeight="1">
      <c r="F824" s="34"/>
    </row>
    <row r="825" spans="6:6" ht="18" customHeight="1">
      <c r="F825" s="34"/>
    </row>
    <row r="826" spans="6:6" ht="18" customHeight="1">
      <c r="F826" s="34"/>
    </row>
    <row r="827" spans="6:6" ht="18" customHeight="1">
      <c r="F827" s="34"/>
    </row>
    <row r="828" spans="6:6" ht="18" customHeight="1">
      <c r="F828" s="34"/>
    </row>
    <row r="829" spans="6:6" ht="18" customHeight="1">
      <c r="F829" s="34"/>
    </row>
    <row r="830" spans="6:6" ht="18" customHeight="1">
      <c r="F830" s="34"/>
    </row>
    <row r="831" spans="6:6" ht="18" customHeight="1">
      <c r="F831" s="34"/>
    </row>
    <row r="832" spans="6:6" ht="18" customHeight="1">
      <c r="F832" s="34"/>
    </row>
    <row r="833" spans="6:6" ht="18" customHeight="1">
      <c r="F833" s="34"/>
    </row>
    <row r="834" spans="6:6" ht="18" customHeight="1">
      <c r="F834" s="34"/>
    </row>
    <row r="835" spans="6:6" ht="18" customHeight="1">
      <c r="F835" s="34"/>
    </row>
    <row r="836" spans="6:6" ht="18" customHeight="1">
      <c r="F836" s="34"/>
    </row>
    <row r="837" spans="6:6" ht="18" customHeight="1">
      <c r="F837" s="34"/>
    </row>
    <row r="838" spans="6:6" ht="18" customHeight="1">
      <c r="F838" s="34"/>
    </row>
    <row r="839" spans="6:6" ht="18" customHeight="1">
      <c r="F839" s="34"/>
    </row>
    <row r="840" spans="6:6" ht="18" customHeight="1">
      <c r="F840" s="34"/>
    </row>
    <row r="841" spans="6:6" ht="18" customHeight="1">
      <c r="F841" s="34"/>
    </row>
    <row r="842" spans="6:6" ht="18" customHeight="1">
      <c r="F842" s="34"/>
    </row>
    <row r="843" spans="6:6" ht="18" customHeight="1">
      <c r="F843" s="34"/>
    </row>
    <row r="844" spans="6:6" ht="18" customHeight="1">
      <c r="F844" s="34"/>
    </row>
    <row r="845" spans="6:6" ht="18" customHeight="1">
      <c r="F845" s="34"/>
    </row>
    <row r="846" spans="6:6" ht="18" customHeight="1">
      <c r="F846" s="34"/>
    </row>
    <row r="847" spans="6:6" ht="18" customHeight="1">
      <c r="F847" s="34"/>
    </row>
    <row r="848" spans="6:6" ht="18" customHeight="1">
      <c r="F848" s="34"/>
    </row>
    <row r="849" spans="6:6" ht="18" customHeight="1">
      <c r="F849" s="34"/>
    </row>
    <row r="850" spans="6:6" ht="18" customHeight="1">
      <c r="F850" s="34"/>
    </row>
    <row r="851" spans="6:6" ht="18" customHeight="1">
      <c r="F851" s="34"/>
    </row>
    <row r="852" spans="6:6" ht="18" customHeight="1">
      <c r="F852" s="34"/>
    </row>
    <row r="853" spans="6:6" ht="18" customHeight="1">
      <c r="F853" s="34"/>
    </row>
    <row r="854" spans="6:6" ht="18" customHeight="1">
      <c r="F854" s="34"/>
    </row>
    <row r="855" spans="6:6" ht="18" customHeight="1">
      <c r="F855" s="34"/>
    </row>
    <row r="856" spans="6:6" ht="18" customHeight="1">
      <c r="F856" s="34"/>
    </row>
    <row r="857" spans="6:6" ht="18" customHeight="1">
      <c r="F857" s="34"/>
    </row>
    <row r="858" spans="6:6" ht="18" customHeight="1">
      <c r="F858" s="34"/>
    </row>
    <row r="859" spans="6:6" ht="18" customHeight="1">
      <c r="F859" s="34"/>
    </row>
    <row r="860" spans="6:6" ht="18" customHeight="1">
      <c r="F860" s="34"/>
    </row>
    <row r="861" spans="6:6" ht="18" customHeight="1">
      <c r="F861" s="34"/>
    </row>
    <row r="862" spans="6:6" ht="18" customHeight="1">
      <c r="F862" s="34"/>
    </row>
    <row r="863" spans="6:6" ht="18" customHeight="1">
      <c r="F863" s="34"/>
    </row>
    <row r="864" spans="6:6" ht="18" customHeight="1">
      <c r="F864" s="34"/>
    </row>
    <row r="865" spans="6:6" ht="18" customHeight="1">
      <c r="F865" s="34"/>
    </row>
    <row r="866" spans="6:6" ht="18" customHeight="1">
      <c r="F866" s="34"/>
    </row>
    <row r="867" spans="6:6" ht="18" customHeight="1">
      <c r="F867" s="34"/>
    </row>
    <row r="868" spans="6:6" ht="18" customHeight="1">
      <c r="F868" s="34"/>
    </row>
    <row r="869" spans="6:6" ht="18" customHeight="1">
      <c r="F869" s="34"/>
    </row>
    <row r="870" spans="6:6" ht="18" customHeight="1">
      <c r="F870" s="34"/>
    </row>
    <row r="871" spans="6:6" ht="18" customHeight="1">
      <c r="F871" s="34"/>
    </row>
    <row r="872" spans="6:6" ht="18" customHeight="1">
      <c r="F872" s="34"/>
    </row>
    <row r="873" spans="6:6" ht="18" customHeight="1">
      <c r="F873" s="34"/>
    </row>
    <row r="874" spans="6:6" ht="18" customHeight="1">
      <c r="F874" s="34"/>
    </row>
    <row r="875" spans="6:6" ht="18" customHeight="1">
      <c r="F875" s="34"/>
    </row>
    <row r="876" spans="6:6" ht="18" customHeight="1">
      <c r="F876" s="34"/>
    </row>
    <row r="877" spans="6:6" ht="18" customHeight="1">
      <c r="F877" s="34"/>
    </row>
    <row r="878" spans="6:6" ht="18" customHeight="1">
      <c r="F878" s="34"/>
    </row>
    <row r="879" spans="6:6" ht="18" customHeight="1">
      <c r="F879" s="34"/>
    </row>
    <row r="880" spans="6:6" ht="18" customHeight="1">
      <c r="F880" s="34"/>
    </row>
    <row r="881" spans="6:6" ht="18" customHeight="1">
      <c r="F881" s="34"/>
    </row>
    <row r="882" spans="6:6" ht="18" customHeight="1">
      <c r="F882" s="34"/>
    </row>
    <row r="883" spans="6:6" ht="18" customHeight="1">
      <c r="F883" s="34"/>
    </row>
    <row r="884" spans="6:6" ht="18" customHeight="1">
      <c r="F884" s="34"/>
    </row>
    <row r="885" spans="6:6" ht="18" customHeight="1">
      <c r="F885" s="34"/>
    </row>
    <row r="886" spans="6:6" ht="18" customHeight="1">
      <c r="F886" s="34"/>
    </row>
    <row r="887" spans="6:6" ht="18" customHeight="1">
      <c r="F887" s="34"/>
    </row>
    <row r="888" spans="6:6" ht="18" customHeight="1">
      <c r="F888" s="34"/>
    </row>
    <row r="889" spans="6:6" ht="18" customHeight="1">
      <c r="F889" s="34"/>
    </row>
    <row r="890" spans="6:6" ht="18" customHeight="1">
      <c r="F890" s="34"/>
    </row>
    <row r="891" spans="6:6" ht="18" customHeight="1">
      <c r="F891" s="34"/>
    </row>
    <row r="892" spans="6:6" ht="18" customHeight="1">
      <c r="F892" s="34"/>
    </row>
    <row r="893" spans="6:6" ht="18" customHeight="1">
      <c r="F893" s="34"/>
    </row>
    <row r="894" spans="6:6" ht="18" customHeight="1">
      <c r="F894" s="34"/>
    </row>
    <row r="895" spans="6:6" ht="18" customHeight="1">
      <c r="F895" s="34"/>
    </row>
    <row r="896" spans="6:6" ht="18" customHeight="1">
      <c r="F896" s="34"/>
    </row>
    <row r="897" spans="6:6" ht="18" customHeight="1">
      <c r="F897" s="34"/>
    </row>
    <row r="898" spans="6:6" ht="18" customHeight="1">
      <c r="F898" s="34"/>
    </row>
    <row r="899" spans="6:6" ht="18" customHeight="1">
      <c r="F899" s="34"/>
    </row>
    <row r="900" spans="6:6" ht="18" customHeight="1">
      <c r="F900" s="34"/>
    </row>
    <row r="901" spans="6:6" ht="18" customHeight="1">
      <c r="F901" s="34"/>
    </row>
    <row r="902" spans="6:6" ht="18" customHeight="1">
      <c r="F902" s="34"/>
    </row>
    <row r="903" spans="6:6" ht="18" customHeight="1">
      <c r="F903" s="34"/>
    </row>
    <row r="904" spans="6:6" ht="18" customHeight="1">
      <c r="F904" s="34"/>
    </row>
    <row r="905" spans="6:6" ht="18" customHeight="1">
      <c r="F905" s="34"/>
    </row>
    <row r="906" spans="6:6" ht="18" customHeight="1">
      <c r="F906" s="34"/>
    </row>
    <row r="907" spans="6:6" ht="18" customHeight="1">
      <c r="F907" s="34"/>
    </row>
    <row r="908" spans="6:6" ht="18" customHeight="1">
      <c r="F908" s="34"/>
    </row>
    <row r="909" spans="6:6" ht="18" customHeight="1">
      <c r="F909" s="34"/>
    </row>
    <row r="910" spans="6:6" ht="18" customHeight="1">
      <c r="F910" s="34"/>
    </row>
    <row r="911" spans="6:6" ht="18" customHeight="1">
      <c r="F911" s="34"/>
    </row>
  </sheetData>
  <autoFilter ref="A1:I1" xr:uid="{00000000-0001-0000-2100-000000000000}"/>
  <phoneticPr fontId="4" type="noConversion"/>
  <conditionalFormatting sqref="D1">
    <cfRule type="cellIs" dxfId="64" priority="2" operator="equal">
      <formula>0</formula>
    </cfRule>
  </conditionalFormatting>
  <conditionalFormatting sqref="F1">
    <cfRule type="cellIs" dxfId="63" priority="1" operator="equal">
      <formula>0</formula>
    </cfRule>
  </conditionalFormatting>
  <conditionalFormatting sqref="H1:I1">
    <cfRule type="cellIs" dxfId="62" priority="3" operator="equal">
      <formula>0</formula>
    </cfRule>
  </conditionalFormatting>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dimension ref="A1:I899"/>
  <sheetViews>
    <sheetView zoomScale="85" zoomScaleNormal="85" workbookViewId="0">
      <pane ySplit="1" topLeftCell="A2" activePane="bottomLeft" state="frozen"/>
      <selection pane="bottomLeft" activeCell="E19" sqref="E19"/>
    </sheetView>
  </sheetViews>
  <sheetFormatPr baseColWidth="10" defaultColWidth="10.83203125" defaultRowHeight="18" customHeight="1"/>
  <cols>
    <col min="1" max="1" width="14" style="7" customWidth="1"/>
    <col min="2" max="2" width="9.6640625" style="7" customWidth="1"/>
    <col min="3" max="3" width="16.5" style="7" customWidth="1"/>
    <col min="4" max="4" width="13.5" style="7" customWidth="1"/>
    <col min="5" max="5" width="17.83203125" style="9" customWidth="1"/>
    <col min="6" max="6" width="17.5" style="9" customWidth="1"/>
    <col min="7" max="7" width="33" style="211" customWidth="1"/>
    <col min="8" max="8" width="18" style="12" customWidth="1"/>
    <col min="9" max="9" width="90.1640625" style="9" bestFit="1" customWidth="1"/>
    <col min="10" max="16384" width="10.83203125" style="9"/>
  </cols>
  <sheetData>
    <row r="1" spans="1:9" s="40" customFormat="1" ht="18" customHeight="1">
      <c r="A1" s="73" t="s">
        <v>76</v>
      </c>
      <c r="B1" s="73" t="s">
        <v>77</v>
      </c>
      <c r="C1" s="73" t="s">
        <v>0</v>
      </c>
      <c r="D1" s="6" t="s">
        <v>209</v>
      </c>
      <c r="E1" s="70" t="s">
        <v>210</v>
      </c>
      <c r="F1" s="6" t="s">
        <v>211</v>
      </c>
      <c r="G1" s="210" t="s">
        <v>1057</v>
      </c>
      <c r="H1" s="31" t="s">
        <v>1096</v>
      </c>
      <c r="I1" s="44" t="s">
        <v>74</v>
      </c>
    </row>
    <row r="2" spans="1:9" ht="18" customHeight="1">
      <c r="C2" s="7" t="s">
        <v>57</v>
      </c>
      <c r="E2" s="9" t="s">
        <v>578</v>
      </c>
      <c r="F2" s="17" t="s">
        <v>578</v>
      </c>
      <c r="G2" s="202" t="s">
        <v>578</v>
      </c>
      <c r="H2" s="20"/>
      <c r="I2" s="15" t="s">
        <v>1120</v>
      </c>
    </row>
    <row r="3" spans="1:9" ht="18" customHeight="1">
      <c r="A3" s="5" t="s">
        <v>95</v>
      </c>
      <c r="B3" s="7">
        <v>2012</v>
      </c>
      <c r="C3" s="7" t="s">
        <v>57</v>
      </c>
      <c r="E3" s="34" t="s">
        <v>750</v>
      </c>
      <c r="F3" s="33" t="s">
        <v>1121</v>
      </c>
      <c r="G3" s="202">
        <v>82.92</v>
      </c>
      <c r="H3" s="20"/>
      <c r="I3" s="80" t="s">
        <v>1122</v>
      </c>
    </row>
    <row r="4" spans="1:9" ht="18" customHeight="1">
      <c r="A4" s="5" t="s">
        <v>95</v>
      </c>
      <c r="B4" s="7">
        <v>2012</v>
      </c>
      <c r="C4" s="7" t="s">
        <v>57</v>
      </c>
      <c r="E4" s="9" t="s">
        <v>1062</v>
      </c>
      <c r="F4" s="33" t="s">
        <v>1104</v>
      </c>
      <c r="G4" s="202">
        <v>15.72</v>
      </c>
      <c r="H4" s="20"/>
      <c r="I4" s="80" t="s">
        <v>1122</v>
      </c>
    </row>
    <row r="5" spans="1:9" ht="18" customHeight="1">
      <c r="A5" s="5" t="s">
        <v>95</v>
      </c>
      <c r="B5" s="7">
        <v>2012</v>
      </c>
      <c r="C5" s="7" t="s">
        <v>57</v>
      </c>
      <c r="E5" s="34" t="s">
        <v>750</v>
      </c>
      <c r="F5" s="17" t="s">
        <v>1102</v>
      </c>
      <c r="G5" s="202">
        <v>0.56000000000000005</v>
      </c>
      <c r="H5" s="20"/>
      <c r="I5" s="80" t="s">
        <v>1122</v>
      </c>
    </row>
    <row r="6" spans="1:9" ht="18" customHeight="1">
      <c r="A6" s="5" t="s">
        <v>95</v>
      </c>
      <c r="B6" s="7">
        <v>2013</v>
      </c>
      <c r="C6" s="7" t="s">
        <v>57</v>
      </c>
      <c r="E6" s="34" t="s">
        <v>750</v>
      </c>
      <c r="F6" s="33" t="s">
        <v>1121</v>
      </c>
      <c r="G6" s="202">
        <v>82.79</v>
      </c>
      <c r="H6" s="20"/>
      <c r="I6" s="80" t="s">
        <v>1122</v>
      </c>
    </row>
    <row r="7" spans="1:9" ht="18" customHeight="1">
      <c r="A7" s="5" t="s">
        <v>95</v>
      </c>
      <c r="B7" s="7">
        <v>2013</v>
      </c>
      <c r="C7" s="7" t="s">
        <v>57</v>
      </c>
      <c r="E7" s="9" t="s">
        <v>1062</v>
      </c>
      <c r="F7" s="33" t="s">
        <v>1104</v>
      </c>
      <c r="G7" s="202">
        <v>11.82</v>
      </c>
      <c r="H7" s="20"/>
      <c r="I7" s="80" t="s">
        <v>1122</v>
      </c>
    </row>
    <row r="8" spans="1:9" ht="18" customHeight="1">
      <c r="A8" s="5" t="s">
        <v>95</v>
      </c>
      <c r="B8" s="7">
        <v>2013</v>
      </c>
      <c r="C8" s="7" t="s">
        <v>57</v>
      </c>
      <c r="E8" s="34" t="s">
        <v>750</v>
      </c>
      <c r="F8" s="17" t="s">
        <v>1102</v>
      </c>
      <c r="G8" s="202">
        <v>3.26</v>
      </c>
      <c r="H8" s="20"/>
      <c r="I8" s="80" t="s">
        <v>1122</v>
      </c>
    </row>
    <row r="9" spans="1:9" ht="18" customHeight="1">
      <c r="A9" s="5" t="s">
        <v>95</v>
      </c>
      <c r="B9" s="7">
        <v>2014</v>
      </c>
      <c r="C9" s="7" t="s">
        <v>57</v>
      </c>
      <c r="E9" s="34" t="s">
        <v>750</v>
      </c>
      <c r="F9" s="33" t="s">
        <v>1121</v>
      </c>
      <c r="G9" s="202">
        <v>51</v>
      </c>
      <c r="H9" s="20"/>
      <c r="I9" s="80" t="s">
        <v>1122</v>
      </c>
    </row>
    <row r="10" spans="1:9" ht="18" customHeight="1">
      <c r="A10" s="5" t="s">
        <v>95</v>
      </c>
      <c r="B10" s="7">
        <v>2014</v>
      </c>
      <c r="C10" s="7" t="s">
        <v>57</v>
      </c>
      <c r="E10" s="9" t="s">
        <v>1062</v>
      </c>
      <c r="F10" s="33" t="s">
        <v>1104</v>
      </c>
      <c r="G10" s="202">
        <v>32.89</v>
      </c>
      <c r="H10" s="20"/>
      <c r="I10" s="80" t="s">
        <v>1122</v>
      </c>
    </row>
    <row r="11" spans="1:9" ht="18" customHeight="1">
      <c r="A11" s="5" t="s">
        <v>95</v>
      </c>
      <c r="B11" s="7">
        <v>2014</v>
      </c>
      <c r="C11" s="7" t="s">
        <v>57</v>
      </c>
      <c r="E11" s="34" t="s">
        <v>750</v>
      </c>
      <c r="F11" s="17" t="s">
        <v>1102</v>
      </c>
      <c r="G11" s="202">
        <v>12.66</v>
      </c>
      <c r="H11" s="20"/>
      <c r="I11" s="80" t="s">
        <v>1122</v>
      </c>
    </row>
    <row r="12" spans="1:9" ht="18" customHeight="1">
      <c r="A12" s="5" t="s">
        <v>95</v>
      </c>
      <c r="B12" s="7">
        <v>2015</v>
      </c>
      <c r="C12" s="7" t="s">
        <v>57</v>
      </c>
      <c r="D12" s="7" t="s">
        <v>1123</v>
      </c>
      <c r="E12" s="34" t="s">
        <v>750</v>
      </c>
      <c r="F12" s="17" t="s">
        <v>1102</v>
      </c>
      <c r="G12" s="202">
        <v>59.91</v>
      </c>
      <c r="H12" s="20"/>
      <c r="I12" s="80" t="s">
        <v>1122</v>
      </c>
    </row>
    <row r="13" spans="1:9" ht="18" customHeight="1">
      <c r="A13" s="5" t="s">
        <v>95</v>
      </c>
      <c r="B13" s="7">
        <v>2015</v>
      </c>
      <c r="C13" s="7" t="s">
        <v>57</v>
      </c>
      <c r="E13" s="9" t="s">
        <v>1062</v>
      </c>
      <c r="F13" s="33" t="s">
        <v>1104</v>
      </c>
      <c r="G13" s="202">
        <v>15.64</v>
      </c>
      <c r="H13" s="20"/>
      <c r="I13" s="80" t="s">
        <v>1122</v>
      </c>
    </row>
    <row r="14" spans="1:9" ht="18" customHeight="1">
      <c r="A14" s="5" t="s">
        <v>95</v>
      </c>
      <c r="B14" s="7">
        <v>2015</v>
      </c>
      <c r="C14" s="7" t="s">
        <v>57</v>
      </c>
      <c r="D14" s="7" t="s">
        <v>1123</v>
      </c>
      <c r="E14" s="34" t="s">
        <v>750</v>
      </c>
      <c r="F14" s="33" t="s">
        <v>1121</v>
      </c>
      <c r="G14" s="202">
        <v>21.32</v>
      </c>
      <c r="H14" s="20"/>
      <c r="I14" s="80" t="s">
        <v>1122</v>
      </c>
    </row>
    <row r="15" spans="1:9" ht="18" customHeight="1">
      <c r="A15" s="5" t="s">
        <v>95</v>
      </c>
      <c r="B15" s="7">
        <v>2016</v>
      </c>
      <c r="C15" s="7" t="s">
        <v>57</v>
      </c>
      <c r="D15" s="7" t="s">
        <v>1123</v>
      </c>
      <c r="E15" s="34" t="s">
        <v>750</v>
      </c>
      <c r="F15" s="17" t="s">
        <v>1102</v>
      </c>
      <c r="G15" s="202">
        <v>51.38</v>
      </c>
      <c r="H15" s="20"/>
      <c r="I15" s="80" t="s">
        <v>1122</v>
      </c>
    </row>
    <row r="16" spans="1:9" ht="18" customHeight="1">
      <c r="A16" s="5" t="s">
        <v>95</v>
      </c>
      <c r="B16" s="7">
        <v>2016</v>
      </c>
      <c r="C16" s="7" t="s">
        <v>57</v>
      </c>
      <c r="E16" s="9" t="s">
        <v>1062</v>
      </c>
      <c r="F16" s="33" t="s">
        <v>1104</v>
      </c>
      <c r="G16" s="202">
        <v>19.86</v>
      </c>
      <c r="H16" s="20"/>
      <c r="I16" s="80" t="s">
        <v>1122</v>
      </c>
    </row>
    <row r="17" spans="1:9" ht="18" customHeight="1">
      <c r="A17" s="5" t="s">
        <v>95</v>
      </c>
      <c r="B17" s="7">
        <v>2016</v>
      </c>
      <c r="C17" s="7" t="s">
        <v>57</v>
      </c>
      <c r="D17" s="7" t="s">
        <v>1124</v>
      </c>
      <c r="E17" s="9" t="s">
        <v>1125</v>
      </c>
      <c r="F17" s="33" t="s">
        <v>1126</v>
      </c>
      <c r="G17" s="202">
        <v>19.41</v>
      </c>
      <c r="H17" s="20"/>
      <c r="I17" s="80" t="s">
        <v>1122</v>
      </c>
    </row>
    <row r="18" spans="1:9" ht="18" customHeight="1">
      <c r="A18" s="5" t="s">
        <v>95</v>
      </c>
      <c r="B18" s="7">
        <v>2016</v>
      </c>
      <c r="C18" s="7" t="s">
        <v>57</v>
      </c>
      <c r="D18" s="7" t="s">
        <v>1123</v>
      </c>
      <c r="E18" s="34" t="s">
        <v>750</v>
      </c>
      <c r="F18" s="33" t="s">
        <v>1121</v>
      </c>
      <c r="G18" s="202">
        <v>6.81</v>
      </c>
      <c r="H18" s="20"/>
      <c r="I18" s="80" t="s">
        <v>1122</v>
      </c>
    </row>
    <row r="19" spans="1:9" ht="18" customHeight="1">
      <c r="A19" s="5" t="s">
        <v>95</v>
      </c>
      <c r="B19" s="7">
        <v>2017</v>
      </c>
      <c r="C19" s="7" t="s">
        <v>57</v>
      </c>
      <c r="D19" s="7" t="s">
        <v>1123</v>
      </c>
      <c r="E19" s="34" t="s">
        <v>750</v>
      </c>
      <c r="F19" s="17" t="s">
        <v>1102</v>
      </c>
      <c r="G19" s="202">
        <v>50.67</v>
      </c>
      <c r="H19" s="20"/>
      <c r="I19" s="80" t="s">
        <v>1122</v>
      </c>
    </row>
    <row r="20" spans="1:9" ht="18" customHeight="1">
      <c r="A20" s="5" t="s">
        <v>95</v>
      </c>
      <c r="B20" s="7">
        <v>2017</v>
      </c>
      <c r="C20" s="7" t="s">
        <v>57</v>
      </c>
      <c r="D20" s="7" t="s">
        <v>1124</v>
      </c>
      <c r="E20" s="9" t="s">
        <v>1125</v>
      </c>
      <c r="F20" s="33" t="s">
        <v>1126</v>
      </c>
      <c r="G20" s="202">
        <v>24.84</v>
      </c>
      <c r="H20" s="20"/>
      <c r="I20" s="80" t="s">
        <v>1122</v>
      </c>
    </row>
    <row r="21" spans="1:9" ht="18" customHeight="1">
      <c r="A21" s="5" t="s">
        <v>95</v>
      </c>
      <c r="B21" s="7">
        <v>2017</v>
      </c>
      <c r="C21" s="7" t="s">
        <v>57</v>
      </c>
      <c r="E21" s="9" t="s">
        <v>1062</v>
      </c>
      <c r="F21" s="33" t="s">
        <v>1104</v>
      </c>
      <c r="G21" s="202">
        <v>19.63</v>
      </c>
      <c r="H21" s="20"/>
      <c r="I21" s="80" t="s">
        <v>1122</v>
      </c>
    </row>
    <row r="22" spans="1:9" ht="18" customHeight="1">
      <c r="A22" s="5" t="s">
        <v>95</v>
      </c>
      <c r="B22" s="7">
        <v>2017</v>
      </c>
      <c r="C22" s="7" t="s">
        <v>57</v>
      </c>
      <c r="D22" s="7" t="s">
        <v>1123</v>
      </c>
      <c r="E22" s="34" t="s">
        <v>750</v>
      </c>
      <c r="F22" s="33" t="s">
        <v>1121</v>
      </c>
      <c r="G22" s="202">
        <v>3.07</v>
      </c>
      <c r="H22" s="20"/>
      <c r="I22" s="80" t="s">
        <v>1122</v>
      </c>
    </row>
    <row r="23" spans="1:9" ht="18" customHeight="1">
      <c r="A23" s="5" t="s">
        <v>95</v>
      </c>
      <c r="B23" s="21">
        <v>2018</v>
      </c>
      <c r="C23" s="7" t="s">
        <v>57</v>
      </c>
      <c r="D23" s="5" t="s">
        <v>1123</v>
      </c>
      <c r="E23" s="34" t="s">
        <v>750</v>
      </c>
      <c r="F23" s="33" t="s">
        <v>1102</v>
      </c>
      <c r="G23" s="203">
        <v>52.28</v>
      </c>
      <c r="H23" s="34"/>
      <c r="I23" s="34" t="s">
        <v>1127</v>
      </c>
    </row>
    <row r="24" spans="1:9" ht="18" customHeight="1">
      <c r="A24" s="5" t="s">
        <v>95</v>
      </c>
      <c r="B24" s="21">
        <v>2018</v>
      </c>
      <c r="C24" s="7" t="s">
        <v>57</v>
      </c>
      <c r="D24" s="9"/>
      <c r="E24" s="9" t="s">
        <v>1062</v>
      </c>
      <c r="F24" s="33" t="s">
        <v>1104</v>
      </c>
      <c r="G24" s="203">
        <v>26.18</v>
      </c>
      <c r="H24" s="34"/>
      <c r="I24" s="34" t="s">
        <v>1127</v>
      </c>
    </row>
    <row r="25" spans="1:9" ht="18" customHeight="1">
      <c r="A25" s="5" t="s">
        <v>95</v>
      </c>
      <c r="B25" s="21">
        <v>2018</v>
      </c>
      <c r="C25" s="7" t="s">
        <v>57</v>
      </c>
      <c r="D25" s="7" t="s">
        <v>1124</v>
      </c>
      <c r="E25" s="9" t="s">
        <v>1125</v>
      </c>
      <c r="F25" s="33" t="s">
        <v>1126</v>
      </c>
      <c r="G25" s="203">
        <v>19.22</v>
      </c>
      <c r="H25" s="34"/>
      <c r="I25" s="34" t="s">
        <v>1127</v>
      </c>
    </row>
    <row r="26" spans="1:9" ht="18" customHeight="1">
      <c r="A26" s="5" t="s">
        <v>95</v>
      </c>
      <c r="B26" s="21">
        <v>2018</v>
      </c>
      <c r="C26" s="7" t="s">
        <v>57</v>
      </c>
      <c r="D26" s="7" t="s">
        <v>1123</v>
      </c>
      <c r="E26" s="34" t="s">
        <v>750</v>
      </c>
      <c r="F26" s="33" t="s">
        <v>1121</v>
      </c>
      <c r="G26" s="9">
        <v>1.02</v>
      </c>
      <c r="H26" s="34"/>
      <c r="I26" s="34"/>
    </row>
    <row r="27" spans="1:9" ht="18" customHeight="1">
      <c r="A27" s="5" t="s">
        <v>95</v>
      </c>
      <c r="B27" s="21">
        <v>2019</v>
      </c>
      <c r="C27" s="7" t="s">
        <v>57</v>
      </c>
      <c r="D27" s="5" t="s">
        <v>1123</v>
      </c>
      <c r="E27" s="34" t="s">
        <v>750</v>
      </c>
      <c r="F27" s="33" t="s">
        <v>1102</v>
      </c>
      <c r="G27" s="203">
        <v>39.82</v>
      </c>
      <c r="H27" s="34"/>
      <c r="I27" s="34" t="s">
        <v>1128</v>
      </c>
    </row>
    <row r="28" spans="1:9" ht="18" customHeight="1">
      <c r="A28" s="5" t="s">
        <v>95</v>
      </c>
      <c r="B28" s="21">
        <v>2019</v>
      </c>
      <c r="C28" s="7" t="s">
        <v>57</v>
      </c>
      <c r="E28" s="9" t="s">
        <v>1062</v>
      </c>
      <c r="F28" s="33" t="s">
        <v>1104</v>
      </c>
      <c r="G28" s="203">
        <v>24.77</v>
      </c>
      <c r="H28" s="34"/>
      <c r="I28" s="34" t="s">
        <v>1128</v>
      </c>
    </row>
    <row r="29" spans="1:9" ht="18" customHeight="1">
      <c r="A29" s="5" t="s">
        <v>95</v>
      </c>
      <c r="B29" s="21">
        <v>2019</v>
      </c>
      <c r="C29" s="7" t="s">
        <v>57</v>
      </c>
      <c r="D29" s="7" t="s">
        <v>1124</v>
      </c>
      <c r="E29" s="9" t="s">
        <v>1125</v>
      </c>
      <c r="F29" s="33" t="s">
        <v>1126</v>
      </c>
      <c r="G29" s="203">
        <v>24.2</v>
      </c>
      <c r="H29" s="34"/>
      <c r="I29" s="34" t="s">
        <v>1128</v>
      </c>
    </row>
    <row r="30" spans="1:9" ht="18" customHeight="1">
      <c r="A30" s="5" t="s">
        <v>95</v>
      </c>
      <c r="B30" s="21">
        <v>2019</v>
      </c>
      <c r="C30" s="7" t="s">
        <v>57</v>
      </c>
      <c r="E30" s="9" t="s">
        <v>605</v>
      </c>
      <c r="F30" s="33" t="s">
        <v>1109</v>
      </c>
      <c r="G30" s="211">
        <v>5.51</v>
      </c>
      <c r="I30" s="34" t="s">
        <v>1128</v>
      </c>
    </row>
    <row r="31" spans="1:9" ht="18" customHeight="1">
      <c r="A31" s="5" t="s">
        <v>95</v>
      </c>
      <c r="B31" s="21">
        <v>2019</v>
      </c>
      <c r="C31" s="7" t="s">
        <v>57</v>
      </c>
      <c r="E31" s="9" t="s">
        <v>1129</v>
      </c>
      <c r="F31" s="33" t="s">
        <v>1130</v>
      </c>
      <c r="G31" s="211">
        <v>4.5</v>
      </c>
      <c r="I31" s="34" t="s">
        <v>1128</v>
      </c>
    </row>
    <row r="32" spans="1:9" ht="16">
      <c r="A32" s="5" t="s">
        <v>95</v>
      </c>
      <c r="B32" s="7">
        <v>2020</v>
      </c>
      <c r="C32" s="7" t="s">
        <v>57</v>
      </c>
      <c r="D32" s="5" t="s">
        <v>1123</v>
      </c>
      <c r="E32" s="34" t="s">
        <v>750</v>
      </c>
      <c r="F32" s="33" t="s">
        <v>1102</v>
      </c>
      <c r="G32" s="211">
        <v>39.42</v>
      </c>
      <c r="I32" s="34" t="s">
        <v>1131</v>
      </c>
    </row>
    <row r="33" spans="1:9" ht="18" customHeight="1">
      <c r="A33" s="5" t="s">
        <v>95</v>
      </c>
      <c r="B33" s="7">
        <v>2020</v>
      </c>
      <c r="C33" s="7" t="s">
        <v>57</v>
      </c>
      <c r="D33" s="7" t="s">
        <v>1124</v>
      </c>
      <c r="E33" s="9" t="s">
        <v>1125</v>
      </c>
      <c r="F33" s="33" t="s">
        <v>1126</v>
      </c>
      <c r="G33" s="211">
        <v>25.77</v>
      </c>
      <c r="I33" s="34" t="s">
        <v>1131</v>
      </c>
    </row>
    <row r="34" spans="1:9" ht="18" customHeight="1">
      <c r="A34" s="5" t="s">
        <v>95</v>
      </c>
      <c r="B34" s="7">
        <v>2020</v>
      </c>
      <c r="C34" s="7" t="s">
        <v>57</v>
      </c>
      <c r="E34" s="9" t="s">
        <v>1062</v>
      </c>
      <c r="F34" s="33" t="s">
        <v>1104</v>
      </c>
      <c r="G34" s="211">
        <v>21.14</v>
      </c>
      <c r="I34" s="34" t="s">
        <v>1131</v>
      </c>
    </row>
    <row r="35" spans="1:9" ht="18" customHeight="1">
      <c r="A35" s="5" t="s">
        <v>95</v>
      </c>
      <c r="B35" s="7">
        <v>2020</v>
      </c>
      <c r="C35" s="7" t="s">
        <v>57</v>
      </c>
      <c r="E35" s="9" t="s">
        <v>605</v>
      </c>
      <c r="F35" s="33" t="s">
        <v>1109</v>
      </c>
      <c r="G35" s="211">
        <v>9.36</v>
      </c>
      <c r="I35" s="34" t="s">
        <v>1131</v>
      </c>
    </row>
    <row r="36" spans="1:9" ht="18" customHeight="1">
      <c r="A36" s="5" t="s">
        <v>95</v>
      </c>
      <c r="B36" s="7">
        <v>2020</v>
      </c>
      <c r="C36" s="7" t="s">
        <v>57</v>
      </c>
      <c r="E36" s="9" t="s">
        <v>1129</v>
      </c>
      <c r="F36" s="33" t="s">
        <v>1130</v>
      </c>
      <c r="G36" s="211">
        <v>3.07</v>
      </c>
      <c r="I36" s="34" t="s">
        <v>1131</v>
      </c>
    </row>
    <row r="37" spans="1:9" ht="18" customHeight="1">
      <c r="A37" s="5" t="s">
        <v>95</v>
      </c>
      <c r="B37" s="7">
        <v>2021</v>
      </c>
      <c r="C37" s="7" t="s">
        <v>57</v>
      </c>
      <c r="D37" s="5" t="s">
        <v>1123</v>
      </c>
      <c r="E37" s="34" t="s">
        <v>750</v>
      </c>
      <c r="F37" s="33" t="s">
        <v>1102</v>
      </c>
      <c r="G37" s="211">
        <v>38.65</v>
      </c>
      <c r="I37" s="34" t="s">
        <v>1132</v>
      </c>
    </row>
    <row r="38" spans="1:9" ht="18" customHeight="1">
      <c r="A38" s="5" t="s">
        <v>95</v>
      </c>
      <c r="B38" s="7">
        <v>2021</v>
      </c>
      <c r="C38" s="7" t="s">
        <v>57</v>
      </c>
      <c r="D38" s="7" t="s">
        <v>1124</v>
      </c>
      <c r="E38" s="9" t="s">
        <v>1125</v>
      </c>
      <c r="F38" s="33" t="s">
        <v>1126</v>
      </c>
      <c r="G38" s="211">
        <v>24.99</v>
      </c>
      <c r="I38" s="34" t="s">
        <v>1132</v>
      </c>
    </row>
    <row r="39" spans="1:9" ht="18" customHeight="1">
      <c r="A39" s="5" t="s">
        <v>95</v>
      </c>
      <c r="B39" s="7">
        <v>2021</v>
      </c>
      <c r="C39" s="7" t="s">
        <v>57</v>
      </c>
      <c r="E39" s="9" t="s">
        <v>1062</v>
      </c>
      <c r="F39" s="33" t="s">
        <v>1104</v>
      </c>
      <c r="G39" s="211">
        <v>23.12</v>
      </c>
      <c r="I39" s="34" t="s">
        <v>1132</v>
      </c>
    </row>
    <row r="40" spans="1:9" ht="18" customHeight="1">
      <c r="A40" s="5" t="s">
        <v>95</v>
      </c>
      <c r="B40" s="7">
        <v>2021</v>
      </c>
      <c r="C40" s="7" t="s">
        <v>57</v>
      </c>
      <c r="E40" s="9" t="s">
        <v>605</v>
      </c>
      <c r="F40" s="33" t="s">
        <v>1109</v>
      </c>
      <c r="G40" s="211">
        <v>10.23</v>
      </c>
      <c r="I40" s="34" t="s">
        <v>1132</v>
      </c>
    </row>
    <row r="41" spans="1:9" ht="18" customHeight="1">
      <c r="A41" s="5" t="s">
        <v>95</v>
      </c>
      <c r="B41" s="7">
        <v>2021</v>
      </c>
      <c r="C41" s="7" t="s">
        <v>57</v>
      </c>
      <c r="E41" s="9" t="s">
        <v>1129</v>
      </c>
      <c r="F41" s="33" t="s">
        <v>1130</v>
      </c>
      <c r="G41" s="211">
        <v>1.63</v>
      </c>
      <c r="I41" s="34" t="s">
        <v>1132</v>
      </c>
    </row>
    <row r="42" spans="1:9" ht="18" customHeight="1">
      <c r="A42" s="5"/>
      <c r="F42" s="33"/>
    </row>
    <row r="43" spans="1:9" ht="18" customHeight="1">
      <c r="F43" s="33"/>
    </row>
    <row r="44" spans="1:9" ht="18" customHeight="1">
      <c r="F44" s="33"/>
    </row>
    <row r="45" spans="1:9" ht="18" customHeight="1">
      <c r="F45" s="33"/>
      <c r="I45" s="34"/>
    </row>
    <row r="46" spans="1:9" ht="18" customHeight="1">
      <c r="F46" s="33"/>
      <c r="I46" s="34"/>
    </row>
    <row r="47" spans="1:9" ht="18" customHeight="1">
      <c r="F47" s="33"/>
      <c r="I47" s="34"/>
    </row>
    <row r="48" spans="1:9" ht="18" customHeight="1">
      <c r="F48" s="33"/>
    </row>
    <row r="49" spans="6:6" ht="18" customHeight="1">
      <c r="F49" s="33"/>
    </row>
    <row r="50" spans="6:6" ht="18" customHeight="1">
      <c r="F50" s="33"/>
    </row>
    <row r="51" spans="6:6" ht="18" customHeight="1">
      <c r="F51" s="33"/>
    </row>
    <row r="52" spans="6:6" ht="18" customHeight="1">
      <c r="F52" s="33"/>
    </row>
    <row r="53" spans="6:6" ht="18" customHeight="1">
      <c r="F53" s="33"/>
    </row>
    <row r="54" spans="6:6" ht="18" customHeight="1">
      <c r="F54" s="33"/>
    </row>
    <row r="55" spans="6:6" ht="18" customHeight="1">
      <c r="F55" s="33"/>
    </row>
    <row r="56" spans="6:6" ht="18" customHeight="1">
      <c r="F56" s="33"/>
    </row>
    <row r="57" spans="6:6" ht="18" customHeight="1">
      <c r="F57" s="33"/>
    </row>
    <row r="58" spans="6:6" ht="18" customHeight="1">
      <c r="F58" s="33"/>
    </row>
    <row r="59" spans="6:6" ht="18" customHeight="1">
      <c r="F59" s="33"/>
    </row>
    <row r="60" spans="6:6" ht="18" customHeight="1">
      <c r="F60" s="33"/>
    </row>
    <row r="61" spans="6:6" ht="18" customHeight="1">
      <c r="F61" s="33"/>
    </row>
    <row r="62" spans="6:6" ht="18" customHeight="1">
      <c r="F62" s="33"/>
    </row>
    <row r="63" spans="6:6" ht="18" customHeight="1">
      <c r="F63" s="33"/>
    </row>
    <row r="64" spans="6:6" ht="18" customHeight="1">
      <c r="F64" s="33"/>
    </row>
    <row r="65" spans="6:6" ht="18" customHeight="1">
      <c r="F65" s="33"/>
    </row>
    <row r="66" spans="6:6" ht="18" customHeight="1">
      <c r="F66" s="33"/>
    </row>
    <row r="67" spans="6:6" ht="18" customHeight="1">
      <c r="F67" s="33"/>
    </row>
    <row r="68" spans="6:6" ht="18" customHeight="1">
      <c r="F68" s="33"/>
    </row>
    <row r="69" spans="6:6" ht="18" customHeight="1">
      <c r="F69" s="33"/>
    </row>
    <row r="70" spans="6:6" ht="18" customHeight="1">
      <c r="F70" s="33"/>
    </row>
    <row r="71" spans="6:6" ht="18" customHeight="1">
      <c r="F71" s="33"/>
    </row>
    <row r="72" spans="6:6" ht="18" customHeight="1">
      <c r="F72" s="33"/>
    </row>
    <row r="73" spans="6:6" ht="18" customHeight="1">
      <c r="F73" s="33"/>
    </row>
    <row r="74" spans="6:6" ht="18" customHeight="1">
      <c r="F74" s="33"/>
    </row>
    <row r="75" spans="6:6" ht="18" customHeight="1">
      <c r="F75" s="33"/>
    </row>
    <row r="76" spans="6:6" ht="18" customHeight="1">
      <c r="F76" s="33"/>
    </row>
    <row r="77" spans="6:6" ht="18" customHeight="1">
      <c r="F77" s="33"/>
    </row>
    <row r="78" spans="6:6" ht="18" customHeight="1">
      <c r="F78" s="33"/>
    </row>
    <row r="79" spans="6:6" ht="18" customHeight="1">
      <c r="F79" s="33"/>
    </row>
    <row r="80" spans="6:6" ht="18" customHeight="1">
      <c r="F80" s="33"/>
    </row>
    <row r="81" spans="6:6" ht="18" customHeight="1">
      <c r="F81" s="33"/>
    </row>
    <row r="82" spans="6:6" ht="18" customHeight="1">
      <c r="F82" s="33"/>
    </row>
    <row r="83" spans="6:6" ht="18" customHeight="1">
      <c r="F83" s="33"/>
    </row>
    <row r="84" spans="6:6" ht="18" customHeight="1">
      <c r="F84" s="33"/>
    </row>
    <row r="85" spans="6:6" ht="18" customHeight="1">
      <c r="F85" s="33"/>
    </row>
    <row r="86" spans="6:6" ht="18" customHeight="1">
      <c r="F86" s="33"/>
    </row>
    <row r="87" spans="6:6" ht="18" customHeight="1">
      <c r="F87" s="33"/>
    </row>
    <row r="88" spans="6:6" ht="18" customHeight="1">
      <c r="F88" s="33"/>
    </row>
    <row r="89" spans="6:6" ht="18" customHeight="1">
      <c r="F89" s="33"/>
    </row>
    <row r="90" spans="6:6" ht="18" customHeight="1">
      <c r="F90" s="33"/>
    </row>
    <row r="91" spans="6:6" ht="18" customHeight="1">
      <c r="F91" s="33"/>
    </row>
    <row r="92" spans="6:6" ht="18" customHeight="1">
      <c r="F92" s="33"/>
    </row>
    <row r="93" spans="6:6" ht="18" customHeight="1">
      <c r="F93" s="33"/>
    </row>
    <row r="94" spans="6:6" ht="18" customHeight="1">
      <c r="F94" s="33"/>
    </row>
    <row r="95" spans="6:6" ht="18" customHeight="1">
      <c r="F95" s="33"/>
    </row>
    <row r="96" spans="6:6" ht="18" customHeight="1">
      <c r="F96" s="33"/>
    </row>
    <row r="97" spans="6:6" ht="18" customHeight="1">
      <c r="F97" s="33"/>
    </row>
    <row r="98" spans="6:6" ht="18" customHeight="1">
      <c r="F98" s="33"/>
    </row>
    <row r="99" spans="6:6" ht="18" customHeight="1">
      <c r="F99" s="33"/>
    </row>
    <row r="100" spans="6:6" ht="18" customHeight="1">
      <c r="F100" s="33"/>
    </row>
    <row r="101" spans="6:6" ht="18" customHeight="1">
      <c r="F101" s="33"/>
    </row>
    <row r="102" spans="6:6" ht="18" customHeight="1">
      <c r="F102" s="33"/>
    </row>
    <row r="103" spans="6:6" ht="18" customHeight="1">
      <c r="F103" s="33"/>
    </row>
    <row r="104" spans="6:6" ht="18" customHeight="1">
      <c r="F104" s="33"/>
    </row>
    <row r="105" spans="6:6" ht="18" customHeight="1">
      <c r="F105" s="33"/>
    </row>
    <row r="106" spans="6:6" ht="18" customHeight="1">
      <c r="F106" s="33"/>
    </row>
    <row r="107" spans="6:6" ht="18" customHeight="1">
      <c r="F107" s="33"/>
    </row>
    <row r="108" spans="6:6" ht="18" customHeight="1">
      <c r="F108" s="33"/>
    </row>
    <row r="109" spans="6:6" ht="18" customHeight="1">
      <c r="F109" s="33"/>
    </row>
    <row r="110" spans="6:6" ht="18" customHeight="1">
      <c r="F110" s="33"/>
    </row>
    <row r="111" spans="6:6" ht="18" customHeight="1">
      <c r="F111" s="33"/>
    </row>
    <row r="112" spans="6:6" ht="18" customHeight="1">
      <c r="F112" s="33"/>
    </row>
    <row r="113" spans="6:6" ht="18" customHeight="1">
      <c r="F113" s="33"/>
    </row>
    <row r="114" spans="6:6" ht="18" customHeight="1">
      <c r="F114" s="33"/>
    </row>
    <row r="115" spans="6:6" ht="18" customHeight="1">
      <c r="F115" s="33"/>
    </row>
    <row r="116" spans="6:6" ht="18" customHeight="1">
      <c r="F116" s="33"/>
    </row>
    <row r="117" spans="6:6" ht="18" customHeight="1">
      <c r="F117" s="33"/>
    </row>
    <row r="118" spans="6:6" ht="18" customHeight="1">
      <c r="F118" s="33"/>
    </row>
    <row r="119" spans="6:6" ht="18" customHeight="1">
      <c r="F119" s="33"/>
    </row>
    <row r="120" spans="6:6" ht="18" customHeight="1">
      <c r="F120" s="33"/>
    </row>
    <row r="121" spans="6:6" ht="18" customHeight="1">
      <c r="F121" s="33"/>
    </row>
    <row r="122" spans="6:6" ht="18" customHeight="1">
      <c r="F122" s="33"/>
    </row>
    <row r="123" spans="6:6" ht="18" customHeight="1">
      <c r="F123" s="33"/>
    </row>
    <row r="124" spans="6:6" ht="18" customHeight="1">
      <c r="F124" s="33"/>
    </row>
    <row r="125" spans="6:6" ht="18" customHeight="1">
      <c r="F125" s="33"/>
    </row>
    <row r="126" spans="6:6" ht="18" customHeight="1">
      <c r="F126" s="33"/>
    </row>
    <row r="127" spans="6:6" ht="18" customHeight="1">
      <c r="F127" s="33"/>
    </row>
    <row r="128" spans="6:6" ht="18" customHeight="1">
      <c r="F128" s="33"/>
    </row>
    <row r="129" spans="6:6" ht="18" customHeight="1">
      <c r="F129" s="33"/>
    </row>
    <row r="130" spans="6:6" ht="18" customHeight="1">
      <c r="F130" s="33"/>
    </row>
    <row r="131" spans="6:6" ht="18" customHeight="1">
      <c r="F131" s="33"/>
    </row>
    <row r="132" spans="6:6" ht="18" customHeight="1">
      <c r="F132" s="33"/>
    </row>
    <row r="133" spans="6:6" ht="18" customHeight="1">
      <c r="F133" s="33"/>
    </row>
    <row r="134" spans="6:6" ht="18" customHeight="1">
      <c r="F134" s="33"/>
    </row>
    <row r="135" spans="6:6" ht="18" customHeight="1">
      <c r="F135" s="33"/>
    </row>
    <row r="136" spans="6:6" ht="18" customHeight="1">
      <c r="F136" s="33"/>
    </row>
    <row r="137" spans="6:6" ht="18" customHeight="1">
      <c r="F137" s="33"/>
    </row>
    <row r="138" spans="6:6" ht="18" customHeight="1">
      <c r="F138" s="33"/>
    </row>
    <row r="139" spans="6:6" ht="18" customHeight="1">
      <c r="F139" s="33"/>
    </row>
    <row r="140" spans="6:6" ht="18" customHeight="1">
      <c r="F140" s="33"/>
    </row>
    <row r="141" spans="6:6" ht="18" customHeight="1">
      <c r="F141" s="33"/>
    </row>
    <row r="142" spans="6:6" ht="18" customHeight="1">
      <c r="F142" s="33"/>
    </row>
    <row r="143" spans="6:6" ht="18" customHeight="1">
      <c r="F143" s="33"/>
    </row>
    <row r="144" spans="6:6" ht="18" customHeight="1">
      <c r="F144" s="33"/>
    </row>
    <row r="145" spans="6:6" ht="18" customHeight="1">
      <c r="F145" s="33"/>
    </row>
    <row r="146" spans="6:6" ht="18" customHeight="1">
      <c r="F146" s="33"/>
    </row>
    <row r="147" spans="6:6" ht="18" customHeight="1">
      <c r="F147" s="33"/>
    </row>
    <row r="148" spans="6:6" ht="18" customHeight="1">
      <c r="F148" s="33"/>
    </row>
    <row r="149" spans="6:6" ht="18" customHeight="1">
      <c r="F149" s="33"/>
    </row>
    <row r="150" spans="6:6" ht="18" customHeight="1">
      <c r="F150" s="33"/>
    </row>
    <row r="151" spans="6:6" ht="18" customHeight="1">
      <c r="F151" s="33"/>
    </row>
    <row r="152" spans="6:6" ht="18" customHeight="1">
      <c r="F152" s="33"/>
    </row>
    <row r="153" spans="6:6" ht="18" customHeight="1">
      <c r="F153" s="33"/>
    </row>
    <row r="154" spans="6:6" ht="18" customHeight="1">
      <c r="F154" s="33"/>
    </row>
    <row r="155" spans="6:6" ht="18" customHeight="1">
      <c r="F155" s="33"/>
    </row>
    <row r="156" spans="6:6" ht="18" customHeight="1">
      <c r="F156" s="33"/>
    </row>
    <row r="157" spans="6:6" ht="18" customHeight="1">
      <c r="F157" s="33"/>
    </row>
    <row r="158" spans="6:6" ht="18" customHeight="1">
      <c r="F158" s="33"/>
    </row>
    <row r="159" spans="6:6" ht="18" customHeight="1">
      <c r="F159" s="33"/>
    </row>
    <row r="160" spans="6:6" ht="18" customHeight="1">
      <c r="F160" s="33"/>
    </row>
    <row r="161" spans="6:6" ht="18" customHeight="1">
      <c r="F161" s="33"/>
    </row>
    <row r="162" spans="6:6" ht="18" customHeight="1">
      <c r="F162" s="33"/>
    </row>
    <row r="163" spans="6:6" ht="18" customHeight="1">
      <c r="F163" s="33"/>
    </row>
    <row r="164" spans="6:6" ht="18" customHeight="1">
      <c r="F164" s="33"/>
    </row>
    <row r="165" spans="6:6" ht="18" customHeight="1">
      <c r="F165" s="33"/>
    </row>
    <row r="166" spans="6:6" ht="18" customHeight="1">
      <c r="F166" s="33"/>
    </row>
    <row r="167" spans="6:6" ht="18" customHeight="1">
      <c r="F167" s="33"/>
    </row>
    <row r="168" spans="6:6" ht="18" customHeight="1">
      <c r="F168" s="33"/>
    </row>
    <row r="169" spans="6:6" ht="18" customHeight="1">
      <c r="F169" s="33"/>
    </row>
    <row r="170" spans="6:6" ht="18" customHeight="1">
      <c r="F170" s="33"/>
    </row>
    <row r="171" spans="6:6" ht="18" customHeight="1">
      <c r="F171" s="33"/>
    </row>
    <row r="172" spans="6:6" ht="18" customHeight="1">
      <c r="F172" s="33"/>
    </row>
    <row r="173" spans="6:6" ht="18" customHeight="1">
      <c r="F173" s="33"/>
    </row>
    <row r="174" spans="6:6" ht="18" customHeight="1">
      <c r="F174" s="33"/>
    </row>
    <row r="175" spans="6:6" ht="18" customHeight="1">
      <c r="F175" s="33"/>
    </row>
    <row r="176" spans="6:6" ht="18" customHeight="1">
      <c r="F176" s="33"/>
    </row>
    <row r="177" spans="6:6" ht="18" customHeight="1">
      <c r="F177" s="33"/>
    </row>
    <row r="178" spans="6:6" ht="18" customHeight="1">
      <c r="F178" s="33"/>
    </row>
    <row r="179" spans="6:6" ht="18" customHeight="1">
      <c r="F179" s="33"/>
    </row>
    <row r="180" spans="6:6" ht="18" customHeight="1">
      <c r="F180" s="33"/>
    </row>
    <row r="181" spans="6:6" ht="18" customHeight="1">
      <c r="F181" s="33"/>
    </row>
    <row r="182" spans="6:6" ht="18" customHeight="1">
      <c r="F182" s="33"/>
    </row>
    <row r="183" spans="6:6" ht="18" customHeight="1">
      <c r="F183" s="33"/>
    </row>
    <row r="184" spans="6:6" ht="18" customHeight="1">
      <c r="F184" s="33"/>
    </row>
    <row r="185" spans="6:6" ht="18" customHeight="1">
      <c r="F185" s="33"/>
    </row>
    <row r="186" spans="6:6" ht="18" customHeight="1">
      <c r="F186" s="33"/>
    </row>
    <row r="187" spans="6:6" ht="18" customHeight="1">
      <c r="F187" s="33"/>
    </row>
    <row r="188" spans="6:6" ht="18" customHeight="1">
      <c r="F188" s="33"/>
    </row>
    <row r="189" spans="6:6" ht="18" customHeight="1">
      <c r="F189" s="33"/>
    </row>
    <row r="190" spans="6:6" ht="18" customHeight="1">
      <c r="F190" s="33"/>
    </row>
    <row r="191" spans="6:6" ht="18" customHeight="1">
      <c r="F191" s="33"/>
    </row>
    <row r="192" spans="6:6" ht="18" customHeight="1">
      <c r="F192" s="33"/>
    </row>
    <row r="193" spans="6:6" ht="18" customHeight="1">
      <c r="F193" s="33"/>
    </row>
    <row r="194" spans="6:6" ht="18" customHeight="1">
      <c r="F194" s="33"/>
    </row>
    <row r="195" spans="6:6" ht="18" customHeight="1">
      <c r="F195" s="33"/>
    </row>
    <row r="196" spans="6:6" ht="18" customHeight="1">
      <c r="F196" s="33"/>
    </row>
    <row r="197" spans="6:6" ht="18" customHeight="1">
      <c r="F197" s="33"/>
    </row>
    <row r="198" spans="6:6" ht="18" customHeight="1">
      <c r="F198" s="33"/>
    </row>
    <row r="199" spans="6:6" ht="18" customHeight="1">
      <c r="F199" s="33"/>
    </row>
    <row r="200" spans="6:6" ht="18" customHeight="1">
      <c r="F200" s="33"/>
    </row>
    <row r="201" spans="6:6" ht="18" customHeight="1">
      <c r="F201" s="33"/>
    </row>
    <row r="202" spans="6:6" ht="18" customHeight="1">
      <c r="F202" s="33"/>
    </row>
    <row r="203" spans="6:6" ht="18" customHeight="1">
      <c r="F203" s="33"/>
    </row>
    <row r="204" spans="6:6" ht="18" customHeight="1">
      <c r="F204" s="33"/>
    </row>
    <row r="205" spans="6:6" ht="18" customHeight="1">
      <c r="F205" s="33"/>
    </row>
    <row r="206" spans="6:6" ht="18" customHeight="1">
      <c r="F206" s="33"/>
    </row>
    <row r="207" spans="6:6" ht="18" customHeight="1">
      <c r="F207" s="33"/>
    </row>
    <row r="208" spans="6:6" ht="18" customHeight="1">
      <c r="F208" s="33"/>
    </row>
    <row r="209" spans="6:6" ht="18" customHeight="1">
      <c r="F209" s="33"/>
    </row>
    <row r="210" spans="6:6" ht="18" customHeight="1">
      <c r="F210" s="33"/>
    </row>
    <row r="211" spans="6:6" ht="18" customHeight="1">
      <c r="F211" s="33"/>
    </row>
    <row r="212" spans="6:6" ht="18" customHeight="1">
      <c r="F212" s="33"/>
    </row>
    <row r="213" spans="6:6" ht="18" customHeight="1">
      <c r="F213" s="33"/>
    </row>
    <row r="214" spans="6:6" ht="18" customHeight="1">
      <c r="F214" s="33"/>
    </row>
    <row r="215" spans="6:6" ht="18" customHeight="1">
      <c r="F215" s="33"/>
    </row>
    <row r="216" spans="6:6" ht="18" customHeight="1">
      <c r="F216" s="33"/>
    </row>
    <row r="217" spans="6:6" ht="18" customHeight="1">
      <c r="F217" s="33"/>
    </row>
    <row r="218" spans="6:6" ht="18" customHeight="1">
      <c r="F218" s="33"/>
    </row>
    <row r="219" spans="6:6" ht="18" customHeight="1">
      <c r="F219" s="33"/>
    </row>
    <row r="220" spans="6:6" ht="18" customHeight="1">
      <c r="F220" s="33"/>
    </row>
    <row r="221" spans="6:6" ht="18" customHeight="1">
      <c r="F221" s="33"/>
    </row>
    <row r="222" spans="6:6" ht="18" customHeight="1">
      <c r="F222" s="33"/>
    </row>
    <row r="223" spans="6:6" ht="18" customHeight="1">
      <c r="F223" s="33"/>
    </row>
    <row r="224" spans="6:6" ht="18" customHeight="1">
      <c r="F224" s="33"/>
    </row>
    <row r="225" spans="6:6" ht="18" customHeight="1">
      <c r="F225" s="33"/>
    </row>
    <row r="226" spans="6:6" ht="18" customHeight="1">
      <c r="F226" s="33"/>
    </row>
    <row r="227" spans="6:6" ht="18" customHeight="1">
      <c r="F227" s="33"/>
    </row>
    <row r="228" spans="6:6" ht="18" customHeight="1">
      <c r="F228" s="33"/>
    </row>
    <row r="229" spans="6:6" ht="18" customHeight="1">
      <c r="F229" s="33"/>
    </row>
    <row r="230" spans="6:6" ht="18" customHeight="1">
      <c r="F230" s="33"/>
    </row>
    <row r="231" spans="6:6" ht="18" customHeight="1">
      <c r="F231" s="33"/>
    </row>
    <row r="232" spans="6:6" ht="18" customHeight="1">
      <c r="F232" s="33"/>
    </row>
    <row r="233" spans="6:6" ht="18" customHeight="1">
      <c r="F233" s="33"/>
    </row>
    <row r="234" spans="6:6" ht="18" customHeight="1">
      <c r="F234" s="33"/>
    </row>
    <row r="235" spans="6:6" ht="18" customHeight="1">
      <c r="F235" s="33"/>
    </row>
    <row r="236" spans="6:6" ht="18" customHeight="1">
      <c r="F236" s="33"/>
    </row>
    <row r="237" spans="6:6" ht="18" customHeight="1">
      <c r="F237" s="33"/>
    </row>
    <row r="238" spans="6:6" ht="18" customHeight="1">
      <c r="F238" s="33"/>
    </row>
    <row r="239" spans="6:6" ht="18" customHeight="1">
      <c r="F239" s="33"/>
    </row>
    <row r="240" spans="6:6" ht="18" customHeight="1">
      <c r="F240" s="33"/>
    </row>
    <row r="241" spans="6:6" ht="18" customHeight="1">
      <c r="F241" s="33"/>
    </row>
    <row r="242" spans="6:6" ht="18" customHeight="1">
      <c r="F242" s="33"/>
    </row>
    <row r="243" spans="6:6" ht="18" customHeight="1">
      <c r="F243" s="33"/>
    </row>
    <row r="244" spans="6:6" ht="18" customHeight="1">
      <c r="F244" s="33"/>
    </row>
    <row r="245" spans="6:6" ht="18" customHeight="1">
      <c r="F245" s="33"/>
    </row>
    <row r="246" spans="6:6" ht="18" customHeight="1">
      <c r="F246" s="33"/>
    </row>
    <row r="247" spans="6:6" ht="18" customHeight="1">
      <c r="F247" s="33"/>
    </row>
    <row r="248" spans="6:6" ht="18" customHeight="1">
      <c r="F248" s="33"/>
    </row>
    <row r="249" spans="6:6" ht="18" customHeight="1">
      <c r="F249" s="33"/>
    </row>
    <row r="250" spans="6:6" ht="18" customHeight="1">
      <c r="F250" s="33"/>
    </row>
    <row r="251" spans="6:6" ht="18" customHeight="1">
      <c r="F251" s="33"/>
    </row>
    <row r="252" spans="6:6" ht="18" customHeight="1">
      <c r="F252" s="33"/>
    </row>
    <row r="253" spans="6:6" ht="18" customHeight="1">
      <c r="F253" s="33"/>
    </row>
    <row r="254" spans="6:6" ht="18" customHeight="1">
      <c r="F254" s="33"/>
    </row>
    <row r="255" spans="6:6" ht="18" customHeight="1">
      <c r="F255" s="33"/>
    </row>
    <row r="256" spans="6:6" ht="18" customHeight="1">
      <c r="F256" s="33"/>
    </row>
    <row r="257" spans="6:6" ht="18" customHeight="1">
      <c r="F257" s="33"/>
    </row>
    <row r="258" spans="6:6" ht="18" customHeight="1">
      <c r="F258" s="33"/>
    </row>
    <row r="259" spans="6:6" ht="18" customHeight="1">
      <c r="F259" s="33"/>
    </row>
    <row r="260" spans="6:6" ht="18" customHeight="1">
      <c r="F260" s="33"/>
    </row>
    <row r="261" spans="6:6" ht="18" customHeight="1">
      <c r="F261" s="33"/>
    </row>
    <row r="262" spans="6:6" ht="18" customHeight="1">
      <c r="F262" s="33"/>
    </row>
    <row r="263" spans="6:6" ht="18" customHeight="1">
      <c r="F263" s="33"/>
    </row>
    <row r="264" spans="6:6" ht="18" customHeight="1">
      <c r="F264" s="33"/>
    </row>
    <row r="265" spans="6:6" ht="18" customHeight="1">
      <c r="F265" s="33"/>
    </row>
    <row r="266" spans="6:6" ht="18" customHeight="1">
      <c r="F266" s="33"/>
    </row>
    <row r="267" spans="6:6" ht="18" customHeight="1">
      <c r="F267" s="33"/>
    </row>
    <row r="268" spans="6:6" ht="18" customHeight="1">
      <c r="F268" s="33"/>
    </row>
    <row r="269" spans="6:6" ht="18" customHeight="1">
      <c r="F269" s="33"/>
    </row>
    <row r="270" spans="6:6" ht="18" customHeight="1">
      <c r="F270" s="33"/>
    </row>
    <row r="271" spans="6:6" ht="18" customHeight="1">
      <c r="F271" s="33"/>
    </row>
    <row r="272" spans="6:6" ht="18" customHeight="1">
      <c r="F272" s="33"/>
    </row>
    <row r="273" spans="6:6" ht="18" customHeight="1">
      <c r="F273" s="33"/>
    </row>
    <row r="274" spans="6:6" ht="18" customHeight="1">
      <c r="F274" s="33"/>
    </row>
    <row r="275" spans="6:6" ht="18" customHeight="1">
      <c r="F275" s="33"/>
    </row>
    <row r="276" spans="6:6" ht="18" customHeight="1">
      <c r="F276" s="33"/>
    </row>
    <row r="277" spans="6:6" ht="18" customHeight="1">
      <c r="F277" s="33"/>
    </row>
    <row r="278" spans="6:6" ht="18" customHeight="1">
      <c r="F278" s="33"/>
    </row>
    <row r="279" spans="6:6" ht="18" customHeight="1">
      <c r="F279" s="33"/>
    </row>
    <row r="280" spans="6:6" ht="18" customHeight="1">
      <c r="F280" s="33"/>
    </row>
    <row r="281" spans="6:6" ht="18" customHeight="1">
      <c r="F281" s="33"/>
    </row>
    <row r="282" spans="6:6" ht="18" customHeight="1">
      <c r="F282" s="33"/>
    </row>
    <row r="283" spans="6:6" ht="18" customHeight="1">
      <c r="F283" s="33"/>
    </row>
    <row r="284" spans="6:6" ht="18" customHeight="1">
      <c r="F284" s="33"/>
    </row>
    <row r="285" spans="6:6" ht="18" customHeight="1">
      <c r="F285" s="33"/>
    </row>
    <row r="286" spans="6:6" ht="18" customHeight="1">
      <c r="F286" s="33"/>
    </row>
    <row r="287" spans="6:6" ht="18" customHeight="1">
      <c r="F287" s="33"/>
    </row>
    <row r="288" spans="6:6" ht="18" customHeight="1">
      <c r="F288" s="33"/>
    </row>
    <row r="289" spans="6:6" ht="18" customHeight="1">
      <c r="F289" s="33"/>
    </row>
    <row r="290" spans="6:6" ht="18" customHeight="1">
      <c r="F290" s="33"/>
    </row>
    <row r="291" spans="6:6" ht="18" customHeight="1">
      <c r="F291" s="33"/>
    </row>
    <row r="292" spans="6:6" ht="18" customHeight="1">
      <c r="F292" s="33"/>
    </row>
    <row r="293" spans="6:6" ht="18" customHeight="1">
      <c r="F293" s="33"/>
    </row>
    <row r="294" spans="6:6" ht="18" customHeight="1">
      <c r="F294" s="33"/>
    </row>
    <row r="295" spans="6:6" ht="18" customHeight="1">
      <c r="F295" s="33"/>
    </row>
    <row r="296" spans="6:6" ht="18" customHeight="1">
      <c r="F296" s="33"/>
    </row>
    <row r="297" spans="6:6" ht="18" customHeight="1">
      <c r="F297" s="33"/>
    </row>
    <row r="298" spans="6:6" ht="18" customHeight="1">
      <c r="F298" s="33"/>
    </row>
    <row r="299" spans="6:6" ht="18" customHeight="1">
      <c r="F299" s="33"/>
    </row>
    <row r="300" spans="6:6" ht="18" customHeight="1">
      <c r="F300" s="33"/>
    </row>
    <row r="301" spans="6:6" ht="18" customHeight="1">
      <c r="F301" s="33"/>
    </row>
    <row r="302" spans="6:6" ht="18" customHeight="1">
      <c r="F302" s="33"/>
    </row>
    <row r="303" spans="6:6" ht="18" customHeight="1">
      <c r="F303" s="33"/>
    </row>
    <row r="304" spans="6:6" ht="18" customHeight="1">
      <c r="F304" s="33"/>
    </row>
    <row r="305" spans="6:6" ht="18" customHeight="1">
      <c r="F305" s="33"/>
    </row>
    <row r="306" spans="6:6" ht="18" customHeight="1">
      <c r="F306" s="33"/>
    </row>
    <row r="307" spans="6:6" ht="18" customHeight="1">
      <c r="F307" s="33"/>
    </row>
    <row r="308" spans="6:6" ht="18" customHeight="1">
      <c r="F308" s="33"/>
    </row>
    <row r="309" spans="6:6" ht="18" customHeight="1">
      <c r="F309" s="33"/>
    </row>
    <row r="310" spans="6:6" ht="18" customHeight="1">
      <c r="F310" s="33"/>
    </row>
    <row r="311" spans="6:6" ht="18" customHeight="1">
      <c r="F311" s="33"/>
    </row>
    <row r="312" spans="6:6" ht="18" customHeight="1">
      <c r="F312" s="33"/>
    </row>
    <row r="313" spans="6:6" ht="18" customHeight="1">
      <c r="F313" s="33"/>
    </row>
    <row r="314" spans="6:6" ht="18" customHeight="1">
      <c r="F314" s="33"/>
    </row>
    <row r="315" spans="6:6" ht="18" customHeight="1">
      <c r="F315" s="33"/>
    </row>
    <row r="316" spans="6:6" ht="18" customHeight="1">
      <c r="F316" s="33"/>
    </row>
    <row r="317" spans="6:6" ht="18" customHeight="1">
      <c r="F317" s="33"/>
    </row>
    <row r="318" spans="6:6" ht="18" customHeight="1">
      <c r="F318" s="33"/>
    </row>
    <row r="319" spans="6:6" ht="18" customHeight="1">
      <c r="F319" s="33"/>
    </row>
    <row r="320" spans="6:6" ht="18" customHeight="1">
      <c r="F320" s="33"/>
    </row>
    <row r="321" spans="6:6" ht="18" customHeight="1">
      <c r="F321" s="33"/>
    </row>
    <row r="322" spans="6:6" ht="18" customHeight="1">
      <c r="F322" s="33"/>
    </row>
    <row r="323" spans="6:6" ht="18" customHeight="1">
      <c r="F323" s="33"/>
    </row>
    <row r="324" spans="6:6" ht="18" customHeight="1">
      <c r="F324" s="33"/>
    </row>
    <row r="325" spans="6:6" ht="18" customHeight="1">
      <c r="F325" s="33"/>
    </row>
    <row r="326" spans="6:6" ht="18" customHeight="1">
      <c r="F326" s="33"/>
    </row>
    <row r="327" spans="6:6" ht="18" customHeight="1">
      <c r="F327" s="33"/>
    </row>
    <row r="328" spans="6:6" ht="18" customHeight="1">
      <c r="F328" s="33"/>
    </row>
    <row r="329" spans="6:6" ht="18" customHeight="1">
      <c r="F329" s="33"/>
    </row>
    <row r="330" spans="6:6" ht="18" customHeight="1">
      <c r="F330" s="33"/>
    </row>
    <row r="331" spans="6:6" ht="18" customHeight="1">
      <c r="F331" s="33"/>
    </row>
    <row r="332" spans="6:6" ht="18" customHeight="1">
      <c r="F332" s="33"/>
    </row>
    <row r="333" spans="6:6" ht="18" customHeight="1">
      <c r="F333" s="33"/>
    </row>
    <row r="334" spans="6:6" ht="18" customHeight="1">
      <c r="F334" s="33"/>
    </row>
    <row r="335" spans="6:6" ht="18" customHeight="1">
      <c r="F335" s="33"/>
    </row>
    <row r="336" spans="6:6" ht="18" customHeight="1">
      <c r="F336" s="33"/>
    </row>
    <row r="337" spans="6:6" ht="18" customHeight="1">
      <c r="F337" s="33"/>
    </row>
    <row r="338" spans="6:6" ht="18" customHeight="1">
      <c r="F338" s="33"/>
    </row>
    <row r="339" spans="6:6" ht="18" customHeight="1">
      <c r="F339" s="33"/>
    </row>
    <row r="340" spans="6:6" ht="18" customHeight="1">
      <c r="F340" s="33"/>
    </row>
    <row r="341" spans="6:6" ht="18" customHeight="1">
      <c r="F341" s="33"/>
    </row>
    <row r="342" spans="6:6" ht="18" customHeight="1">
      <c r="F342" s="33"/>
    </row>
    <row r="343" spans="6:6" ht="18" customHeight="1">
      <c r="F343" s="33"/>
    </row>
    <row r="344" spans="6:6" ht="18" customHeight="1">
      <c r="F344" s="33"/>
    </row>
    <row r="345" spans="6:6" ht="18" customHeight="1">
      <c r="F345" s="33"/>
    </row>
    <row r="346" spans="6:6" ht="18" customHeight="1">
      <c r="F346" s="33"/>
    </row>
    <row r="347" spans="6:6" ht="18" customHeight="1">
      <c r="F347" s="33"/>
    </row>
    <row r="348" spans="6:6" ht="18" customHeight="1">
      <c r="F348" s="33"/>
    </row>
    <row r="349" spans="6:6" ht="18" customHeight="1">
      <c r="F349" s="33"/>
    </row>
    <row r="350" spans="6:6" ht="18" customHeight="1">
      <c r="F350" s="33"/>
    </row>
    <row r="351" spans="6:6" ht="18" customHeight="1">
      <c r="F351" s="33"/>
    </row>
    <row r="352" spans="6:6" ht="18" customHeight="1">
      <c r="F352" s="33"/>
    </row>
    <row r="353" spans="6:6" ht="18" customHeight="1">
      <c r="F353" s="33"/>
    </row>
    <row r="354" spans="6:6" ht="18" customHeight="1">
      <c r="F354" s="33"/>
    </row>
    <row r="355" spans="6:6" ht="18" customHeight="1">
      <c r="F355" s="33"/>
    </row>
    <row r="356" spans="6:6" ht="18" customHeight="1">
      <c r="F356" s="33"/>
    </row>
    <row r="357" spans="6:6" ht="18" customHeight="1">
      <c r="F357" s="33"/>
    </row>
    <row r="358" spans="6:6" ht="18" customHeight="1">
      <c r="F358" s="33"/>
    </row>
    <row r="359" spans="6:6" ht="18" customHeight="1">
      <c r="F359" s="33"/>
    </row>
    <row r="360" spans="6:6" ht="18" customHeight="1">
      <c r="F360" s="33"/>
    </row>
    <row r="361" spans="6:6" ht="18" customHeight="1">
      <c r="F361" s="33"/>
    </row>
    <row r="362" spans="6:6" ht="18" customHeight="1">
      <c r="F362" s="33"/>
    </row>
    <row r="363" spans="6:6" ht="18" customHeight="1">
      <c r="F363" s="33"/>
    </row>
    <row r="364" spans="6:6" ht="18" customHeight="1">
      <c r="F364" s="33"/>
    </row>
    <row r="365" spans="6:6" ht="18" customHeight="1">
      <c r="F365" s="33"/>
    </row>
    <row r="366" spans="6:6" ht="18" customHeight="1">
      <c r="F366" s="33"/>
    </row>
    <row r="367" spans="6:6" ht="18" customHeight="1">
      <c r="F367" s="33"/>
    </row>
    <row r="368" spans="6:6" ht="18" customHeight="1">
      <c r="F368" s="33"/>
    </row>
    <row r="369" spans="6:6" ht="18" customHeight="1">
      <c r="F369" s="33"/>
    </row>
    <row r="370" spans="6:6" ht="18" customHeight="1">
      <c r="F370" s="33"/>
    </row>
    <row r="371" spans="6:6" ht="18" customHeight="1">
      <c r="F371" s="33"/>
    </row>
    <row r="372" spans="6:6" ht="18" customHeight="1">
      <c r="F372" s="33"/>
    </row>
    <row r="373" spans="6:6" ht="18" customHeight="1">
      <c r="F373" s="33"/>
    </row>
    <row r="374" spans="6:6" ht="18" customHeight="1">
      <c r="F374" s="33"/>
    </row>
    <row r="375" spans="6:6" ht="18" customHeight="1">
      <c r="F375" s="33"/>
    </row>
    <row r="376" spans="6:6" ht="18" customHeight="1">
      <c r="F376" s="33"/>
    </row>
    <row r="377" spans="6:6" ht="18" customHeight="1">
      <c r="F377" s="33"/>
    </row>
    <row r="378" spans="6:6" ht="18" customHeight="1">
      <c r="F378" s="33"/>
    </row>
    <row r="379" spans="6:6" ht="18" customHeight="1">
      <c r="F379" s="33"/>
    </row>
    <row r="380" spans="6:6" ht="18" customHeight="1">
      <c r="F380" s="33"/>
    </row>
    <row r="381" spans="6:6" ht="18" customHeight="1">
      <c r="F381" s="33"/>
    </row>
    <row r="382" spans="6:6" ht="18" customHeight="1">
      <c r="F382" s="33"/>
    </row>
    <row r="383" spans="6:6" ht="18" customHeight="1">
      <c r="F383" s="33"/>
    </row>
    <row r="384" spans="6:6" ht="18" customHeight="1">
      <c r="F384" s="33"/>
    </row>
    <row r="385" spans="6:6" ht="18" customHeight="1">
      <c r="F385" s="33"/>
    </row>
    <row r="386" spans="6:6" ht="18" customHeight="1">
      <c r="F386" s="33"/>
    </row>
    <row r="387" spans="6:6" ht="18" customHeight="1">
      <c r="F387" s="33"/>
    </row>
    <row r="388" spans="6:6" ht="18" customHeight="1">
      <c r="F388" s="33"/>
    </row>
    <row r="389" spans="6:6" ht="18" customHeight="1">
      <c r="F389" s="33"/>
    </row>
    <row r="390" spans="6:6" ht="18" customHeight="1">
      <c r="F390" s="33"/>
    </row>
    <row r="391" spans="6:6" ht="18" customHeight="1">
      <c r="F391" s="33"/>
    </row>
    <row r="392" spans="6:6" ht="18" customHeight="1">
      <c r="F392" s="33"/>
    </row>
    <row r="393" spans="6:6" ht="18" customHeight="1">
      <c r="F393" s="33"/>
    </row>
    <row r="394" spans="6:6" ht="18" customHeight="1">
      <c r="F394" s="33"/>
    </row>
    <row r="395" spans="6:6" ht="18" customHeight="1">
      <c r="F395" s="33"/>
    </row>
    <row r="396" spans="6:6" ht="18" customHeight="1">
      <c r="F396" s="33"/>
    </row>
    <row r="397" spans="6:6" ht="18" customHeight="1">
      <c r="F397" s="33"/>
    </row>
    <row r="398" spans="6:6" ht="18" customHeight="1">
      <c r="F398" s="33"/>
    </row>
    <row r="399" spans="6:6" ht="18" customHeight="1">
      <c r="F399" s="33"/>
    </row>
    <row r="400" spans="6:6" ht="18" customHeight="1">
      <c r="F400" s="33"/>
    </row>
    <row r="401" spans="6:6" ht="18" customHeight="1">
      <c r="F401" s="33"/>
    </row>
    <row r="402" spans="6:6" ht="18" customHeight="1">
      <c r="F402" s="33"/>
    </row>
    <row r="403" spans="6:6" ht="18" customHeight="1">
      <c r="F403" s="33"/>
    </row>
    <row r="404" spans="6:6" ht="18" customHeight="1">
      <c r="F404" s="33"/>
    </row>
    <row r="405" spans="6:6" ht="18" customHeight="1">
      <c r="F405" s="33"/>
    </row>
    <row r="406" spans="6:6" ht="18" customHeight="1">
      <c r="F406" s="33"/>
    </row>
    <row r="407" spans="6:6" ht="18" customHeight="1">
      <c r="F407" s="33"/>
    </row>
    <row r="408" spans="6:6" ht="18" customHeight="1">
      <c r="F408" s="33"/>
    </row>
    <row r="409" spans="6:6" ht="18" customHeight="1">
      <c r="F409" s="33"/>
    </row>
    <row r="410" spans="6:6" ht="18" customHeight="1">
      <c r="F410" s="33"/>
    </row>
    <row r="411" spans="6:6" ht="18" customHeight="1">
      <c r="F411" s="33"/>
    </row>
    <row r="412" spans="6:6" ht="18" customHeight="1">
      <c r="F412" s="33"/>
    </row>
    <row r="413" spans="6:6" ht="18" customHeight="1">
      <c r="F413" s="33"/>
    </row>
    <row r="414" spans="6:6" ht="18" customHeight="1">
      <c r="F414" s="33"/>
    </row>
    <row r="415" spans="6:6" ht="18" customHeight="1">
      <c r="F415" s="33"/>
    </row>
    <row r="416" spans="6:6" ht="18" customHeight="1">
      <c r="F416" s="33"/>
    </row>
    <row r="417" spans="6:6" ht="18" customHeight="1">
      <c r="F417" s="33"/>
    </row>
    <row r="418" spans="6:6" ht="18" customHeight="1">
      <c r="F418" s="33"/>
    </row>
    <row r="419" spans="6:6" ht="18" customHeight="1">
      <c r="F419" s="33"/>
    </row>
    <row r="420" spans="6:6" ht="18" customHeight="1">
      <c r="F420" s="33"/>
    </row>
    <row r="421" spans="6:6" ht="18" customHeight="1">
      <c r="F421" s="33"/>
    </row>
    <row r="422" spans="6:6" ht="18" customHeight="1">
      <c r="F422" s="33"/>
    </row>
    <row r="423" spans="6:6" ht="18" customHeight="1">
      <c r="F423" s="33"/>
    </row>
    <row r="424" spans="6:6" ht="18" customHeight="1">
      <c r="F424" s="33"/>
    </row>
    <row r="425" spans="6:6" ht="18" customHeight="1">
      <c r="F425" s="33"/>
    </row>
    <row r="426" spans="6:6" ht="18" customHeight="1">
      <c r="F426" s="33"/>
    </row>
    <row r="427" spans="6:6" ht="18" customHeight="1">
      <c r="F427" s="33"/>
    </row>
    <row r="428" spans="6:6" ht="18" customHeight="1">
      <c r="F428" s="33"/>
    </row>
    <row r="429" spans="6:6" ht="18" customHeight="1">
      <c r="F429" s="33"/>
    </row>
    <row r="430" spans="6:6" ht="18" customHeight="1">
      <c r="F430" s="33"/>
    </row>
    <row r="431" spans="6:6" ht="18" customHeight="1">
      <c r="F431" s="33"/>
    </row>
    <row r="432" spans="6:6" ht="18" customHeight="1">
      <c r="F432" s="33"/>
    </row>
    <row r="433" spans="6:6" ht="18" customHeight="1">
      <c r="F433" s="33"/>
    </row>
    <row r="434" spans="6:6" ht="18" customHeight="1">
      <c r="F434" s="33"/>
    </row>
    <row r="435" spans="6:6" ht="18" customHeight="1">
      <c r="F435" s="33"/>
    </row>
    <row r="436" spans="6:6" ht="18" customHeight="1">
      <c r="F436" s="33"/>
    </row>
    <row r="437" spans="6:6" ht="18" customHeight="1">
      <c r="F437" s="33"/>
    </row>
    <row r="438" spans="6:6" ht="18" customHeight="1">
      <c r="F438" s="33"/>
    </row>
    <row r="439" spans="6:6" ht="18" customHeight="1">
      <c r="F439" s="33"/>
    </row>
    <row r="440" spans="6:6" ht="18" customHeight="1">
      <c r="F440" s="33"/>
    </row>
    <row r="441" spans="6:6" ht="18" customHeight="1">
      <c r="F441" s="33"/>
    </row>
    <row r="442" spans="6:6" ht="18" customHeight="1">
      <c r="F442" s="33"/>
    </row>
    <row r="443" spans="6:6" ht="18" customHeight="1">
      <c r="F443" s="33"/>
    </row>
    <row r="444" spans="6:6" ht="18" customHeight="1">
      <c r="F444" s="33"/>
    </row>
    <row r="445" spans="6:6" ht="18" customHeight="1">
      <c r="F445" s="33"/>
    </row>
    <row r="446" spans="6:6" ht="18" customHeight="1">
      <c r="F446" s="33"/>
    </row>
    <row r="447" spans="6:6" ht="18" customHeight="1">
      <c r="F447" s="33"/>
    </row>
    <row r="448" spans="6:6" ht="18" customHeight="1">
      <c r="F448" s="33"/>
    </row>
    <row r="449" spans="6:6" ht="18" customHeight="1">
      <c r="F449" s="33"/>
    </row>
    <row r="450" spans="6:6" ht="18" customHeight="1">
      <c r="F450" s="33"/>
    </row>
    <row r="451" spans="6:6" ht="18" customHeight="1">
      <c r="F451" s="33"/>
    </row>
    <row r="452" spans="6:6" ht="18" customHeight="1">
      <c r="F452" s="33"/>
    </row>
    <row r="453" spans="6:6" ht="18" customHeight="1">
      <c r="F453" s="33"/>
    </row>
    <row r="454" spans="6:6" ht="18" customHeight="1">
      <c r="F454" s="33"/>
    </row>
    <row r="455" spans="6:6" ht="18" customHeight="1">
      <c r="F455" s="33"/>
    </row>
    <row r="456" spans="6:6" ht="18" customHeight="1">
      <c r="F456" s="33"/>
    </row>
    <row r="457" spans="6:6" ht="18" customHeight="1">
      <c r="F457" s="33"/>
    </row>
    <row r="458" spans="6:6" ht="18" customHeight="1">
      <c r="F458" s="33"/>
    </row>
    <row r="459" spans="6:6" ht="18" customHeight="1">
      <c r="F459" s="33"/>
    </row>
    <row r="460" spans="6:6" ht="18" customHeight="1">
      <c r="F460" s="33"/>
    </row>
    <row r="461" spans="6:6" ht="18" customHeight="1">
      <c r="F461" s="33"/>
    </row>
    <row r="462" spans="6:6" ht="18" customHeight="1">
      <c r="F462" s="33"/>
    </row>
    <row r="463" spans="6:6" ht="18" customHeight="1">
      <c r="F463" s="33"/>
    </row>
    <row r="464" spans="6:6" ht="18" customHeight="1">
      <c r="F464" s="33"/>
    </row>
    <row r="465" spans="6:6" ht="18" customHeight="1">
      <c r="F465" s="33"/>
    </row>
    <row r="466" spans="6:6" ht="18" customHeight="1">
      <c r="F466" s="33"/>
    </row>
    <row r="467" spans="6:6" ht="18" customHeight="1">
      <c r="F467" s="33"/>
    </row>
    <row r="468" spans="6:6" ht="18" customHeight="1">
      <c r="F468" s="33"/>
    </row>
    <row r="469" spans="6:6" ht="18" customHeight="1">
      <c r="F469" s="33"/>
    </row>
    <row r="470" spans="6:6" ht="18" customHeight="1">
      <c r="F470" s="33"/>
    </row>
    <row r="471" spans="6:6" ht="18" customHeight="1">
      <c r="F471" s="33"/>
    </row>
    <row r="472" spans="6:6" ht="18" customHeight="1">
      <c r="F472" s="33"/>
    </row>
    <row r="473" spans="6:6" ht="18" customHeight="1">
      <c r="F473" s="33"/>
    </row>
    <row r="474" spans="6:6" ht="18" customHeight="1">
      <c r="F474" s="33"/>
    </row>
    <row r="475" spans="6:6" ht="18" customHeight="1">
      <c r="F475" s="33"/>
    </row>
    <row r="476" spans="6:6" ht="18" customHeight="1">
      <c r="F476" s="33"/>
    </row>
    <row r="477" spans="6:6" ht="18" customHeight="1">
      <c r="F477" s="33"/>
    </row>
    <row r="478" spans="6:6" ht="18" customHeight="1">
      <c r="F478" s="33"/>
    </row>
    <row r="479" spans="6:6" ht="18" customHeight="1">
      <c r="F479" s="33"/>
    </row>
    <row r="480" spans="6:6" ht="18" customHeight="1">
      <c r="F480" s="33"/>
    </row>
    <row r="481" spans="6:6" ht="18" customHeight="1">
      <c r="F481" s="33"/>
    </row>
    <row r="482" spans="6:6" ht="18" customHeight="1">
      <c r="F482" s="33"/>
    </row>
    <row r="483" spans="6:6" ht="18" customHeight="1">
      <c r="F483" s="33"/>
    </row>
    <row r="484" spans="6:6" ht="18" customHeight="1">
      <c r="F484" s="33"/>
    </row>
    <row r="485" spans="6:6" ht="18" customHeight="1">
      <c r="F485" s="33"/>
    </row>
    <row r="486" spans="6:6" ht="18" customHeight="1">
      <c r="F486" s="33"/>
    </row>
    <row r="487" spans="6:6" ht="18" customHeight="1">
      <c r="F487" s="33"/>
    </row>
    <row r="488" spans="6:6" ht="18" customHeight="1">
      <c r="F488" s="33"/>
    </row>
    <row r="489" spans="6:6" ht="18" customHeight="1">
      <c r="F489" s="33"/>
    </row>
    <row r="490" spans="6:6" ht="18" customHeight="1">
      <c r="F490" s="33"/>
    </row>
    <row r="491" spans="6:6" ht="18" customHeight="1">
      <c r="F491" s="33"/>
    </row>
    <row r="492" spans="6:6" ht="18" customHeight="1">
      <c r="F492" s="33"/>
    </row>
    <row r="493" spans="6:6" ht="18" customHeight="1">
      <c r="F493" s="33"/>
    </row>
    <row r="494" spans="6:6" ht="18" customHeight="1">
      <c r="F494" s="33"/>
    </row>
    <row r="495" spans="6:6" ht="18" customHeight="1">
      <c r="F495" s="33"/>
    </row>
    <row r="496" spans="6:6" ht="18" customHeight="1">
      <c r="F496" s="33"/>
    </row>
    <row r="497" spans="6:6" ht="18" customHeight="1">
      <c r="F497" s="33"/>
    </row>
    <row r="498" spans="6:6" ht="18" customHeight="1">
      <c r="F498" s="33"/>
    </row>
    <row r="499" spans="6:6" ht="18" customHeight="1">
      <c r="F499" s="33"/>
    </row>
    <row r="500" spans="6:6" ht="18" customHeight="1">
      <c r="F500" s="33"/>
    </row>
    <row r="501" spans="6:6" ht="18" customHeight="1">
      <c r="F501" s="33"/>
    </row>
    <row r="502" spans="6:6" ht="18" customHeight="1">
      <c r="F502" s="33"/>
    </row>
    <row r="503" spans="6:6" ht="18" customHeight="1">
      <c r="F503" s="33"/>
    </row>
    <row r="504" spans="6:6" ht="18" customHeight="1">
      <c r="F504" s="33"/>
    </row>
    <row r="505" spans="6:6" ht="18" customHeight="1">
      <c r="F505" s="33"/>
    </row>
    <row r="506" spans="6:6" ht="18" customHeight="1">
      <c r="F506" s="33"/>
    </row>
    <row r="507" spans="6:6" ht="18" customHeight="1">
      <c r="F507" s="33"/>
    </row>
    <row r="508" spans="6:6" ht="18" customHeight="1">
      <c r="F508" s="33"/>
    </row>
    <row r="509" spans="6:6" ht="18" customHeight="1">
      <c r="F509" s="33"/>
    </row>
    <row r="510" spans="6:6" ht="18" customHeight="1">
      <c r="F510" s="33"/>
    </row>
    <row r="511" spans="6:6" ht="18" customHeight="1">
      <c r="F511" s="33"/>
    </row>
    <row r="512" spans="6:6" ht="18" customHeight="1">
      <c r="F512" s="33"/>
    </row>
    <row r="513" spans="6:6" ht="18" customHeight="1">
      <c r="F513" s="33"/>
    </row>
    <row r="514" spans="6:6" ht="18" customHeight="1">
      <c r="F514" s="33"/>
    </row>
    <row r="515" spans="6:6" ht="18" customHeight="1">
      <c r="F515" s="33"/>
    </row>
    <row r="516" spans="6:6" ht="18" customHeight="1">
      <c r="F516" s="33"/>
    </row>
    <row r="517" spans="6:6" ht="18" customHeight="1">
      <c r="F517" s="33"/>
    </row>
    <row r="518" spans="6:6" ht="18" customHeight="1">
      <c r="F518" s="33"/>
    </row>
    <row r="519" spans="6:6" ht="18" customHeight="1">
      <c r="F519" s="33"/>
    </row>
    <row r="520" spans="6:6" ht="18" customHeight="1">
      <c r="F520" s="33"/>
    </row>
    <row r="521" spans="6:6" ht="18" customHeight="1">
      <c r="F521" s="33"/>
    </row>
    <row r="522" spans="6:6" ht="18" customHeight="1">
      <c r="F522" s="33"/>
    </row>
    <row r="523" spans="6:6" ht="18" customHeight="1">
      <c r="F523" s="33"/>
    </row>
    <row r="524" spans="6:6" ht="18" customHeight="1">
      <c r="F524" s="33"/>
    </row>
    <row r="525" spans="6:6" ht="18" customHeight="1">
      <c r="F525" s="33"/>
    </row>
    <row r="526" spans="6:6" ht="18" customHeight="1">
      <c r="F526" s="33"/>
    </row>
    <row r="527" spans="6:6" ht="18" customHeight="1">
      <c r="F527" s="33"/>
    </row>
    <row r="528" spans="6:6" ht="18" customHeight="1">
      <c r="F528" s="33"/>
    </row>
    <row r="529" spans="6:6" ht="18" customHeight="1">
      <c r="F529" s="33"/>
    </row>
    <row r="530" spans="6:6" ht="18" customHeight="1">
      <c r="F530" s="33"/>
    </row>
    <row r="531" spans="6:6" ht="18" customHeight="1">
      <c r="F531" s="33"/>
    </row>
    <row r="532" spans="6:6" ht="18" customHeight="1">
      <c r="F532" s="33"/>
    </row>
    <row r="533" spans="6:6" ht="18" customHeight="1">
      <c r="F533" s="33"/>
    </row>
    <row r="534" spans="6:6" ht="18" customHeight="1">
      <c r="F534" s="33"/>
    </row>
    <row r="535" spans="6:6" ht="18" customHeight="1">
      <c r="F535" s="33"/>
    </row>
    <row r="536" spans="6:6" ht="18" customHeight="1">
      <c r="F536" s="33"/>
    </row>
    <row r="537" spans="6:6" ht="18" customHeight="1">
      <c r="F537" s="33"/>
    </row>
    <row r="538" spans="6:6" ht="18" customHeight="1">
      <c r="F538" s="33"/>
    </row>
    <row r="539" spans="6:6" ht="18" customHeight="1">
      <c r="F539" s="33"/>
    </row>
    <row r="540" spans="6:6" ht="18" customHeight="1">
      <c r="F540" s="33"/>
    </row>
    <row r="541" spans="6:6" ht="18" customHeight="1">
      <c r="F541" s="33"/>
    </row>
    <row r="542" spans="6:6" ht="18" customHeight="1">
      <c r="F542" s="33"/>
    </row>
    <row r="543" spans="6:6" ht="18" customHeight="1">
      <c r="F543" s="33"/>
    </row>
    <row r="544" spans="6:6" ht="18" customHeight="1">
      <c r="F544" s="33"/>
    </row>
    <row r="545" spans="6:6" ht="18" customHeight="1">
      <c r="F545" s="33"/>
    </row>
    <row r="546" spans="6:6" ht="18" customHeight="1">
      <c r="F546" s="33"/>
    </row>
    <row r="547" spans="6:6" ht="18" customHeight="1">
      <c r="F547" s="33"/>
    </row>
    <row r="548" spans="6:6" ht="18" customHeight="1">
      <c r="F548" s="33"/>
    </row>
    <row r="549" spans="6:6" ht="18" customHeight="1">
      <c r="F549" s="33"/>
    </row>
    <row r="550" spans="6:6" ht="18" customHeight="1">
      <c r="F550" s="33"/>
    </row>
    <row r="551" spans="6:6" ht="18" customHeight="1">
      <c r="F551" s="33"/>
    </row>
    <row r="552" spans="6:6" ht="18" customHeight="1">
      <c r="F552" s="33"/>
    </row>
    <row r="553" spans="6:6" ht="18" customHeight="1">
      <c r="F553" s="33"/>
    </row>
    <row r="554" spans="6:6" ht="18" customHeight="1">
      <c r="F554" s="33"/>
    </row>
    <row r="555" spans="6:6" ht="18" customHeight="1">
      <c r="F555" s="33"/>
    </row>
    <row r="556" spans="6:6" ht="18" customHeight="1">
      <c r="F556" s="33"/>
    </row>
    <row r="557" spans="6:6" ht="18" customHeight="1">
      <c r="F557" s="33"/>
    </row>
    <row r="558" spans="6:6" ht="18" customHeight="1">
      <c r="F558" s="33"/>
    </row>
    <row r="559" spans="6:6" ht="18" customHeight="1">
      <c r="F559" s="33"/>
    </row>
    <row r="560" spans="6:6" ht="18" customHeight="1">
      <c r="F560" s="33"/>
    </row>
    <row r="561" spans="6:6" ht="18" customHeight="1">
      <c r="F561" s="33"/>
    </row>
    <row r="562" spans="6:6" ht="18" customHeight="1">
      <c r="F562" s="33"/>
    </row>
    <row r="563" spans="6:6" ht="18" customHeight="1">
      <c r="F563" s="33"/>
    </row>
    <row r="564" spans="6:6" ht="18" customHeight="1">
      <c r="F564" s="33"/>
    </row>
    <row r="565" spans="6:6" ht="18" customHeight="1">
      <c r="F565" s="33"/>
    </row>
    <row r="566" spans="6:6" ht="18" customHeight="1">
      <c r="F566" s="33"/>
    </row>
    <row r="567" spans="6:6" ht="18" customHeight="1">
      <c r="F567" s="33"/>
    </row>
    <row r="568" spans="6:6" ht="18" customHeight="1">
      <c r="F568" s="33"/>
    </row>
    <row r="569" spans="6:6" ht="18" customHeight="1">
      <c r="F569" s="33"/>
    </row>
    <row r="570" spans="6:6" ht="18" customHeight="1">
      <c r="F570" s="33"/>
    </row>
    <row r="571" spans="6:6" ht="18" customHeight="1">
      <c r="F571" s="33"/>
    </row>
    <row r="572" spans="6:6" ht="18" customHeight="1">
      <c r="F572" s="33"/>
    </row>
    <row r="573" spans="6:6" ht="18" customHeight="1">
      <c r="F573" s="33"/>
    </row>
    <row r="574" spans="6:6" ht="18" customHeight="1">
      <c r="F574" s="33"/>
    </row>
    <row r="575" spans="6:6" ht="18" customHeight="1">
      <c r="F575" s="33"/>
    </row>
    <row r="576" spans="6:6" ht="18" customHeight="1">
      <c r="F576" s="33"/>
    </row>
    <row r="577" spans="6:6" ht="18" customHeight="1">
      <c r="F577" s="33"/>
    </row>
    <row r="578" spans="6:6" ht="18" customHeight="1">
      <c r="F578" s="33"/>
    </row>
    <row r="579" spans="6:6" ht="18" customHeight="1">
      <c r="F579" s="33"/>
    </row>
    <row r="580" spans="6:6" ht="18" customHeight="1">
      <c r="F580" s="33"/>
    </row>
    <row r="581" spans="6:6" ht="18" customHeight="1">
      <c r="F581" s="33"/>
    </row>
    <row r="582" spans="6:6" ht="18" customHeight="1">
      <c r="F582" s="33"/>
    </row>
    <row r="583" spans="6:6" ht="18" customHeight="1">
      <c r="F583" s="33"/>
    </row>
    <row r="584" spans="6:6" ht="18" customHeight="1">
      <c r="F584" s="33"/>
    </row>
    <row r="585" spans="6:6" ht="18" customHeight="1">
      <c r="F585" s="33"/>
    </row>
    <row r="586" spans="6:6" ht="18" customHeight="1">
      <c r="F586" s="33"/>
    </row>
    <row r="587" spans="6:6" ht="18" customHeight="1">
      <c r="F587" s="33"/>
    </row>
    <row r="588" spans="6:6" ht="18" customHeight="1">
      <c r="F588" s="33"/>
    </row>
    <row r="589" spans="6:6" ht="18" customHeight="1">
      <c r="F589" s="33"/>
    </row>
    <row r="590" spans="6:6" ht="18" customHeight="1">
      <c r="F590" s="33"/>
    </row>
    <row r="591" spans="6:6" ht="18" customHeight="1">
      <c r="F591" s="33"/>
    </row>
    <row r="592" spans="6:6" ht="18" customHeight="1">
      <c r="F592" s="33"/>
    </row>
    <row r="593" spans="6:6" ht="18" customHeight="1">
      <c r="F593" s="33"/>
    </row>
    <row r="594" spans="6:6" ht="18" customHeight="1">
      <c r="F594" s="33"/>
    </row>
    <row r="595" spans="6:6" ht="18" customHeight="1">
      <c r="F595" s="33"/>
    </row>
    <row r="596" spans="6:6" ht="18" customHeight="1">
      <c r="F596" s="33"/>
    </row>
    <row r="597" spans="6:6" ht="18" customHeight="1">
      <c r="F597" s="33"/>
    </row>
    <row r="598" spans="6:6" ht="18" customHeight="1">
      <c r="F598" s="33"/>
    </row>
    <row r="599" spans="6:6" ht="18" customHeight="1">
      <c r="F599" s="33"/>
    </row>
    <row r="600" spans="6:6" ht="18" customHeight="1">
      <c r="F600" s="33"/>
    </row>
    <row r="601" spans="6:6" ht="18" customHeight="1">
      <c r="F601" s="33"/>
    </row>
    <row r="602" spans="6:6" ht="18" customHeight="1">
      <c r="F602" s="33"/>
    </row>
    <row r="603" spans="6:6" ht="18" customHeight="1">
      <c r="F603" s="33"/>
    </row>
    <row r="604" spans="6:6" ht="18" customHeight="1">
      <c r="F604" s="33"/>
    </row>
    <row r="605" spans="6:6" ht="18" customHeight="1">
      <c r="F605" s="33"/>
    </row>
    <row r="606" spans="6:6" ht="18" customHeight="1">
      <c r="F606" s="33"/>
    </row>
    <row r="607" spans="6:6" ht="18" customHeight="1">
      <c r="F607" s="33"/>
    </row>
    <row r="608" spans="6:6" ht="18" customHeight="1">
      <c r="F608" s="33"/>
    </row>
    <row r="609" spans="6:6" ht="18" customHeight="1">
      <c r="F609" s="33"/>
    </row>
    <row r="610" spans="6:6" ht="18" customHeight="1">
      <c r="F610" s="33"/>
    </row>
    <row r="611" spans="6:6" ht="18" customHeight="1">
      <c r="F611" s="33"/>
    </row>
    <row r="612" spans="6:6" ht="18" customHeight="1">
      <c r="F612" s="33"/>
    </row>
    <row r="613" spans="6:6" ht="18" customHeight="1">
      <c r="F613" s="33"/>
    </row>
    <row r="614" spans="6:6" ht="18" customHeight="1">
      <c r="F614" s="33"/>
    </row>
    <row r="615" spans="6:6" ht="18" customHeight="1">
      <c r="F615" s="33"/>
    </row>
    <row r="616" spans="6:6" ht="18" customHeight="1">
      <c r="F616" s="33"/>
    </row>
    <row r="617" spans="6:6" ht="18" customHeight="1">
      <c r="F617" s="33"/>
    </row>
    <row r="618" spans="6:6" ht="18" customHeight="1">
      <c r="F618" s="33"/>
    </row>
    <row r="619" spans="6:6" ht="18" customHeight="1">
      <c r="F619" s="33"/>
    </row>
    <row r="620" spans="6:6" ht="18" customHeight="1">
      <c r="F620" s="33"/>
    </row>
    <row r="621" spans="6:6" ht="18" customHeight="1">
      <c r="F621" s="33"/>
    </row>
    <row r="622" spans="6:6" ht="18" customHeight="1">
      <c r="F622" s="33"/>
    </row>
    <row r="623" spans="6:6" ht="18" customHeight="1">
      <c r="F623" s="33"/>
    </row>
    <row r="624" spans="6:6" ht="18" customHeight="1">
      <c r="F624" s="33"/>
    </row>
    <row r="625" spans="6:6" ht="18" customHeight="1">
      <c r="F625" s="33"/>
    </row>
    <row r="626" spans="6:6" ht="18" customHeight="1">
      <c r="F626" s="33"/>
    </row>
    <row r="627" spans="6:6" ht="18" customHeight="1">
      <c r="F627" s="33"/>
    </row>
    <row r="628" spans="6:6" ht="18" customHeight="1">
      <c r="F628" s="33"/>
    </row>
    <row r="629" spans="6:6" ht="18" customHeight="1">
      <c r="F629" s="33"/>
    </row>
    <row r="630" spans="6:6" ht="18" customHeight="1">
      <c r="F630" s="33"/>
    </row>
    <row r="631" spans="6:6" ht="18" customHeight="1">
      <c r="F631" s="33"/>
    </row>
    <row r="632" spans="6:6" ht="18" customHeight="1">
      <c r="F632" s="33"/>
    </row>
    <row r="633" spans="6:6" ht="18" customHeight="1">
      <c r="F633" s="33"/>
    </row>
    <row r="634" spans="6:6" ht="18" customHeight="1">
      <c r="F634" s="33"/>
    </row>
    <row r="635" spans="6:6" ht="18" customHeight="1">
      <c r="F635" s="33"/>
    </row>
    <row r="636" spans="6:6" ht="18" customHeight="1">
      <c r="F636" s="33"/>
    </row>
    <row r="637" spans="6:6" ht="18" customHeight="1">
      <c r="F637" s="33"/>
    </row>
    <row r="638" spans="6:6" ht="18" customHeight="1">
      <c r="F638" s="33"/>
    </row>
    <row r="639" spans="6:6" ht="18" customHeight="1">
      <c r="F639" s="33"/>
    </row>
    <row r="640" spans="6:6" ht="18" customHeight="1">
      <c r="F640" s="33"/>
    </row>
    <row r="641" spans="6:6" ht="18" customHeight="1">
      <c r="F641" s="33"/>
    </row>
    <row r="642" spans="6:6" ht="18" customHeight="1">
      <c r="F642" s="33"/>
    </row>
    <row r="643" spans="6:6" ht="18" customHeight="1">
      <c r="F643" s="33"/>
    </row>
    <row r="644" spans="6:6" ht="18" customHeight="1">
      <c r="F644" s="33"/>
    </row>
    <row r="645" spans="6:6" ht="18" customHeight="1">
      <c r="F645" s="33"/>
    </row>
    <row r="646" spans="6:6" ht="18" customHeight="1">
      <c r="F646" s="33"/>
    </row>
    <row r="647" spans="6:6" ht="18" customHeight="1">
      <c r="F647" s="33"/>
    </row>
    <row r="648" spans="6:6" ht="18" customHeight="1">
      <c r="F648" s="33"/>
    </row>
    <row r="649" spans="6:6" ht="18" customHeight="1">
      <c r="F649" s="33"/>
    </row>
    <row r="650" spans="6:6" ht="18" customHeight="1">
      <c r="F650" s="33"/>
    </row>
    <row r="651" spans="6:6" ht="18" customHeight="1">
      <c r="F651" s="33"/>
    </row>
    <row r="652" spans="6:6" ht="18" customHeight="1">
      <c r="F652" s="33"/>
    </row>
    <row r="653" spans="6:6" ht="18" customHeight="1">
      <c r="F653" s="33"/>
    </row>
    <row r="654" spans="6:6" ht="18" customHeight="1">
      <c r="F654" s="33"/>
    </row>
    <row r="655" spans="6:6" ht="18" customHeight="1">
      <c r="F655" s="33"/>
    </row>
    <row r="656" spans="6:6" ht="18" customHeight="1">
      <c r="F656" s="33"/>
    </row>
    <row r="657" spans="6:6" ht="18" customHeight="1">
      <c r="F657" s="33"/>
    </row>
    <row r="658" spans="6:6" ht="18" customHeight="1">
      <c r="F658" s="33"/>
    </row>
    <row r="659" spans="6:6" ht="18" customHeight="1">
      <c r="F659" s="33"/>
    </row>
    <row r="660" spans="6:6" ht="18" customHeight="1">
      <c r="F660" s="33"/>
    </row>
    <row r="661" spans="6:6" ht="18" customHeight="1">
      <c r="F661" s="33"/>
    </row>
    <row r="662" spans="6:6" ht="18" customHeight="1">
      <c r="F662" s="33"/>
    </row>
    <row r="663" spans="6:6" ht="18" customHeight="1">
      <c r="F663" s="33"/>
    </row>
    <row r="664" spans="6:6" ht="18" customHeight="1">
      <c r="F664" s="33"/>
    </row>
    <row r="665" spans="6:6" ht="18" customHeight="1">
      <c r="F665" s="33"/>
    </row>
    <row r="666" spans="6:6" ht="18" customHeight="1">
      <c r="F666" s="33"/>
    </row>
    <row r="667" spans="6:6" ht="18" customHeight="1">
      <c r="F667" s="33"/>
    </row>
    <row r="668" spans="6:6" ht="18" customHeight="1">
      <c r="F668" s="33"/>
    </row>
    <row r="669" spans="6:6" ht="18" customHeight="1">
      <c r="F669" s="33"/>
    </row>
    <row r="670" spans="6:6" ht="18" customHeight="1">
      <c r="F670" s="33"/>
    </row>
    <row r="671" spans="6:6" ht="18" customHeight="1">
      <c r="F671" s="33"/>
    </row>
    <row r="672" spans="6:6" ht="18" customHeight="1">
      <c r="F672" s="33"/>
    </row>
    <row r="673" spans="6:6" ht="18" customHeight="1">
      <c r="F673" s="33"/>
    </row>
    <row r="674" spans="6:6" ht="18" customHeight="1">
      <c r="F674" s="33"/>
    </row>
    <row r="675" spans="6:6" ht="18" customHeight="1">
      <c r="F675" s="33"/>
    </row>
    <row r="676" spans="6:6" ht="18" customHeight="1">
      <c r="F676" s="33"/>
    </row>
    <row r="677" spans="6:6" ht="18" customHeight="1">
      <c r="F677" s="33"/>
    </row>
    <row r="678" spans="6:6" ht="18" customHeight="1">
      <c r="F678" s="33"/>
    </row>
    <row r="679" spans="6:6" ht="18" customHeight="1">
      <c r="F679" s="33"/>
    </row>
    <row r="680" spans="6:6" ht="18" customHeight="1">
      <c r="F680" s="33"/>
    </row>
    <row r="681" spans="6:6" ht="18" customHeight="1">
      <c r="F681" s="33"/>
    </row>
    <row r="682" spans="6:6" ht="18" customHeight="1">
      <c r="F682" s="33"/>
    </row>
    <row r="683" spans="6:6" ht="18" customHeight="1">
      <c r="F683" s="33"/>
    </row>
    <row r="684" spans="6:6" ht="18" customHeight="1">
      <c r="F684" s="33"/>
    </row>
    <row r="685" spans="6:6" ht="18" customHeight="1">
      <c r="F685" s="33"/>
    </row>
    <row r="686" spans="6:6" ht="18" customHeight="1">
      <c r="F686" s="33"/>
    </row>
    <row r="687" spans="6:6" ht="18" customHeight="1">
      <c r="F687" s="33"/>
    </row>
    <row r="688" spans="6:6" ht="18" customHeight="1">
      <c r="F688" s="33"/>
    </row>
    <row r="689" spans="6:6" ht="18" customHeight="1">
      <c r="F689" s="33"/>
    </row>
    <row r="690" spans="6:6" ht="18" customHeight="1">
      <c r="F690" s="33"/>
    </row>
    <row r="691" spans="6:6" ht="18" customHeight="1">
      <c r="F691" s="33"/>
    </row>
    <row r="692" spans="6:6" ht="18" customHeight="1">
      <c r="F692" s="33"/>
    </row>
    <row r="693" spans="6:6" ht="18" customHeight="1">
      <c r="F693" s="33"/>
    </row>
    <row r="694" spans="6:6" ht="18" customHeight="1">
      <c r="F694" s="33"/>
    </row>
    <row r="695" spans="6:6" ht="18" customHeight="1">
      <c r="F695" s="33"/>
    </row>
    <row r="696" spans="6:6" ht="18" customHeight="1">
      <c r="F696" s="33"/>
    </row>
    <row r="697" spans="6:6" ht="18" customHeight="1">
      <c r="F697" s="33"/>
    </row>
    <row r="698" spans="6:6" ht="18" customHeight="1">
      <c r="F698" s="33"/>
    </row>
    <row r="699" spans="6:6" ht="18" customHeight="1">
      <c r="F699" s="33"/>
    </row>
    <row r="700" spans="6:6" ht="18" customHeight="1">
      <c r="F700" s="33"/>
    </row>
    <row r="701" spans="6:6" ht="18" customHeight="1">
      <c r="F701" s="33"/>
    </row>
    <row r="702" spans="6:6" ht="18" customHeight="1">
      <c r="F702" s="33"/>
    </row>
    <row r="703" spans="6:6" ht="18" customHeight="1">
      <c r="F703" s="33"/>
    </row>
    <row r="704" spans="6:6" ht="18" customHeight="1">
      <c r="F704" s="33"/>
    </row>
    <row r="705" spans="6:6" ht="18" customHeight="1">
      <c r="F705" s="33"/>
    </row>
    <row r="706" spans="6:6" ht="18" customHeight="1">
      <c r="F706" s="33"/>
    </row>
    <row r="707" spans="6:6" ht="18" customHeight="1">
      <c r="F707" s="33"/>
    </row>
    <row r="708" spans="6:6" ht="18" customHeight="1">
      <c r="F708" s="33"/>
    </row>
    <row r="709" spans="6:6" ht="18" customHeight="1">
      <c r="F709" s="33"/>
    </row>
    <row r="710" spans="6:6" ht="18" customHeight="1">
      <c r="F710" s="33"/>
    </row>
    <row r="711" spans="6:6" ht="18" customHeight="1">
      <c r="F711" s="33"/>
    </row>
    <row r="712" spans="6:6" ht="18" customHeight="1">
      <c r="F712" s="33"/>
    </row>
    <row r="713" spans="6:6" ht="18" customHeight="1">
      <c r="F713" s="33"/>
    </row>
    <row r="714" spans="6:6" ht="18" customHeight="1">
      <c r="F714" s="33"/>
    </row>
    <row r="715" spans="6:6" ht="18" customHeight="1">
      <c r="F715" s="33"/>
    </row>
    <row r="716" spans="6:6" ht="18" customHeight="1">
      <c r="F716" s="33"/>
    </row>
    <row r="717" spans="6:6" ht="18" customHeight="1">
      <c r="F717" s="33"/>
    </row>
    <row r="718" spans="6:6" ht="18" customHeight="1">
      <c r="F718" s="33"/>
    </row>
    <row r="719" spans="6:6" ht="18" customHeight="1">
      <c r="F719" s="33"/>
    </row>
    <row r="720" spans="6:6" ht="18" customHeight="1">
      <c r="F720" s="33"/>
    </row>
    <row r="721" spans="6:6" ht="18" customHeight="1">
      <c r="F721" s="33"/>
    </row>
    <row r="722" spans="6:6" ht="18" customHeight="1">
      <c r="F722" s="33"/>
    </row>
    <row r="723" spans="6:6" ht="18" customHeight="1">
      <c r="F723" s="33"/>
    </row>
    <row r="724" spans="6:6" ht="18" customHeight="1">
      <c r="F724" s="33"/>
    </row>
    <row r="725" spans="6:6" ht="18" customHeight="1">
      <c r="F725" s="33"/>
    </row>
    <row r="726" spans="6:6" ht="18" customHeight="1">
      <c r="F726" s="33"/>
    </row>
    <row r="727" spans="6:6" ht="18" customHeight="1">
      <c r="F727" s="33"/>
    </row>
    <row r="728" spans="6:6" ht="18" customHeight="1">
      <c r="F728" s="33"/>
    </row>
    <row r="729" spans="6:6" ht="18" customHeight="1">
      <c r="F729" s="33"/>
    </row>
    <row r="730" spans="6:6" ht="18" customHeight="1">
      <c r="F730" s="33"/>
    </row>
    <row r="731" spans="6:6" ht="18" customHeight="1">
      <c r="F731" s="33"/>
    </row>
    <row r="732" spans="6:6" ht="18" customHeight="1">
      <c r="F732" s="33"/>
    </row>
    <row r="733" spans="6:6" ht="18" customHeight="1">
      <c r="F733" s="33"/>
    </row>
    <row r="734" spans="6:6" ht="18" customHeight="1">
      <c r="F734" s="33"/>
    </row>
    <row r="735" spans="6:6" ht="18" customHeight="1">
      <c r="F735" s="33"/>
    </row>
    <row r="736" spans="6:6" ht="18" customHeight="1">
      <c r="F736" s="33"/>
    </row>
    <row r="737" spans="6:6" ht="18" customHeight="1">
      <c r="F737" s="33"/>
    </row>
    <row r="738" spans="6:6" ht="18" customHeight="1">
      <c r="F738" s="33"/>
    </row>
    <row r="739" spans="6:6" ht="18" customHeight="1">
      <c r="F739" s="33"/>
    </row>
    <row r="740" spans="6:6" ht="18" customHeight="1">
      <c r="F740" s="33"/>
    </row>
    <row r="741" spans="6:6" ht="18" customHeight="1">
      <c r="F741" s="33"/>
    </row>
    <row r="742" spans="6:6" ht="18" customHeight="1">
      <c r="F742" s="33"/>
    </row>
    <row r="743" spans="6:6" ht="18" customHeight="1">
      <c r="F743" s="33"/>
    </row>
    <row r="744" spans="6:6" ht="18" customHeight="1">
      <c r="F744" s="33"/>
    </row>
    <row r="745" spans="6:6" ht="18" customHeight="1">
      <c r="F745" s="33"/>
    </row>
    <row r="746" spans="6:6" ht="18" customHeight="1">
      <c r="F746" s="33"/>
    </row>
    <row r="747" spans="6:6" ht="18" customHeight="1">
      <c r="F747" s="33"/>
    </row>
    <row r="748" spans="6:6" ht="18" customHeight="1">
      <c r="F748" s="33"/>
    </row>
    <row r="749" spans="6:6" ht="18" customHeight="1">
      <c r="F749" s="33"/>
    </row>
    <row r="750" spans="6:6" ht="18" customHeight="1">
      <c r="F750" s="33"/>
    </row>
    <row r="751" spans="6:6" ht="18" customHeight="1">
      <c r="F751" s="33"/>
    </row>
    <row r="752" spans="6:6" ht="18" customHeight="1">
      <c r="F752" s="33"/>
    </row>
    <row r="753" spans="6:6" ht="18" customHeight="1">
      <c r="F753" s="33"/>
    </row>
    <row r="754" spans="6:6" ht="18" customHeight="1">
      <c r="F754" s="33"/>
    </row>
    <row r="755" spans="6:6" ht="18" customHeight="1">
      <c r="F755" s="33"/>
    </row>
    <row r="756" spans="6:6" ht="18" customHeight="1">
      <c r="F756" s="33"/>
    </row>
    <row r="757" spans="6:6" ht="18" customHeight="1">
      <c r="F757" s="33"/>
    </row>
    <row r="758" spans="6:6" ht="18" customHeight="1">
      <c r="F758" s="33"/>
    </row>
    <row r="759" spans="6:6" ht="18" customHeight="1">
      <c r="F759" s="33"/>
    </row>
    <row r="760" spans="6:6" ht="18" customHeight="1">
      <c r="F760" s="33"/>
    </row>
    <row r="761" spans="6:6" ht="18" customHeight="1">
      <c r="F761" s="33"/>
    </row>
    <row r="762" spans="6:6" ht="18" customHeight="1">
      <c r="F762" s="33"/>
    </row>
    <row r="763" spans="6:6" ht="18" customHeight="1">
      <c r="F763" s="33"/>
    </row>
    <row r="764" spans="6:6" ht="18" customHeight="1">
      <c r="F764" s="33"/>
    </row>
    <row r="765" spans="6:6" ht="18" customHeight="1">
      <c r="F765" s="33"/>
    </row>
    <row r="766" spans="6:6" ht="18" customHeight="1">
      <c r="F766" s="33"/>
    </row>
    <row r="767" spans="6:6" ht="18" customHeight="1">
      <c r="F767" s="33"/>
    </row>
    <row r="768" spans="6:6" ht="18" customHeight="1">
      <c r="F768" s="33"/>
    </row>
    <row r="769" spans="6:6" ht="18" customHeight="1">
      <c r="F769" s="33"/>
    </row>
    <row r="770" spans="6:6" ht="18" customHeight="1">
      <c r="F770" s="33"/>
    </row>
    <row r="771" spans="6:6" ht="18" customHeight="1">
      <c r="F771" s="33"/>
    </row>
    <row r="772" spans="6:6" ht="18" customHeight="1">
      <c r="F772" s="33"/>
    </row>
    <row r="773" spans="6:6" ht="18" customHeight="1">
      <c r="F773" s="33"/>
    </row>
    <row r="774" spans="6:6" ht="18" customHeight="1">
      <c r="F774" s="33"/>
    </row>
    <row r="775" spans="6:6" ht="18" customHeight="1">
      <c r="F775" s="33"/>
    </row>
    <row r="776" spans="6:6" ht="18" customHeight="1">
      <c r="F776" s="33"/>
    </row>
    <row r="777" spans="6:6" ht="18" customHeight="1">
      <c r="F777" s="33"/>
    </row>
    <row r="778" spans="6:6" ht="18" customHeight="1">
      <c r="F778" s="33"/>
    </row>
    <row r="779" spans="6:6" ht="18" customHeight="1">
      <c r="F779" s="33"/>
    </row>
    <row r="780" spans="6:6" ht="18" customHeight="1">
      <c r="F780" s="33"/>
    </row>
    <row r="781" spans="6:6" ht="18" customHeight="1">
      <c r="F781" s="33"/>
    </row>
    <row r="782" spans="6:6" ht="18" customHeight="1">
      <c r="F782" s="33"/>
    </row>
    <row r="783" spans="6:6" ht="18" customHeight="1">
      <c r="F783" s="33"/>
    </row>
    <row r="784" spans="6:6" ht="18" customHeight="1">
      <c r="F784" s="33"/>
    </row>
    <row r="785" spans="6:6" ht="18" customHeight="1">
      <c r="F785" s="33"/>
    </row>
    <row r="786" spans="6:6" ht="18" customHeight="1">
      <c r="F786" s="33"/>
    </row>
    <row r="787" spans="6:6" ht="18" customHeight="1">
      <c r="F787" s="33"/>
    </row>
    <row r="788" spans="6:6" ht="18" customHeight="1">
      <c r="F788" s="33"/>
    </row>
    <row r="789" spans="6:6" ht="18" customHeight="1">
      <c r="F789" s="33"/>
    </row>
    <row r="790" spans="6:6" ht="18" customHeight="1">
      <c r="F790" s="33"/>
    </row>
    <row r="791" spans="6:6" ht="18" customHeight="1">
      <c r="F791" s="33"/>
    </row>
    <row r="792" spans="6:6" ht="18" customHeight="1">
      <c r="F792" s="33"/>
    </row>
    <row r="793" spans="6:6" ht="18" customHeight="1">
      <c r="F793" s="33"/>
    </row>
    <row r="794" spans="6:6" ht="18" customHeight="1">
      <c r="F794" s="33"/>
    </row>
    <row r="795" spans="6:6" ht="18" customHeight="1">
      <c r="F795" s="33"/>
    </row>
    <row r="796" spans="6:6" ht="18" customHeight="1">
      <c r="F796" s="33"/>
    </row>
    <row r="797" spans="6:6" ht="18" customHeight="1">
      <c r="F797" s="33"/>
    </row>
    <row r="798" spans="6:6" ht="18" customHeight="1">
      <c r="F798" s="33"/>
    </row>
    <row r="799" spans="6:6" ht="18" customHeight="1">
      <c r="F799" s="33"/>
    </row>
    <row r="800" spans="6:6" ht="18" customHeight="1">
      <c r="F800" s="33"/>
    </row>
    <row r="801" spans="6:6" ht="18" customHeight="1">
      <c r="F801" s="33"/>
    </row>
    <row r="802" spans="6:6" ht="18" customHeight="1">
      <c r="F802" s="33"/>
    </row>
    <row r="803" spans="6:6" ht="18" customHeight="1">
      <c r="F803" s="33"/>
    </row>
    <row r="804" spans="6:6" ht="18" customHeight="1">
      <c r="F804" s="33"/>
    </row>
    <row r="805" spans="6:6" ht="18" customHeight="1">
      <c r="F805" s="33"/>
    </row>
    <row r="806" spans="6:6" ht="18" customHeight="1">
      <c r="F806" s="33"/>
    </row>
    <row r="807" spans="6:6" ht="18" customHeight="1">
      <c r="F807" s="33"/>
    </row>
    <row r="808" spans="6:6" ht="18" customHeight="1">
      <c r="F808" s="33"/>
    </row>
    <row r="809" spans="6:6" ht="18" customHeight="1">
      <c r="F809" s="33"/>
    </row>
    <row r="810" spans="6:6" ht="18" customHeight="1">
      <c r="F810" s="33"/>
    </row>
    <row r="811" spans="6:6" ht="18" customHeight="1">
      <c r="F811" s="33"/>
    </row>
    <row r="812" spans="6:6" ht="18" customHeight="1">
      <c r="F812" s="33"/>
    </row>
    <row r="813" spans="6:6" ht="18" customHeight="1">
      <c r="F813" s="33"/>
    </row>
    <row r="814" spans="6:6" ht="18" customHeight="1">
      <c r="F814" s="33"/>
    </row>
    <row r="815" spans="6:6" ht="18" customHeight="1">
      <c r="F815" s="33"/>
    </row>
    <row r="816" spans="6:6" ht="18" customHeight="1">
      <c r="F816" s="33"/>
    </row>
    <row r="817" spans="6:6" ht="18" customHeight="1">
      <c r="F817" s="33"/>
    </row>
    <row r="818" spans="6:6" ht="18" customHeight="1">
      <c r="F818" s="33"/>
    </row>
    <row r="819" spans="6:6" ht="18" customHeight="1">
      <c r="F819" s="33"/>
    </row>
    <row r="820" spans="6:6" ht="18" customHeight="1">
      <c r="F820" s="33"/>
    </row>
    <row r="821" spans="6:6" ht="18" customHeight="1">
      <c r="F821" s="33"/>
    </row>
    <row r="822" spans="6:6" ht="18" customHeight="1">
      <c r="F822" s="33"/>
    </row>
    <row r="823" spans="6:6" ht="18" customHeight="1">
      <c r="F823" s="33"/>
    </row>
    <row r="824" spans="6:6" ht="18" customHeight="1">
      <c r="F824" s="33"/>
    </row>
    <row r="825" spans="6:6" ht="18" customHeight="1">
      <c r="F825" s="33"/>
    </row>
    <row r="826" spans="6:6" ht="18" customHeight="1">
      <c r="F826" s="33"/>
    </row>
    <row r="827" spans="6:6" ht="18" customHeight="1">
      <c r="F827" s="33"/>
    </row>
    <row r="828" spans="6:6" ht="18" customHeight="1">
      <c r="F828" s="33"/>
    </row>
    <row r="829" spans="6:6" ht="18" customHeight="1">
      <c r="F829" s="33"/>
    </row>
    <row r="830" spans="6:6" ht="18" customHeight="1">
      <c r="F830" s="33"/>
    </row>
    <row r="831" spans="6:6" ht="18" customHeight="1">
      <c r="F831" s="33"/>
    </row>
    <row r="832" spans="6:6" ht="18" customHeight="1">
      <c r="F832" s="33"/>
    </row>
    <row r="833" spans="6:6" ht="18" customHeight="1">
      <c r="F833" s="33"/>
    </row>
    <row r="834" spans="6:6" ht="18" customHeight="1">
      <c r="F834" s="33"/>
    </row>
    <row r="835" spans="6:6" ht="18" customHeight="1">
      <c r="F835" s="33"/>
    </row>
    <row r="836" spans="6:6" ht="18" customHeight="1">
      <c r="F836" s="33"/>
    </row>
    <row r="837" spans="6:6" ht="18" customHeight="1">
      <c r="F837" s="33"/>
    </row>
    <row r="838" spans="6:6" ht="18" customHeight="1">
      <c r="F838" s="33"/>
    </row>
    <row r="839" spans="6:6" ht="18" customHeight="1">
      <c r="F839" s="33"/>
    </row>
    <row r="840" spans="6:6" ht="18" customHeight="1">
      <c r="F840" s="33"/>
    </row>
    <row r="841" spans="6:6" ht="18" customHeight="1">
      <c r="F841" s="33"/>
    </row>
    <row r="842" spans="6:6" ht="18" customHeight="1">
      <c r="F842" s="33"/>
    </row>
    <row r="843" spans="6:6" ht="18" customHeight="1">
      <c r="F843" s="33"/>
    </row>
    <row r="844" spans="6:6" ht="18" customHeight="1">
      <c r="F844" s="33"/>
    </row>
    <row r="845" spans="6:6" ht="18" customHeight="1">
      <c r="F845" s="33"/>
    </row>
    <row r="846" spans="6:6" ht="18" customHeight="1">
      <c r="F846" s="33"/>
    </row>
    <row r="847" spans="6:6" ht="18" customHeight="1">
      <c r="F847" s="33"/>
    </row>
    <row r="848" spans="6:6" ht="18" customHeight="1">
      <c r="F848" s="33"/>
    </row>
    <row r="849" spans="6:6" ht="18" customHeight="1">
      <c r="F849" s="33"/>
    </row>
    <row r="850" spans="6:6" ht="18" customHeight="1">
      <c r="F850" s="33"/>
    </row>
    <row r="851" spans="6:6" ht="18" customHeight="1">
      <c r="F851" s="33"/>
    </row>
    <row r="852" spans="6:6" ht="18" customHeight="1">
      <c r="F852" s="33"/>
    </row>
    <row r="853" spans="6:6" ht="18" customHeight="1">
      <c r="F853" s="33"/>
    </row>
    <row r="854" spans="6:6" ht="18" customHeight="1">
      <c r="F854" s="33"/>
    </row>
    <row r="855" spans="6:6" ht="18" customHeight="1">
      <c r="F855" s="33"/>
    </row>
    <row r="856" spans="6:6" ht="18" customHeight="1">
      <c r="F856" s="33"/>
    </row>
    <row r="857" spans="6:6" ht="18" customHeight="1">
      <c r="F857" s="33"/>
    </row>
    <row r="858" spans="6:6" ht="18" customHeight="1">
      <c r="F858" s="33"/>
    </row>
    <row r="859" spans="6:6" ht="18" customHeight="1">
      <c r="F859" s="33"/>
    </row>
    <row r="860" spans="6:6" ht="18" customHeight="1">
      <c r="F860" s="33"/>
    </row>
    <row r="861" spans="6:6" ht="18" customHeight="1">
      <c r="F861" s="33"/>
    </row>
    <row r="862" spans="6:6" ht="18" customHeight="1">
      <c r="F862" s="33"/>
    </row>
    <row r="863" spans="6:6" ht="18" customHeight="1">
      <c r="F863" s="33"/>
    </row>
    <row r="864" spans="6:6" ht="18" customHeight="1">
      <c r="F864" s="33"/>
    </row>
    <row r="865" spans="6:6" ht="18" customHeight="1">
      <c r="F865" s="33"/>
    </row>
    <row r="866" spans="6:6" ht="18" customHeight="1">
      <c r="F866" s="33"/>
    </row>
    <row r="867" spans="6:6" ht="18" customHeight="1">
      <c r="F867" s="33"/>
    </row>
    <row r="868" spans="6:6" ht="18" customHeight="1">
      <c r="F868" s="33"/>
    </row>
    <row r="869" spans="6:6" ht="18" customHeight="1">
      <c r="F869" s="33"/>
    </row>
    <row r="870" spans="6:6" ht="18" customHeight="1">
      <c r="F870" s="33"/>
    </row>
    <row r="871" spans="6:6" ht="18" customHeight="1">
      <c r="F871" s="33"/>
    </row>
    <row r="872" spans="6:6" ht="18" customHeight="1">
      <c r="F872" s="33"/>
    </row>
    <row r="873" spans="6:6" ht="18" customHeight="1">
      <c r="F873" s="33"/>
    </row>
    <row r="874" spans="6:6" ht="18" customHeight="1">
      <c r="F874" s="33"/>
    </row>
    <row r="875" spans="6:6" ht="18" customHeight="1">
      <c r="F875" s="33"/>
    </row>
    <row r="876" spans="6:6" ht="18" customHeight="1">
      <c r="F876" s="33"/>
    </row>
    <row r="877" spans="6:6" ht="18" customHeight="1">
      <c r="F877" s="33"/>
    </row>
    <row r="878" spans="6:6" ht="18" customHeight="1">
      <c r="F878" s="33"/>
    </row>
    <row r="879" spans="6:6" ht="18" customHeight="1">
      <c r="F879" s="33"/>
    </row>
    <row r="880" spans="6:6" ht="18" customHeight="1">
      <c r="F880" s="33"/>
    </row>
    <row r="881" spans="6:6" ht="18" customHeight="1">
      <c r="F881" s="33"/>
    </row>
    <row r="882" spans="6:6" ht="18" customHeight="1">
      <c r="F882" s="33"/>
    </row>
    <row r="883" spans="6:6" ht="18" customHeight="1">
      <c r="F883" s="33"/>
    </row>
    <row r="884" spans="6:6" ht="18" customHeight="1">
      <c r="F884" s="33"/>
    </row>
    <row r="885" spans="6:6" ht="18" customHeight="1">
      <c r="F885" s="33"/>
    </row>
    <row r="886" spans="6:6" ht="18" customHeight="1">
      <c r="F886" s="33"/>
    </row>
    <row r="887" spans="6:6" ht="18" customHeight="1">
      <c r="F887" s="33"/>
    </row>
    <row r="888" spans="6:6" ht="18" customHeight="1">
      <c r="F888" s="33"/>
    </row>
    <row r="889" spans="6:6" ht="18" customHeight="1">
      <c r="F889" s="33"/>
    </row>
    <row r="890" spans="6:6" ht="18" customHeight="1">
      <c r="F890" s="33"/>
    </row>
    <row r="891" spans="6:6" ht="18" customHeight="1">
      <c r="F891" s="33"/>
    </row>
    <row r="892" spans="6:6" ht="18" customHeight="1">
      <c r="F892" s="33"/>
    </row>
    <row r="893" spans="6:6" ht="18" customHeight="1">
      <c r="F893" s="33"/>
    </row>
    <row r="894" spans="6:6" ht="18" customHeight="1">
      <c r="F894" s="33"/>
    </row>
    <row r="895" spans="6:6" ht="18" customHeight="1">
      <c r="F895" s="33"/>
    </row>
    <row r="896" spans="6:6" ht="18" customHeight="1">
      <c r="F896" s="33"/>
    </row>
    <row r="897" spans="6:6" ht="18" customHeight="1">
      <c r="F897" s="33"/>
    </row>
    <row r="898" spans="6:6" ht="18" customHeight="1">
      <c r="F898" s="33"/>
    </row>
    <row r="899" spans="6:6" ht="18" customHeight="1">
      <c r="F899" s="33"/>
    </row>
  </sheetData>
  <autoFilter ref="A1:I1" xr:uid="{00000000-0001-0000-2000-000000000000}"/>
  <phoneticPr fontId="4" type="noConversion"/>
  <conditionalFormatting sqref="D1">
    <cfRule type="cellIs" dxfId="61" priority="2" operator="equal">
      <formula>0</formula>
    </cfRule>
  </conditionalFormatting>
  <conditionalFormatting sqref="F1">
    <cfRule type="cellIs" dxfId="60" priority="1" operator="equal">
      <formula>0</formula>
    </cfRule>
  </conditionalFormatting>
  <conditionalFormatting sqref="H1:I1">
    <cfRule type="cellIs" dxfId="59" priority="3" operator="equal">
      <formula>0</formula>
    </cfRule>
  </conditionalFormatting>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dimension ref="A1:I947"/>
  <sheetViews>
    <sheetView zoomScale="70" zoomScaleNormal="70" workbookViewId="0">
      <pane ySplit="1" topLeftCell="A2" activePane="bottomLeft" state="frozen"/>
      <selection activeCell="XEK27" sqref="XEK27:XEL27"/>
      <selection pane="bottomLeft" activeCell="D7" sqref="D7"/>
    </sheetView>
  </sheetViews>
  <sheetFormatPr baseColWidth="10" defaultColWidth="10.83203125" defaultRowHeight="18" customHeight="1"/>
  <cols>
    <col min="1" max="1" width="12" style="7" customWidth="1"/>
    <col min="2" max="2" width="9" style="7" bestFit="1" customWidth="1"/>
    <col min="3" max="3" width="12.1640625" style="7" customWidth="1"/>
    <col min="4" max="4" width="26.83203125" style="7" bestFit="1" customWidth="1"/>
    <col min="5" max="5" width="24.5" style="9" customWidth="1"/>
    <col min="6" max="6" width="24.33203125" style="9" bestFit="1" customWidth="1"/>
    <col min="7" max="7" width="24.33203125" style="207" customWidth="1"/>
    <col min="8" max="8" width="15.1640625" style="9" bestFit="1" customWidth="1"/>
    <col min="9" max="9" width="130.6640625" style="12" customWidth="1"/>
    <col min="10" max="16384" width="10.83203125" style="9"/>
  </cols>
  <sheetData>
    <row r="1" spans="1:9" s="40" customFormat="1" ht="18" customHeight="1">
      <c r="A1" s="73" t="s">
        <v>76</v>
      </c>
      <c r="B1" s="73" t="s">
        <v>77</v>
      </c>
      <c r="C1" s="73" t="s">
        <v>0</v>
      </c>
      <c r="D1" s="6" t="s">
        <v>209</v>
      </c>
      <c r="E1" s="70" t="s">
        <v>210</v>
      </c>
      <c r="F1" s="6" t="s">
        <v>211</v>
      </c>
      <c r="G1" s="204" t="s">
        <v>1057</v>
      </c>
      <c r="H1" s="31" t="s">
        <v>1096</v>
      </c>
      <c r="I1" s="75" t="s">
        <v>74</v>
      </c>
    </row>
    <row r="2" spans="1:9" ht="18" customHeight="1">
      <c r="A2" s="5"/>
      <c r="B2" s="21"/>
      <c r="E2" s="9" t="s">
        <v>578</v>
      </c>
      <c r="F2" s="17" t="s">
        <v>578</v>
      </c>
      <c r="G2" s="205" t="s">
        <v>578</v>
      </c>
      <c r="I2" s="17" t="s">
        <v>1133</v>
      </c>
    </row>
    <row r="3" spans="1:9" ht="18" customHeight="1">
      <c r="A3" s="5" t="s">
        <v>95</v>
      </c>
      <c r="B3" s="21">
        <v>2012</v>
      </c>
      <c r="C3" s="7" t="s">
        <v>55</v>
      </c>
      <c r="E3" s="9" t="s">
        <v>1098</v>
      </c>
      <c r="F3" s="9" t="s">
        <v>1134</v>
      </c>
      <c r="G3" s="205">
        <v>96.25</v>
      </c>
      <c r="I3" s="17" t="s">
        <v>1135</v>
      </c>
    </row>
    <row r="4" spans="1:9" ht="18" customHeight="1">
      <c r="A4" s="5" t="s">
        <v>95</v>
      </c>
      <c r="B4" s="21">
        <v>2012</v>
      </c>
      <c r="C4" s="7" t="s">
        <v>55</v>
      </c>
      <c r="E4" s="9" t="s">
        <v>1069</v>
      </c>
      <c r="F4" s="24" t="s">
        <v>1136</v>
      </c>
      <c r="G4" s="205">
        <v>2.5499999999999998</v>
      </c>
      <c r="I4" s="17" t="s">
        <v>1135</v>
      </c>
    </row>
    <row r="5" spans="1:9" ht="18" customHeight="1">
      <c r="A5" s="5" t="s">
        <v>95</v>
      </c>
      <c r="B5" s="21">
        <v>2013</v>
      </c>
      <c r="C5" s="7" t="s">
        <v>55</v>
      </c>
      <c r="E5" s="9" t="s">
        <v>1098</v>
      </c>
      <c r="F5" s="9" t="s">
        <v>1134</v>
      </c>
      <c r="G5" s="205">
        <v>97.63</v>
      </c>
      <c r="I5" s="17" t="s">
        <v>1135</v>
      </c>
    </row>
    <row r="6" spans="1:9" ht="18" customHeight="1">
      <c r="A6" s="5" t="s">
        <v>95</v>
      </c>
      <c r="B6" s="21">
        <v>2013</v>
      </c>
      <c r="C6" s="7" t="s">
        <v>55</v>
      </c>
      <c r="E6" s="9" t="s">
        <v>1069</v>
      </c>
      <c r="F6" s="24" t="s">
        <v>1136</v>
      </c>
      <c r="G6" s="205">
        <v>1.74</v>
      </c>
      <c r="I6" s="17" t="s">
        <v>1135</v>
      </c>
    </row>
    <row r="7" spans="1:9" ht="18" customHeight="1">
      <c r="A7" s="5" t="s">
        <v>95</v>
      </c>
      <c r="B7" s="21">
        <v>2014</v>
      </c>
      <c r="C7" s="7" t="s">
        <v>55</v>
      </c>
      <c r="E7" s="9" t="s">
        <v>1098</v>
      </c>
      <c r="F7" s="9" t="s">
        <v>1134</v>
      </c>
      <c r="G7" s="205">
        <v>97.37</v>
      </c>
      <c r="I7" s="17" t="s">
        <v>1135</v>
      </c>
    </row>
    <row r="8" spans="1:9" ht="18" customHeight="1">
      <c r="A8" s="5" t="s">
        <v>95</v>
      </c>
      <c r="B8" s="21">
        <v>2014</v>
      </c>
      <c r="C8" s="7" t="s">
        <v>55</v>
      </c>
      <c r="E8" s="9" t="s">
        <v>1069</v>
      </c>
      <c r="F8" s="24" t="s">
        <v>1136</v>
      </c>
      <c r="G8" s="205">
        <v>1.73</v>
      </c>
      <c r="I8" s="17" t="s">
        <v>1135</v>
      </c>
    </row>
    <row r="9" spans="1:9" ht="18" customHeight="1">
      <c r="A9" s="5" t="s">
        <v>95</v>
      </c>
      <c r="B9" s="21">
        <v>2014</v>
      </c>
      <c r="C9" s="7" t="s">
        <v>55</v>
      </c>
      <c r="E9" s="9" t="s">
        <v>1137</v>
      </c>
      <c r="F9" s="17"/>
      <c r="G9" s="205">
        <v>0.57999999999999996</v>
      </c>
      <c r="I9" s="17" t="s">
        <v>1135</v>
      </c>
    </row>
    <row r="10" spans="1:9" ht="18" customHeight="1">
      <c r="A10" s="5" t="s">
        <v>95</v>
      </c>
      <c r="B10" s="21">
        <v>2015</v>
      </c>
      <c r="C10" s="7" t="s">
        <v>55</v>
      </c>
      <c r="E10" s="9" t="s">
        <v>1098</v>
      </c>
      <c r="F10" s="9" t="s">
        <v>1134</v>
      </c>
      <c r="G10" s="205">
        <v>96.1</v>
      </c>
      <c r="I10" s="17" t="s">
        <v>1135</v>
      </c>
    </row>
    <row r="11" spans="1:9" ht="18" customHeight="1">
      <c r="A11" s="5" t="s">
        <v>95</v>
      </c>
      <c r="B11" s="21">
        <v>2015</v>
      </c>
      <c r="C11" s="7" t="s">
        <v>55</v>
      </c>
      <c r="E11" s="9" t="s">
        <v>1069</v>
      </c>
      <c r="F11" s="24" t="s">
        <v>1136</v>
      </c>
      <c r="G11" s="205">
        <v>2.33</v>
      </c>
      <c r="I11" s="17" t="s">
        <v>1135</v>
      </c>
    </row>
    <row r="12" spans="1:9" ht="18" customHeight="1">
      <c r="A12" s="5" t="s">
        <v>95</v>
      </c>
      <c r="B12" s="21">
        <v>2015</v>
      </c>
      <c r="C12" s="7" t="s">
        <v>55</v>
      </c>
      <c r="E12" s="9" t="s">
        <v>1138</v>
      </c>
      <c r="F12" s="17"/>
      <c r="G12" s="205">
        <v>1.29</v>
      </c>
      <c r="I12" s="17" t="s">
        <v>1135</v>
      </c>
    </row>
    <row r="13" spans="1:9" ht="18" customHeight="1">
      <c r="A13" s="5" t="s">
        <v>95</v>
      </c>
      <c r="B13" s="21">
        <v>2016</v>
      </c>
      <c r="C13" s="7" t="s">
        <v>55</v>
      </c>
      <c r="E13" s="9" t="s">
        <v>1098</v>
      </c>
      <c r="F13" s="9" t="s">
        <v>1134</v>
      </c>
      <c r="G13" s="205">
        <v>90.51</v>
      </c>
      <c r="I13" s="17" t="s">
        <v>1135</v>
      </c>
    </row>
    <row r="14" spans="1:9" ht="18" customHeight="1">
      <c r="A14" s="5" t="s">
        <v>95</v>
      </c>
      <c r="B14" s="21">
        <v>2016</v>
      </c>
      <c r="C14" s="7" t="s">
        <v>55</v>
      </c>
      <c r="E14" s="9" t="s">
        <v>1069</v>
      </c>
      <c r="F14" s="24" t="s">
        <v>1136</v>
      </c>
      <c r="G14" s="205">
        <v>4.88</v>
      </c>
      <c r="I14" s="17" t="s">
        <v>1135</v>
      </c>
    </row>
    <row r="15" spans="1:9" ht="18" customHeight="1">
      <c r="A15" s="5" t="s">
        <v>95</v>
      </c>
      <c r="B15" s="21">
        <v>2016</v>
      </c>
      <c r="C15" s="7" t="s">
        <v>55</v>
      </c>
      <c r="E15" s="9" t="s">
        <v>1138</v>
      </c>
      <c r="F15" s="17"/>
      <c r="G15" s="205">
        <v>4.07</v>
      </c>
      <c r="I15" s="17" t="s">
        <v>1135</v>
      </c>
    </row>
    <row r="16" spans="1:9" ht="18" customHeight="1">
      <c r="A16" s="5" t="s">
        <v>95</v>
      </c>
      <c r="B16" s="21">
        <v>2016</v>
      </c>
      <c r="C16" s="7" t="s">
        <v>55</v>
      </c>
      <c r="E16" s="9" t="s">
        <v>1139</v>
      </c>
      <c r="F16" s="17"/>
      <c r="G16" s="205">
        <v>0.5</v>
      </c>
      <c r="I16" s="17" t="s">
        <v>1135</v>
      </c>
    </row>
    <row r="17" spans="1:9" ht="18" customHeight="1">
      <c r="A17" s="5" t="s">
        <v>95</v>
      </c>
      <c r="B17" s="21">
        <v>2017</v>
      </c>
      <c r="C17" s="7" t="s">
        <v>55</v>
      </c>
      <c r="E17" s="9" t="s">
        <v>1098</v>
      </c>
      <c r="F17" s="9" t="s">
        <v>1134</v>
      </c>
      <c r="G17" s="205">
        <v>91.63</v>
      </c>
      <c r="I17" s="17" t="s">
        <v>1135</v>
      </c>
    </row>
    <row r="18" spans="1:9" ht="18" customHeight="1">
      <c r="A18" s="5" t="s">
        <v>95</v>
      </c>
      <c r="B18" s="21">
        <v>2017</v>
      </c>
      <c r="C18" s="7" t="s">
        <v>55</v>
      </c>
      <c r="E18" s="9" t="s">
        <v>1069</v>
      </c>
      <c r="F18" s="24" t="s">
        <v>1136</v>
      </c>
      <c r="G18" s="205">
        <v>6.12</v>
      </c>
      <c r="I18" s="17" t="s">
        <v>1135</v>
      </c>
    </row>
    <row r="19" spans="1:9" ht="18" customHeight="1">
      <c r="A19" s="5" t="s">
        <v>95</v>
      </c>
      <c r="B19" s="21">
        <v>2017</v>
      </c>
      <c r="C19" s="7" t="s">
        <v>55</v>
      </c>
      <c r="E19" s="9" t="s">
        <v>1138</v>
      </c>
      <c r="F19" s="17"/>
      <c r="G19" s="205">
        <v>1.76</v>
      </c>
      <c r="I19" s="17" t="s">
        <v>1135</v>
      </c>
    </row>
    <row r="20" spans="1:9" ht="18" customHeight="1">
      <c r="A20" s="5" t="s">
        <v>95</v>
      </c>
      <c r="B20" s="21">
        <v>2017</v>
      </c>
      <c r="C20" s="7" t="s">
        <v>55</v>
      </c>
      <c r="E20" s="9" t="s">
        <v>1139</v>
      </c>
      <c r="F20" s="17"/>
      <c r="G20" s="205">
        <v>0.47</v>
      </c>
      <c r="I20" s="17" t="s">
        <v>1135</v>
      </c>
    </row>
    <row r="21" spans="1:9" ht="18" customHeight="1">
      <c r="A21" s="5" t="s">
        <v>95</v>
      </c>
      <c r="B21" s="21">
        <v>2018</v>
      </c>
      <c r="C21" s="7" t="s">
        <v>55</v>
      </c>
      <c r="E21" s="9" t="s">
        <v>1098</v>
      </c>
      <c r="F21" s="9" t="s">
        <v>1134</v>
      </c>
      <c r="G21" s="206">
        <v>86.87</v>
      </c>
      <c r="I21" s="34" t="s">
        <v>1140</v>
      </c>
    </row>
    <row r="22" spans="1:9" ht="18" customHeight="1">
      <c r="A22" s="5" t="s">
        <v>95</v>
      </c>
      <c r="B22" s="21">
        <v>2018</v>
      </c>
      <c r="C22" s="7" t="s">
        <v>55</v>
      </c>
      <c r="E22" s="9" t="s">
        <v>1141</v>
      </c>
      <c r="G22" s="206">
        <v>6.4</v>
      </c>
      <c r="I22" s="34" t="s">
        <v>1142</v>
      </c>
    </row>
    <row r="23" spans="1:9" ht="18" customHeight="1">
      <c r="A23" s="5" t="s">
        <v>95</v>
      </c>
      <c r="B23" s="21">
        <v>2018</v>
      </c>
      <c r="C23" s="7" t="s">
        <v>55</v>
      </c>
      <c r="E23" s="9" t="s">
        <v>1069</v>
      </c>
      <c r="F23" s="24" t="s">
        <v>1136</v>
      </c>
      <c r="G23" s="206">
        <v>6.01</v>
      </c>
      <c r="I23" s="34" t="s">
        <v>1142</v>
      </c>
    </row>
    <row r="24" spans="1:9" ht="18" customHeight="1">
      <c r="A24" s="5" t="s">
        <v>95</v>
      </c>
      <c r="B24" s="21">
        <v>2018</v>
      </c>
      <c r="C24" s="7" t="s">
        <v>55</v>
      </c>
      <c r="E24" s="9" t="s">
        <v>1139</v>
      </c>
      <c r="G24" s="206">
        <v>0.65</v>
      </c>
      <c r="I24" s="34" t="s">
        <v>1142</v>
      </c>
    </row>
    <row r="25" spans="1:9" ht="18" customHeight="1">
      <c r="A25" s="5" t="s">
        <v>95</v>
      </c>
      <c r="B25" s="7">
        <v>2019</v>
      </c>
      <c r="C25" s="7" t="s">
        <v>55</v>
      </c>
      <c r="E25" s="9" t="s">
        <v>1098</v>
      </c>
      <c r="F25" s="9" t="s">
        <v>1134</v>
      </c>
      <c r="G25" s="206">
        <v>84.8</v>
      </c>
      <c r="I25" s="34" t="s">
        <v>1143</v>
      </c>
    </row>
    <row r="26" spans="1:9" ht="18" customHeight="1">
      <c r="A26" s="5" t="s">
        <v>95</v>
      </c>
      <c r="B26" s="7">
        <v>2019</v>
      </c>
      <c r="C26" s="7" t="s">
        <v>55</v>
      </c>
      <c r="E26" s="9" t="s">
        <v>1141</v>
      </c>
      <c r="G26" s="206">
        <v>7.34</v>
      </c>
      <c r="I26" s="34" t="s">
        <v>1143</v>
      </c>
    </row>
    <row r="27" spans="1:9" ht="18" customHeight="1">
      <c r="A27" s="5" t="s">
        <v>95</v>
      </c>
      <c r="B27" s="7">
        <v>2019</v>
      </c>
      <c r="C27" s="7" t="s">
        <v>55</v>
      </c>
      <c r="E27" s="9" t="s">
        <v>1069</v>
      </c>
      <c r="F27" s="24" t="s">
        <v>1136</v>
      </c>
      <c r="G27" s="206">
        <v>7.27</v>
      </c>
      <c r="I27" s="34" t="s">
        <v>1143</v>
      </c>
    </row>
    <row r="28" spans="1:9" ht="18" customHeight="1">
      <c r="A28" s="5" t="s">
        <v>95</v>
      </c>
      <c r="B28" s="7">
        <v>2019</v>
      </c>
      <c r="C28" s="7" t="s">
        <v>55</v>
      </c>
      <c r="E28" s="9" t="s">
        <v>1139</v>
      </c>
      <c r="G28" s="206">
        <v>0.56000000000000005</v>
      </c>
      <c r="I28" s="34" t="s">
        <v>1143</v>
      </c>
    </row>
    <row r="29" spans="1:9" ht="18" customHeight="1">
      <c r="A29" s="5" t="s">
        <v>95</v>
      </c>
      <c r="B29" s="7">
        <v>2020</v>
      </c>
      <c r="C29" s="7" t="s">
        <v>55</v>
      </c>
      <c r="E29" s="9" t="s">
        <v>1098</v>
      </c>
      <c r="F29" s="9" t="s">
        <v>1134</v>
      </c>
      <c r="G29" s="206">
        <v>89.67</v>
      </c>
      <c r="I29" s="34" t="s">
        <v>1144</v>
      </c>
    </row>
    <row r="30" spans="1:9" ht="18" customHeight="1">
      <c r="A30" s="5" t="s">
        <v>95</v>
      </c>
      <c r="B30" s="7">
        <v>2020</v>
      </c>
      <c r="C30" s="7" t="s">
        <v>55</v>
      </c>
      <c r="E30" s="9" t="s">
        <v>1145</v>
      </c>
      <c r="F30" s="24" t="s">
        <v>1136</v>
      </c>
      <c r="G30" s="206">
        <v>7.86</v>
      </c>
      <c r="I30" s="34" t="s">
        <v>1144</v>
      </c>
    </row>
    <row r="31" spans="1:9" ht="18" customHeight="1">
      <c r="A31" s="5" t="s">
        <v>95</v>
      </c>
      <c r="B31" s="7">
        <v>2020</v>
      </c>
      <c r="C31" s="7" t="s">
        <v>55</v>
      </c>
      <c r="E31" s="9" t="s">
        <v>1141</v>
      </c>
      <c r="G31" s="206">
        <v>1.87</v>
      </c>
      <c r="I31" s="34" t="s">
        <v>1144</v>
      </c>
    </row>
    <row r="32" spans="1:9" ht="18" customHeight="1">
      <c r="A32" s="5" t="s">
        <v>95</v>
      </c>
      <c r="B32" s="7">
        <v>2020</v>
      </c>
      <c r="C32" s="7" t="s">
        <v>55</v>
      </c>
      <c r="E32" s="9" t="s">
        <v>1139</v>
      </c>
      <c r="G32" s="206">
        <v>0.56999999999999995</v>
      </c>
      <c r="I32" s="34" t="s">
        <v>1144</v>
      </c>
    </row>
    <row r="33" spans="1:9" ht="18" customHeight="1">
      <c r="A33" s="5" t="s">
        <v>95</v>
      </c>
      <c r="B33" s="7">
        <v>2021</v>
      </c>
      <c r="C33" s="7" t="s">
        <v>55</v>
      </c>
      <c r="E33" s="9" t="s">
        <v>1098</v>
      </c>
      <c r="F33" s="9" t="s">
        <v>1134</v>
      </c>
      <c r="G33" s="206">
        <v>89.57</v>
      </c>
      <c r="I33" s="34" t="s">
        <v>1146</v>
      </c>
    </row>
    <row r="34" spans="1:9" ht="18" customHeight="1">
      <c r="A34" s="5" t="s">
        <v>95</v>
      </c>
      <c r="B34" s="7">
        <v>2021</v>
      </c>
      <c r="C34" s="7" t="s">
        <v>55</v>
      </c>
      <c r="E34" s="9" t="s">
        <v>1069</v>
      </c>
      <c r="F34" s="24" t="s">
        <v>1136</v>
      </c>
      <c r="G34" s="206">
        <v>5.87</v>
      </c>
      <c r="I34" s="34" t="s">
        <v>1147</v>
      </c>
    </row>
    <row r="35" spans="1:9" ht="18" customHeight="1">
      <c r="A35" s="5" t="s">
        <v>95</v>
      </c>
      <c r="B35" s="7">
        <v>2021</v>
      </c>
      <c r="C35" s="7" t="s">
        <v>55</v>
      </c>
      <c r="E35" s="9" t="s">
        <v>1141</v>
      </c>
      <c r="G35" s="206">
        <v>3.83</v>
      </c>
      <c r="I35" s="34" t="s">
        <v>1147</v>
      </c>
    </row>
    <row r="36" spans="1:9" ht="18" customHeight="1">
      <c r="A36" s="5" t="s">
        <v>95</v>
      </c>
      <c r="B36" s="7">
        <v>2021</v>
      </c>
      <c r="C36" s="7" t="s">
        <v>55</v>
      </c>
      <c r="E36" s="9" t="s">
        <v>1139</v>
      </c>
      <c r="G36" s="206">
        <v>0.69</v>
      </c>
      <c r="I36" s="34" t="s">
        <v>1147</v>
      </c>
    </row>
    <row r="37" spans="1:9" ht="18" customHeight="1">
      <c r="I37" s="34"/>
    </row>
    <row r="38" spans="1:9" ht="18" customHeight="1">
      <c r="G38" s="208"/>
    </row>
    <row r="39" spans="1:9" ht="18" customHeight="1">
      <c r="I39" s="34"/>
    </row>
    <row r="40" spans="1:9" ht="18" customHeight="1">
      <c r="I40" s="34"/>
    </row>
    <row r="41" spans="1:9" ht="18" customHeight="1">
      <c r="F41" s="208"/>
      <c r="G41" s="9"/>
      <c r="I41" s="34"/>
    </row>
    <row r="42" spans="1:9" ht="18" customHeight="1">
      <c r="F42" s="18"/>
      <c r="G42" s="208"/>
    </row>
    <row r="44" spans="1:9" ht="18" customHeight="1">
      <c r="F44" s="18"/>
      <c r="G44" s="208"/>
    </row>
    <row r="45" spans="1:9" ht="18" customHeight="1">
      <c r="F45" s="18"/>
      <c r="G45" s="208"/>
    </row>
    <row r="46" spans="1:9" ht="18" customHeight="1">
      <c r="F46" s="18"/>
      <c r="G46" s="208"/>
    </row>
    <row r="47" spans="1:9" ht="18" customHeight="1">
      <c r="F47" s="18"/>
      <c r="G47" s="208"/>
    </row>
    <row r="52" spans="6:7" ht="18" customHeight="1">
      <c r="F52" s="18"/>
      <c r="G52" s="208"/>
    </row>
    <row r="56" spans="6:7" ht="18" customHeight="1">
      <c r="F56" s="18"/>
      <c r="G56" s="208"/>
    </row>
    <row r="57" spans="6:7" ht="18" customHeight="1">
      <c r="F57" s="18"/>
      <c r="G57" s="208"/>
    </row>
    <row r="58" spans="6:7" ht="18" customHeight="1">
      <c r="F58" s="18"/>
      <c r="G58" s="208"/>
    </row>
    <row r="59" spans="6:7" ht="18" customHeight="1">
      <c r="F59" s="18"/>
      <c r="G59" s="208"/>
    </row>
    <row r="60" spans="6:7" ht="18" customHeight="1">
      <c r="F60" s="18"/>
      <c r="G60" s="208"/>
    </row>
    <row r="61" spans="6:7" ht="18" customHeight="1">
      <c r="F61" s="18"/>
      <c r="G61" s="208"/>
    </row>
    <row r="62" spans="6:7" ht="18" customHeight="1">
      <c r="F62" s="18"/>
      <c r="G62" s="208"/>
    </row>
    <row r="63" spans="6:7" ht="18" customHeight="1">
      <c r="F63" s="33"/>
      <c r="G63" s="209"/>
    </row>
    <row r="64" spans="6:7" ht="18" customHeight="1">
      <c r="F64" s="33"/>
      <c r="G64" s="209"/>
    </row>
    <row r="65" spans="6:7" ht="18" customHeight="1">
      <c r="F65" s="33"/>
      <c r="G65" s="209"/>
    </row>
    <row r="66" spans="6:7" ht="18" customHeight="1">
      <c r="F66" s="33"/>
      <c r="G66" s="209"/>
    </row>
    <row r="67" spans="6:7" ht="18" customHeight="1">
      <c r="F67" s="33"/>
      <c r="G67" s="209"/>
    </row>
    <row r="68" spans="6:7" ht="18" customHeight="1">
      <c r="F68" s="33"/>
      <c r="G68" s="209"/>
    </row>
    <row r="69" spans="6:7" ht="18" customHeight="1">
      <c r="F69" s="33"/>
      <c r="G69" s="209"/>
    </row>
    <row r="70" spans="6:7" ht="18" customHeight="1">
      <c r="F70" s="33"/>
      <c r="G70" s="209"/>
    </row>
    <row r="71" spans="6:7" ht="18" customHeight="1">
      <c r="F71" s="33"/>
      <c r="G71" s="209"/>
    </row>
    <row r="72" spans="6:7" ht="18" customHeight="1">
      <c r="F72" s="33"/>
      <c r="G72" s="209"/>
    </row>
    <row r="73" spans="6:7" ht="18" customHeight="1">
      <c r="F73" s="33"/>
      <c r="G73" s="209"/>
    </row>
    <row r="74" spans="6:7" ht="18" customHeight="1">
      <c r="F74" s="33"/>
      <c r="G74" s="209"/>
    </row>
    <row r="75" spans="6:7" ht="18" customHeight="1">
      <c r="F75" s="33"/>
      <c r="G75" s="209"/>
    </row>
    <row r="76" spans="6:7" ht="18" customHeight="1">
      <c r="F76" s="33"/>
      <c r="G76" s="209"/>
    </row>
    <row r="77" spans="6:7" ht="18" customHeight="1">
      <c r="F77" s="33"/>
      <c r="G77" s="209"/>
    </row>
    <row r="78" spans="6:7" ht="18" customHeight="1">
      <c r="F78" s="33"/>
      <c r="G78" s="209"/>
    </row>
    <row r="79" spans="6:7" ht="18" customHeight="1">
      <c r="F79" s="33"/>
      <c r="G79" s="209"/>
    </row>
    <row r="80" spans="6:7" ht="18" customHeight="1">
      <c r="F80" s="33"/>
      <c r="G80" s="209"/>
    </row>
    <row r="81" spans="6:7" ht="18" customHeight="1">
      <c r="F81" s="33"/>
      <c r="G81" s="209"/>
    </row>
    <row r="82" spans="6:7" ht="18" customHeight="1">
      <c r="F82" s="33"/>
      <c r="G82" s="209"/>
    </row>
    <row r="83" spans="6:7" ht="18" customHeight="1">
      <c r="F83" s="33"/>
      <c r="G83" s="209"/>
    </row>
    <row r="84" spans="6:7" ht="18" customHeight="1">
      <c r="F84" s="33"/>
      <c r="G84" s="209"/>
    </row>
    <row r="85" spans="6:7" ht="18" customHeight="1">
      <c r="F85" s="33"/>
      <c r="G85" s="209"/>
    </row>
    <row r="86" spans="6:7" ht="18" customHeight="1">
      <c r="F86" s="33"/>
      <c r="G86" s="209"/>
    </row>
    <row r="87" spans="6:7" ht="18" customHeight="1">
      <c r="F87" s="33"/>
      <c r="G87" s="209"/>
    </row>
    <row r="88" spans="6:7" ht="18" customHeight="1">
      <c r="F88" s="33"/>
      <c r="G88" s="209"/>
    </row>
    <row r="89" spans="6:7" ht="18" customHeight="1">
      <c r="F89" s="33"/>
      <c r="G89" s="209"/>
    </row>
    <row r="90" spans="6:7" ht="18" customHeight="1">
      <c r="F90" s="33"/>
      <c r="G90" s="209"/>
    </row>
    <row r="91" spans="6:7" ht="18" customHeight="1">
      <c r="F91" s="33"/>
      <c r="G91" s="209"/>
    </row>
    <row r="92" spans="6:7" ht="18" customHeight="1">
      <c r="F92" s="33"/>
      <c r="G92" s="209"/>
    </row>
    <row r="93" spans="6:7" ht="18" customHeight="1">
      <c r="F93" s="33"/>
      <c r="G93" s="209"/>
    </row>
    <row r="94" spans="6:7" ht="18" customHeight="1">
      <c r="F94" s="33"/>
      <c r="G94" s="209"/>
    </row>
    <row r="95" spans="6:7" ht="18" customHeight="1">
      <c r="F95" s="33"/>
      <c r="G95" s="209"/>
    </row>
    <row r="96" spans="6:7" ht="18" customHeight="1">
      <c r="F96" s="33"/>
      <c r="G96" s="209"/>
    </row>
    <row r="97" spans="6:7" ht="18" customHeight="1">
      <c r="F97" s="33"/>
      <c r="G97" s="209"/>
    </row>
    <row r="98" spans="6:7" ht="18" customHeight="1">
      <c r="F98" s="33"/>
      <c r="G98" s="209"/>
    </row>
    <row r="99" spans="6:7" ht="18" customHeight="1">
      <c r="F99" s="33"/>
      <c r="G99" s="209"/>
    </row>
    <row r="100" spans="6:7" ht="18" customHeight="1">
      <c r="F100" s="33"/>
      <c r="G100" s="209"/>
    </row>
    <row r="101" spans="6:7" ht="18" customHeight="1">
      <c r="F101" s="33"/>
      <c r="G101" s="209"/>
    </row>
    <row r="102" spans="6:7" ht="18" customHeight="1">
      <c r="F102" s="33"/>
      <c r="G102" s="209"/>
    </row>
    <row r="103" spans="6:7" ht="18" customHeight="1">
      <c r="F103" s="33"/>
      <c r="G103" s="209"/>
    </row>
    <row r="104" spans="6:7" ht="18" customHeight="1">
      <c r="F104" s="33"/>
      <c r="G104" s="209"/>
    </row>
    <row r="105" spans="6:7" ht="18" customHeight="1">
      <c r="F105" s="33"/>
      <c r="G105" s="209"/>
    </row>
    <row r="106" spans="6:7" ht="18" customHeight="1">
      <c r="F106" s="33"/>
      <c r="G106" s="209"/>
    </row>
    <row r="107" spans="6:7" ht="18" customHeight="1">
      <c r="F107" s="33"/>
      <c r="G107" s="209"/>
    </row>
    <row r="108" spans="6:7" ht="18" customHeight="1">
      <c r="F108" s="33"/>
      <c r="G108" s="209"/>
    </row>
    <row r="109" spans="6:7" ht="18" customHeight="1">
      <c r="F109" s="33"/>
      <c r="G109" s="209"/>
    </row>
    <row r="110" spans="6:7" ht="18" customHeight="1">
      <c r="F110" s="33"/>
      <c r="G110" s="209"/>
    </row>
    <row r="111" spans="6:7" ht="18" customHeight="1">
      <c r="F111" s="33"/>
      <c r="G111" s="209"/>
    </row>
    <row r="112" spans="6:7" ht="18" customHeight="1">
      <c r="F112" s="33"/>
      <c r="G112" s="209"/>
    </row>
    <row r="113" spans="6:7" ht="18" customHeight="1">
      <c r="F113" s="33"/>
      <c r="G113" s="209"/>
    </row>
    <row r="114" spans="6:7" ht="18" customHeight="1">
      <c r="F114" s="33"/>
      <c r="G114" s="209"/>
    </row>
    <row r="115" spans="6:7" ht="18" customHeight="1">
      <c r="F115" s="33"/>
      <c r="G115" s="209"/>
    </row>
    <row r="116" spans="6:7" ht="18" customHeight="1">
      <c r="F116" s="33"/>
      <c r="G116" s="209"/>
    </row>
    <row r="117" spans="6:7" ht="18" customHeight="1">
      <c r="F117" s="33"/>
      <c r="G117" s="209"/>
    </row>
    <row r="118" spans="6:7" ht="18" customHeight="1">
      <c r="F118" s="33"/>
      <c r="G118" s="209"/>
    </row>
    <row r="119" spans="6:7" ht="18" customHeight="1">
      <c r="F119" s="33"/>
      <c r="G119" s="209"/>
    </row>
    <row r="120" spans="6:7" ht="18" customHeight="1">
      <c r="F120" s="33"/>
      <c r="G120" s="209"/>
    </row>
    <row r="121" spans="6:7" ht="18" customHeight="1">
      <c r="F121" s="33"/>
      <c r="G121" s="209"/>
    </row>
    <row r="122" spans="6:7" ht="18" customHeight="1">
      <c r="F122" s="33"/>
      <c r="G122" s="209"/>
    </row>
    <row r="123" spans="6:7" ht="18" customHeight="1">
      <c r="F123" s="33"/>
      <c r="G123" s="209"/>
    </row>
    <row r="124" spans="6:7" ht="18" customHeight="1">
      <c r="F124" s="33"/>
      <c r="G124" s="209"/>
    </row>
    <row r="125" spans="6:7" ht="18" customHeight="1">
      <c r="F125" s="33"/>
      <c r="G125" s="209"/>
    </row>
    <row r="126" spans="6:7" ht="18" customHeight="1">
      <c r="F126" s="33"/>
      <c r="G126" s="209"/>
    </row>
    <row r="127" spans="6:7" ht="18" customHeight="1">
      <c r="F127" s="33"/>
      <c r="G127" s="209"/>
    </row>
    <row r="128" spans="6:7" ht="18" customHeight="1">
      <c r="F128" s="33"/>
      <c r="G128" s="209"/>
    </row>
    <row r="129" spans="6:7" ht="18" customHeight="1">
      <c r="F129" s="33"/>
      <c r="G129" s="209"/>
    </row>
    <row r="130" spans="6:7" ht="18" customHeight="1">
      <c r="F130" s="33"/>
      <c r="G130" s="209"/>
    </row>
    <row r="131" spans="6:7" ht="18" customHeight="1">
      <c r="F131" s="33"/>
      <c r="G131" s="209"/>
    </row>
    <row r="132" spans="6:7" ht="18" customHeight="1">
      <c r="F132" s="33"/>
      <c r="G132" s="209"/>
    </row>
    <row r="133" spans="6:7" ht="18" customHeight="1">
      <c r="F133" s="33"/>
      <c r="G133" s="209"/>
    </row>
    <row r="134" spans="6:7" ht="18" customHeight="1">
      <c r="F134" s="33"/>
      <c r="G134" s="209"/>
    </row>
    <row r="135" spans="6:7" ht="18" customHeight="1">
      <c r="F135" s="33"/>
      <c r="G135" s="209"/>
    </row>
    <row r="136" spans="6:7" ht="18" customHeight="1">
      <c r="F136" s="33"/>
      <c r="G136" s="209"/>
    </row>
    <row r="137" spans="6:7" ht="18" customHeight="1">
      <c r="F137" s="33"/>
      <c r="G137" s="209"/>
    </row>
    <row r="138" spans="6:7" ht="18" customHeight="1">
      <c r="F138" s="33"/>
      <c r="G138" s="209"/>
    </row>
    <row r="139" spans="6:7" ht="18" customHeight="1">
      <c r="F139" s="33"/>
      <c r="G139" s="209"/>
    </row>
    <row r="140" spans="6:7" ht="18" customHeight="1">
      <c r="F140" s="33"/>
      <c r="G140" s="209"/>
    </row>
    <row r="141" spans="6:7" ht="18" customHeight="1">
      <c r="F141" s="33"/>
      <c r="G141" s="209"/>
    </row>
    <row r="142" spans="6:7" ht="18" customHeight="1">
      <c r="F142" s="33"/>
      <c r="G142" s="209"/>
    </row>
    <row r="143" spans="6:7" ht="18" customHeight="1">
      <c r="F143" s="33"/>
      <c r="G143" s="209"/>
    </row>
    <row r="144" spans="6:7" ht="18" customHeight="1">
      <c r="F144" s="33"/>
      <c r="G144" s="209"/>
    </row>
    <row r="145" spans="6:7" ht="18" customHeight="1">
      <c r="F145" s="33"/>
      <c r="G145" s="209"/>
    </row>
    <row r="146" spans="6:7" ht="18" customHeight="1">
      <c r="F146" s="33"/>
      <c r="G146" s="209"/>
    </row>
    <row r="147" spans="6:7" ht="18" customHeight="1">
      <c r="F147" s="33"/>
      <c r="G147" s="209"/>
    </row>
    <row r="148" spans="6:7" ht="18" customHeight="1">
      <c r="F148" s="33"/>
      <c r="G148" s="209"/>
    </row>
    <row r="149" spans="6:7" ht="18" customHeight="1">
      <c r="F149" s="33"/>
      <c r="G149" s="209"/>
    </row>
    <row r="150" spans="6:7" ht="18" customHeight="1">
      <c r="F150" s="33"/>
      <c r="G150" s="209"/>
    </row>
    <row r="151" spans="6:7" ht="18" customHeight="1">
      <c r="F151" s="33"/>
      <c r="G151" s="209"/>
    </row>
    <row r="152" spans="6:7" ht="18" customHeight="1">
      <c r="F152" s="33"/>
      <c r="G152" s="209"/>
    </row>
    <row r="153" spans="6:7" ht="18" customHeight="1">
      <c r="F153" s="33"/>
      <c r="G153" s="209"/>
    </row>
    <row r="154" spans="6:7" ht="18" customHeight="1">
      <c r="F154" s="33"/>
      <c r="G154" s="209"/>
    </row>
    <row r="155" spans="6:7" ht="18" customHeight="1">
      <c r="F155" s="33"/>
      <c r="G155" s="209"/>
    </row>
    <row r="156" spans="6:7" ht="18" customHeight="1">
      <c r="F156" s="33"/>
      <c r="G156" s="209"/>
    </row>
    <row r="157" spans="6:7" ht="18" customHeight="1">
      <c r="F157" s="33"/>
      <c r="G157" s="209"/>
    </row>
    <row r="158" spans="6:7" ht="18" customHeight="1">
      <c r="F158" s="33"/>
      <c r="G158" s="209"/>
    </row>
    <row r="159" spans="6:7" ht="18" customHeight="1">
      <c r="F159" s="33"/>
      <c r="G159" s="209"/>
    </row>
    <row r="160" spans="6:7" ht="18" customHeight="1">
      <c r="F160" s="33"/>
      <c r="G160" s="209"/>
    </row>
    <row r="161" spans="6:7" ht="18" customHeight="1">
      <c r="F161" s="33"/>
      <c r="G161" s="209"/>
    </row>
    <row r="162" spans="6:7" ht="18" customHeight="1">
      <c r="F162" s="33"/>
      <c r="G162" s="209"/>
    </row>
    <row r="163" spans="6:7" ht="18" customHeight="1">
      <c r="F163" s="33"/>
      <c r="G163" s="209"/>
    </row>
    <row r="164" spans="6:7" ht="18" customHeight="1">
      <c r="F164" s="33"/>
      <c r="G164" s="209"/>
    </row>
    <row r="165" spans="6:7" ht="18" customHeight="1">
      <c r="F165" s="33"/>
      <c r="G165" s="209"/>
    </row>
    <row r="166" spans="6:7" ht="18" customHeight="1">
      <c r="F166" s="33"/>
      <c r="G166" s="209"/>
    </row>
    <row r="167" spans="6:7" ht="18" customHeight="1">
      <c r="F167" s="33"/>
      <c r="G167" s="209"/>
    </row>
    <row r="168" spans="6:7" ht="18" customHeight="1">
      <c r="F168" s="33"/>
      <c r="G168" s="209"/>
    </row>
    <row r="169" spans="6:7" ht="18" customHeight="1">
      <c r="F169" s="33"/>
      <c r="G169" s="209"/>
    </row>
    <row r="170" spans="6:7" ht="18" customHeight="1">
      <c r="F170" s="33"/>
      <c r="G170" s="209"/>
    </row>
    <row r="171" spans="6:7" ht="18" customHeight="1">
      <c r="F171" s="33"/>
      <c r="G171" s="209"/>
    </row>
    <row r="172" spans="6:7" ht="18" customHeight="1">
      <c r="F172" s="33"/>
      <c r="G172" s="209"/>
    </row>
    <row r="173" spans="6:7" ht="18" customHeight="1">
      <c r="F173" s="33"/>
      <c r="G173" s="209"/>
    </row>
    <row r="174" spans="6:7" ht="18" customHeight="1">
      <c r="F174" s="33"/>
      <c r="G174" s="209"/>
    </row>
    <row r="175" spans="6:7" ht="18" customHeight="1">
      <c r="F175" s="33"/>
      <c r="G175" s="209"/>
    </row>
    <row r="176" spans="6:7" ht="18" customHeight="1">
      <c r="F176" s="33"/>
      <c r="G176" s="209"/>
    </row>
    <row r="177" spans="6:7" ht="18" customHeight="1">
      <c r="F177" s="33"/>
      <c r="G177" s="209"/>
    </row>
    <row r="178" spans="6:7" ht="18" customHeight="1">
      <c r="F178" s="33"/>
      <c r="G178" s="209"/>
    </row>
    <row r="179" spans="6:7" ht="18" customHeight="1">
      <c r="F179" s="33"/>
      <c r="G179" s="209"/>
    </row>
    <row r="180" spans="6:7" ht="18" customHeight="1">
      <c r="F180" s="33"/>
      <c r="G180" s="209"/>
    </row>
    <row r="181" spans="6:7" ht="18" customHeight="1">
      <c r="F181" s="33"/>
      <c r="G181" s="209"/>
    </row>
    <row r="182" spans="6:7" ht="18" customHeight="1">
      <c r="F182" s="33"/>
      <c r="G182" s="209"/>
    </row>
    <row r="183" spans="6:7" ht="18" customHeight="1">
      <c r="F183" s="33"/>
      <c r="G183" s="209"/>
    </row>
    <row r="184" spans="6:7" ht="18" customHeight="1">
      <c r="F184" s="33"/>
      <c r="G184" s="209"/>
    </row>
    <row r="185" spans="6:7" ht="18" customHeight="1">
      <c r="F185" s="33"/>
      <c r="G185" s="209"/>
    </row>
    <row r="186" spans="6:7" ht="18" customHeight="1">
      <c r="F186" s="33"/>
      <c r="G186" s="209"/>
    </row>
    <row r="187" spans="6:7" ht="18" customHeight="1">
      <c r="F187" s="33"/>
      <c r="G187" s="209"/>
    </row>
    <row r="188" spans="6:7" ht="18" customHeight="1">
      <c r="F188" s="33"/>
      <c r="G188" s="209"/>
    </row>
    <row r="189" spans="6:7" ht="18" customHeight="1">
      <c r="F189" s="33"/>
      <c r="G189" s="209"/>
    </row>
    <row r="190" spans="6:7" ht="18" customHeight="1">
      <c r="F190" s="33"/>
      <c r="G190" s="209"/>
    </row>
    <row r="191" spans="6:7" ht="18" customHeight="1">
      <c r="F191" s="33"/>
      <c r="G191" s="209"/>
    </row>
    <row r="192" spans="6:7" ht="18" customHeight="1">
      <c r="F192" s="33"/>
      <c r="G192" s="209"/>
    </row>
    <row r="193" spans="6:7" ht="18" customHeight="1">
      <c r="F193" s="33"/>
      <c r="G193" s="209"/>
    </row>
    <row r="194" spans="6:7" ht="18" customHeight="1">
      <c r="F194" s="33"/>
      <c r="G194" s="209"/>
    </row>
    <row r="195" spans="6:7" ht="18" customHeight="1">
      <c r="F195" s="33"/>
      <c r="G195" s="209"/>
    </row>
    <row r="196" spans="6:7" ht="18" customHeight="1">
      <c r="F196" s="33"/>
      <c r="G196" s="209"/>
    </row>
    <row r="197" spans="6:7" ht="18" customHeight="1">
      <c r="F197" s="33"/>
      <c r="G197" s="209"/>
    </row>
    <row r="198" spans="6:7" ht="18" customHeight="1">
      <c r="F198" s="33"/>
      <c r="G198" s="209"/>
    </row>
    <row r="199" spans="6:7" ht="18" customHeight="1">
      <c r="F199" s="33"/>
      <c r="G199" s="209"/>
    </row>
    <row r="200" spans="6:7" ht="18" customHeight="1">
      <c r="F200" s="33"/>
      <c r="G200" s="209"/>
    </row>
    <row r="201" spans="6:7" ht="18" customHeight="1">
      <c r="F201" s="33"/>
      <c r="G201" s="209"/>
    </row>
    <row r="202" spans="6:7" ht="18" customHeight="1">
      <c r="F202" s="33"/>
      <c r="G202" s="209"/>
    </row>
    <row r="203" spans="6:7" ht="18" customHeight="1">
      <c r="F203" s="33"/>
      <c r="G203" s="209"/>
    </row>
    <row r="204" spans="6:7" ht="18" customHeight="1">
      <c r="F204" s="33"/>
      <c r="G204" s="209"/>
    </row>
    <row r="205" spans="6:7" ht="18" customHeight="1">
      <c r="F205" s="33"/>
      <c r="G205" s="209"/>
    </row>
    <row r="206" spans="6:7" ht="18" customHeight="1">
      <c r="F206" s="33"/>
      <c r="G206" s="209"/>
    </row>
    <row r="207" spans="6:7" ht="18" customHeight="1">
      <c r="F207" s="33"/>
      <c r="G207" s="209"/>
    </row>
    <row r="208" spans="6:7" ht="18" customHeight="1">
      <c r="F208" s="33"/>
      <c r="G208" s="209"/>
    </row>
    <row r="209" spans="6:7" ht="18" customHeight="1">
      <c r="F209" s="33"/>
      <c r="G209" s="209"/>
    </row>
    <row r="210" spans="6:7" ht="18" customHeight="1">
      <c r="F210" s="33"/>
      <c r="G210" s="209"/>
    </row>
    <row r="211" spans="6:7" ht="18" customHeight="1">
      <c r="F211" s="33"/>
      <c r="G211" s="209"/>
    </row>
    <row r="212" spans="6:7" ht="18" customHeight="1">
      <c r="F212" s="33"/>
      <c r="G212" s="209"/>
    </row>
    <row r="213" spans="6:7" ht="18" customHeight="1">
      <c r="F213" s="33"/>
      <c r="G213" s="209"/>
    </row>
    <row r="214" spans="6:7" ht="18" customHeight="1">
      <c r="F214" s="33"/>
      <c r="G214" s="209"/>
    </row>
    <row r="215" spans="6:7" ht="18" customHeight="1">
      <c r="F215" s="33"/>
      <c r="G215" s="209"/>
    </row>
    <row r="216" spans="6:7" ht="18" customHeight="1">
      <c r="F216" s="33"/>
      <c r="G216" s="209"/>
    </row>
    <row r="217" spans="6:7" ht="18" customHeight="1">
      <c r="F217" s="33"/>
      <c r="G217" s="209"/>
    </row>
    <row r="218" spans="6:7" ht="18" customHeight="1">
      <c r="F218" s="33"/>
      <c r="G218" s="209"/>
    </row>
    <row r="219" spans="6:7" ht="18" customHeight="1">
      <c r="F219" s="33"/>
      <c r="G219" s="209"/>
    </row>
    <row r="220" spans="6:7" ht="18" customHeight="1">
      <c r="F220" s="33"/>
      <c r="G220" s="209"/>
    </row>
    <row r="221" spans="6:7" ht="18" customHeight="1">
      <c r="F221" s="33"/>
      <c r="G221" s="209"/>
    </row>
    <row r="222" spans="6:7" ht="18" customHeight="1">
      <c r="F222" s="33"/>
      <c r="G222" s="209"/>
    </row>
    <row r="223" spans="6:7" ht="18" customHeight="1">
      <c r="F223" s="33"/>
      <c r="G223" s="209"/>
    </row>
    <row r="224" spans="6:7" ht="18" customHeight="1">
      <c r="F224" s="33"/>
      <c r="G224" s="209"/>
    </row>
    <row r="225" spans="6:7" ht="18" customHeight="1">
      <c r="F225" s="33"/>
      <c r="G225" s="209"/>
    </row>
    <row r="226" spans="6:7" ht="18" customHeight="1">
      <c r="F226" s="33"/>
      <c r="G226" s="209"/>
    </row>
    <row r="227" spans="6:7" ht="18" customHeight="1">
      <c r="F227" s="33"/>
      <c r="G227" s="209"/>
    </row>
    <row r="228" spans="6:7" ht="18" customHeight="1">
      <c r="F228" s="33"/>
      <c r="G228" s="209"/>
    </row>
    <row r="229" spans="6:7" ht="18" customHeight="1">
      <c r="F229" s="33"/>
      <c r="G229" s="209"/>
    </row>
    <row r="230" spans="6:7" ht="18" customHeight="1">
      <c r="F230" s="33"/>
      <c r="G230" s="209"/>
    </row>
    <row r="231" spans="6:7" ht="18" customHeight="1">
      <c r="F231" s="33"/>
      <c r="G231" s="209"/>
    </row>
    <row r="232" spans="6:7" ht="18" customHeight="1">
      <c r="F232" s="33"/>
      <c r="G232" s="209"/>
    </row>
    <row r="233" spans="6:7" ht="18" customHeight="1">
      <c r="F233" s="33"/>
      <c r="G233" s="209"/>
    </row>
    <row r="234" spans="6:7" ht="18" customHeight="1">
      <c r="F234" s="33"/>
      <c r="G234" s="209"/>
    </row>
    <row r="235" spans="6:7" ht="18" customHeight="1">
      <c r="F235" s="33"/>
      <c r="G235" s="209"/>
    </row>
    <row r="236" spans="6:7" ht="18" customHeight="1">
      <c r="F236" s="33"/>
      <c r="G236" s="209"/>
    </row>
    <row r="237" spans="6:7" ht="18" customHeight="1">
      <c r="F237" s="33"/>
      <c r="G237" s="209"/>
    </row>
    <row r="238" spans="6:7" ht="18" customHeight="1">
      <c r="F238" s="33"/>
      <c r="G238" s="209"/>
    </row>
    <row r="239" spans="6:7" ht="18" customHeight="1">
      <c r="F239" s="33"/>
      <c r="G239" s="209"/>
    </row>
    <row r="240" spans="6:7" ht="18" customHeight="1">
      <c r="F240" s="33"/>
      <c r="G240" s="209"/>
    </row>
    <row r="241" spans="6:7" ht="18" customHeight="1">
      <c r="F241" s="33"/>
      <c r="G241" s="209"/>
    </row>
    <row r="242" spans="6:7" ht="18" customHeight="1">
      <c r="F242" s="33"/>
      <c r="G242" s="209"/>
    </row>
    <row r="243" spans="6:7" ht="18" customHeight="1">
      <c r="F243" s="33"/>
      <c r="G243" s="209"/>
    </row>
    <row r="244" spans="6:7" ht="18" customHeight="1">
      <c r="F244" s="33"/>
      <c r="G244" s="209"/>
    </row>
    <row r="245" spans="6:7" ht="18" customHeight="1">
      <c r="F245" s="33"/>
      <c r="G245" s="209"/>
    </row>
    <row r="246" spans="6:7" ht="18" customHeight="1">
      <c r="F246" s="33"/>
      <c r="G246" s="209"/>
    </row>
    <row r="247" spans="6:7" ht="18" customHeight="1">
      <c r="F247" s="33"/>
      <c r="G247" s="209"/>
    </row>
    <row r="248" spans="6:7" ht="18" customHeight="1">
      <c r="F248" s="33"/>
      <c r="G248" s="209"/>
    </row>
    <row r="249" spans="6:7" ht="18" customHeight="1">
      <c r="F249" s="33"/>
      <c r="G249" s="209"/>
    </row>
    <row r="250" spans="6:7" ht="18" customHeight="1">
      <c r="F250" s="33"/>
      <c r="G250" s="209"/>
    </row>
    <row r="251" spans="6:7" ht="18" customHeight="1">
      <c r="F251" s="33"/>
      <c r="G251" s="209"/>
    </row>
    <row r="252" spans="6:7" ht="18" customHeight="1">
      <c r="F252" s="33"/>
      <c r="G252" s="209"/>
    </row>
    <row r="253" spans="6:7" ht="18" customHeight="1">
      <c r="F253" s="33"/>
      <c r="G253" s="209"/>
    </row>
    <row r="254" spans="6:7" ht="18" customHeight="1">
      <c r="F254" s="33"/>
      <c r="G254" s="209"/>
    </row>
    <row r="255" spans="6:7" ht="18" customHeight="1">
      <c r="F255" s="33"/>
      <c r="G255" s="209"/>
    </row>
    <row r="256" spans="6:7" ht="18" customHeight="1">
      <c r="F256" s="33"/>
      <c r="G256" s="209"/>
    </row>
    <row r="257" spans="6:7" ht="18" customHeight="1">
      <c r="F257" s="33"/>
      <c r="G257" s="209"/>
    </row>
    <row r="258" spans="6:7" ht="18" customHeight="1">
      <c r="F258" s="33"/>
      <c r="G258" s="209"/>
    </row>
    <row r="259" spans="6:7" ht="18" customHeight="1">
      <c r="F259" s="33"/>
      <c r="G259" s="209"/>
    </row>
    <row r="260" spans="6:7" ht="18" customHeight="1">
      <c r="F260" s="33"/>
      <c r="G260" s="209"/>
    </row>
    <row r="261" spans="6:7" ht="18" customHeight="1">
      <c r="F261" s="33"/>
      <c r="G261" s="209"/>
    </row>
    <row r="262" spans="6:7" ht="18" customHeight="1">
      <c r="F262" s="33"/>
      <c r="G262" s="209"/>
    </row>
    <row r="263" spans="6:7" ht="18" customHeight="1">
      <c r="F263" s="33"/>
      <c r="G263" s="209"/>
    </row>
    <row r="264" spans="6:7" ht="18" customHeight="1">
      <c r="F264" s="33"/>
      <c r="G264" s="209"/>
    </row>
    <row r="265" spans="6:7" ht="18" customHeight="1">
      <c r="F265" s="33"/>
      <c r="G265" s="209"/>
    </row>
    <row r="266" spans="6:7" ht="18" customHeight="1">
      <c r="F266" s="33"/>
      <c r="G266" s="209"/>
    </row>
    <row r="267" spans="6:7" ht="18" customHeight="1">
      <c r="F267" s="33"/>
      <c r="G267" s="209"/>
    </row>
    <row r="268" spans="6:7" ht="18" customHeight="1">
      <c r="F268" s="33"/>
      <c r="G268" s="209"/>
    </row>
    <row r="269" spans="6:7" ht="18" customHeight="1">
      <c r="F269" s="33"/>
      <c r="G269" s="209"/>
    </row>
    <row r="270" spans="6:7" ht="18" customHeight="1">
      <c r="F270" s="33"/>
      <c r="G270" s="209"/>
    </row>
    <row r="271" spans="6:7" ht="18" customHeight="1">
      <c r="F271" s="33"/>
      <c r="G271" s="209"/>
    </row>
    <row r="272" spans="6:7" ht="18" customHeight="1">
      <c r="F272" s="33"/>
      <c r="G272" s="209"/>
    </row>
    <row r="273" spans="6:7" ht="18" customHeight="1">
      <c r="F273" s="33"/>
      <c r="G273" s="209"/>
    </row>
    <row r="274" spans="6:7" ht="18" customHeight="1">
      <c r="F274" s="33"/>
      <c r="G274" s="209"/>
    </row>
    <row r="275" spans="6:7" ht="18" customHeight="1">
      <c r="F275" s="33"/>
      <c r="G275" s="209"/>
    </row>
    <row r="276" spans="6:7" ht="18" customHeight="1">
      <c r="F276" s="33"/>
      <c r="G276" s="209"/>
    </row>
    <row r="277" spans="6:7" ht="18" customHeight="1">
      <c r="F277" s="33"/>
      <c r="G277" s="209"/>
    </row>
    <row r="278" spans="6:7" ht="18" customHeight="1">
      <c r="F278" s="33"/>
      <c r="G278" s="209"/>
    </row>
    <row r="279" spans="6:7" ht="18" customHeight="1">
      <c r="F279" s="33"/>
      <c r="G279" s="209"/>
    </row>
    <row r="280" spans="6:7" ht="18" customHeight="1">
      <c r="F280" s="33"/>
      <c r="G280" s="209"/>
    </row>
    <row r="281" spans="6:7" ht="18" customHeight="1">
      <c r="F281" s="33"/>
      <c r="G281" s="209"/>
    </row>
    <row r="282" spans="6:7" ht="18" customHeight="1">
      <c r="F282" s="33"/>
      <c r="G282" s="209"/>
    </row>
    <row r="283" spans="6:7" ht="18" customHeight="1">
      <c r="F283" s="33"/>
      <c r="G283" s="209"/>
    </row>
    <row r="284" spans="6:7" ht="18" customHeight="1">
      <c r="F284" s="33"/>
      <c r="G284" s="209"/>
    </row>
    <row r="285" spans="6:7" ht="18" customHeight="1">
      <c r="F285" s="33"/>
      <c r="G285" s="209"/>
    </row>
    <row r="286" spans="6:7" ht="18" customHeight="1">
      <c r="F286" s="33"/>
      <c r="G286" s="209"/>
    </row>
    <row r="287" spans="6:7" ht="18" customHeight="1">
      <c r="F287" s="33"/>
      <c r="G287" s="209"/>
    </row>
    <row r="288" spans="6:7" ht="18" customHeight="1">
      <c r="F288" s="33"/>
      <c r="G288" s="209"/>
    </row>
    <row r="289" spans="6:7" ht="18" customHeight="1">
      <c r="F289" s="33"/>
      <c r="G289" s="209"/>
    </row>
    <row r="290" spans="6:7" ht="18" customHeight="1">
      <c r="F290" s="33"/>
      <c r="G290" s="209"/>
    </row>
    <row r="291" spans="6:7" ht="18" customHeight="1">
      <c r="F291" s="33"/>
      <c r="G291" s="209"/>
    </row>
    <row r="292" spans="6:7" ht="18" customHeight="1">
      <c r="F292" s="33"/>
      <c r="G292" s="209"/>
    </row>
    <row r="293" spans="6:7" ht="18" customHeight="1">
      <c r="F293" s="33"/>
      <c r="G293" s="209"/>
    </row>
    <row r="294" spans="6:7" ht="18" customHeight="1">
      <c r="F294" s="33"/>
      <c r="G294" s="209"/>
    </row>
    <row r="295" spans="6:7" ht="18" customHeight="1">
      <c r="F295" s="33"/>
      <c r="G295" s="209"/>
    </row>
    <row r="296" spans="6:7" ht="18" customHeight="1">
      <c r="F296" s="33"/>
      <c r="G296" s="209"/>
    </row>
    <row r="297" spans="6:7" ht="18" customHeight="1">
      <c r="F297" s="33"/>
      <c r="G297" s="209"/>
    </row>
    <row r="298" spans="6:7" ht="18" customHeight="1">
      <c r="F298" s="33"/>
      <c r="G298" s="209"/>
    </row>
    <row r="299" spans="6:7" ht="18" customHeight="1">
      <c r="F299" s="33"/>
      <c r="G299" s="209"/>
    </row>
    <row r="300" spans="6:7" ht="18" customHeight="1">
      <c r="F300" s="33"/>
      <c r="G300" s="209"/>
    </row>
    <row r="301" spans="6:7" ht="18" customHeight="1">
      <c r="F301" s="33"/>
      <c r="G301" s="209"/>
    </row>
    <row r="302" spans="6:7" ht="18" customHeight="1">
      <c r="F302" s="33"/>
      <c r="G302" s="209"/>
    </row>
    <row r="303" spans="6:7" ht="18" customHeight="1">
      <c r="F303" s="33"/>
      <c r="G303" s="209"/>
    </row>
    <row r="304" spans="6:7" ht="18" customHeight="1">
      <c r="F304" s="33"/>
      <c r="G304" s="209"/>
    </row>
    <row r="305" spans="6:7" ht="18" customHeight="1">
      <c r="F305" s="33"/>
      <c r="G305" s="209"/>
    </row>
    <row r="306" spans="6:7" ht="18" customHeight="1">
      <c r="F306" s="33"/>
      <c r="G306" s="209"/>
    </row>
    <row r="307" spans="6:7" ht="18" customHeight="1">
      <c r="F307" s="33"/>
      <c r="G307" s="209"/>
    </row>
    <row r="308" spans="6:7" ht="18" customHeight="1">
      <c r="F308" s="33"/>
      <c r="G308" s="209"/>
    </row>
    <row r="309" spans="6:7" ht="18" customHeight="1">
      <c r="F309" s="33"/>
      <c r="G309" s="209"/>
    </row>
    <row r="310" spans="6:7" ht="18" customHeight="1">
      <c r="F310" s="33"/>
      <c r="G310" s="209"/>
    </row>
    <row r="311" spans="6:7" ht="18" customHeight="1">
      <c r="F311" s="33"/>
      <c r="G311" s="209"/>
    </row>
    <row r="312" spans="6:7" ht="18" customHeight="1">
      <c r="F312" s="33"/>
      <c r="G312" s="209"/>
    </row>
    <row r="313" spans="6:7" ht="18" customHeight="1">
      <c r="F313" s="33"/>
      <c r="G313" s="209"/>
    </row>
    <row r="314" spans="6:7" ht="18" customHeight="1">
      <c r="F314" s="33"/>
      <c r="G314" s="209"/>
    </row>
    <row r="315" spans="6:7" ht="18" customHeight="1">
      <c r="F315" s="33"/>
      <c r="G315" s="209"/>
    </row>
    <row r="316" spans="6:7" ht="18" customHeight="1">
      <c r="F316" s="33"/>
      <c r="G316" s="209"/>
    </row>
    <row r="317" spans="6:7" ht="18" customHeight="1">
      <c r="F317" s="33"/>
      <c r="G317" s="209"/>
    </row>
    <row r="318" spans="6:7" ht="18" customHeight="1">
      <c r="F318" s="33"/>
      <c r="G318" s="209"/>
    </row>
    <row r="319" spans="6:7" ht="18" customHeight="1">
      <c r="F319" s="33"/>
      <c r="G319" s="209"/>
    </row>
    <row r="320" spans="6:7" ht="18" customHeight="1">
      <c r="F320" s="33"/>
      <c r="G320" s="209"/>
    </row>
    <row r="321" spans="6:7" ht="18" customHeight="1">
      <c r="F321" s="33"/>
      <c r="G321" s="209"/>
    </row>
    <row r="322" spans="6:7" ht="18" customHeight="1">
      <c r="F322" s="33"/>
      <c r="G322" s="209"/>
    </row>
    <row r="323" spans="6:7" ht="18" customHeight="1">
      <c r="F323" s="33"/>
      <c r="G323" s="209"/>
    </row>
    <row r="324" spans="6:7" ht="18" customHeight="1">
      <c r="F324" s="33"/>
      <c r="G324" s="209"/>
    </row>
    <row r="325" spans="6:7" ht="18" customHeight="1">
      <c r="F325" s="33"/>
      <c r="G325" s="209"/>
    </row>
    <row r="326" spans="6:7" ht="18" customHeight="1">
      <c r="F326" s="33"/>
      <c r="G326" s="209"/>
    </row>
    <row r="327" spans="6:7" ht="18" customHeight="1">
      <c r="F327" s="33"/>
      <c r="G327" s="209"/>
    </row>
    <row r="328" spans="6:7" ht="18" customHeight="1">
      <c r="F328" s="33"/>
      <c r="G328" s="209"/>
    </row>
    <row r="329" spans="6:7" ht="18" customHeight="1">
      <c r="F329" s="33"/>
      <c r="G329" s="209"/>
    </row>
    <row r="330" spans="6:7" ht="18" customHeight="1">
      <c r="F330" s="33"/>
      <c r="G330" s="209"/>
    </row>
    <row r="331" spans="6:7" ht="18" customHeight="1">
      <c r="F331" s="33"/>
      <c r="G331" s="209"/>
    </row>
    <row r="332" spans="6:7" ht="18" customHeight="1">
      <c r="F332" s="33"/>
      <c r="G332" s="209"/>
    </row>
    <row r="333" spans="6:7" ht="18" customHeight="1">
      <c r="F333" s="33"/>
      <c r="G333" s="209"/>
    </row>
    <row r="334" spans="6:7" ht="18" customHeight="1">
      <c r="F334" s="33"/>
      <c r="G334" s="209"/>
    </row>
    <row r="335" spans="6:7" ht="18" customHeight="1">
      <c r="F335" s="33"/>
      <c r="G335" s="209"/>
    </row>
    <row r="336" spans="6:7" ht="18" customHeight="1">
      <c r="F336" s="33"/>
      <c r="G336" s="209"/>
    </row>
    <row r="337" spans="6:7" ht="18" customHeight="1">
      <c r="F337" s="33"/>
      <c r="G337" s="209"/>
    </row>
    <row r="338" spans="6:7" ht="18" customHeight="1">
      <c r="F338" s="33"/>
      <c r="G338" s="209"/>
    </row>
    <row r="339" spans="6:7" ht="18" customHeight="1">
      <c r="F339" s="33"/>
      <c r="G339" s="209"/>
    </row>
    <row r="340" spans="6:7" ht="18" customHeight="1">
      <c r="F340" s="33"/>
      <c r="G340" s="209"/>
    </row>
    <row r="341" spans="6:7" ht="18" customHeight="1">
      <c r="F341" s="33"/>
      <c r="G341" s="209"/>
    </row>
    <row r="342" spans="6:7" ht="18" customHeight="1">
      <c r="F342" s="33"/>
      <c r="G342" s="209"/>
    </row>
    <row r="343" spans="6:7" ht="18" customHeight="1">
      <c r="F343" s="33"/>
      <c r="G343" s="209"/>
    </row>
    <row r="344" spans="6:7" ht="18" customHeight="1">
      <c r="F344" s="33"/>
      <c r="G344" s="209"/>
    </row>
    <row r="345" spans="6:7" ht="18" customHeight="1">
      <c r="F345" s="33"/>
      <c r="G345" s="209"/>
    </row>
    <row r="346" spans="6:7" ht="18" customHeight="1">
      <c r="F346" s="33"/>
      <c r="G346" s="209"/>
    </row>
    <row r="347" spans="6:7" ht="18" customHeight="1">
      <c r="F347" s="33"/>
      <c r="G347" s="209"/>
    </row>
    <row r="348" spans="6:7" ht="18" customHeight="1">
      <c r="F348" s="33"/>
      <c r="G348" s="209"/>
    </row>
    <row r="349" spans="6:7" ht="18" customHeight="1">
      <c r="F349" s="33"/>
      <c r="G349" s="209"/>
    </row>
    <row r="350" spans="6:7" ht="18" customHeight="1">
      <c r="F350" s="33"/>
      <c r="G350" s="209"/>
    </row>
    <row r="351" spans="6:7" ht="18" customHeight="1">
      <c r="F351" s="33"/>
      <c r="G351" s="209"/>
    </row>
    <row r="352" spans="6:7" ht="18" customHeight="1">
      <c r="F352" s="33"/>
      <c r="G352" s="209"/>
    </row>
    <row r="353" spans="6:7" ht="18" customHeight="1">
      <c r="F353" s="33"/>
      <c r="G353" s="209"/>
    </row>
    <row r="354" spans="6:7" ht="18" customHeight="1">
      <c r="F354" s="33"/>
      <c r="G354" s="209"/>
    </row>
    <row r="355" spans="6:7" ht="18" customHeight="1">
      <c r="F355" s="33"/>
      <c r="G355" s="209"/>
    </row>
    <row r="356" spans="6:7" ht="18" customHeight="1">
      <c r="F356" s="33"/>
      <c r="G356" s="209"/>
    </row>
    <row r="357" spans="6:7" ht="18" customHeight="1">
      <c r="F357" s="33"/>
      <c r="G357" s="209"/>
    </row>
    <row r="358" spans="6:7" ht="18" customHeight="1">
      <c r="F358" s="33"/>
      <c r="G358" s="209"/>
    </row>
    <row r="359" spans="6:7" ht="18" customHeight="1">
      <c r="F359" s="33"/>
      <c r="G359" s="209"/>
    </row>
    <row r="360" spans="6:7" ht="18" customHeight="1">
      <c r="F360" s="33"/>
      <c r="G360" s="209"/>
    </row>
    <row r="361" spans="6:7" ht="18" customHeight="1">
      <c r="F361" s="33"/>
      <c r="G361" s="209"/>
    </row>
    <row r="362" spans="6:7" ht="18" customHeight="1">
      <c r="F362" s="33"/>
      <c r="G362" s="209"/>
    </row>
    <row r="363" spans="6:7" ht="18" customHeight="1">
      <c r="F363" s="33"/>
      <c r="G363" s="209"/>
    </row>
    <row r="364" spans="6:7" ht="18" customHeight="1">
      <c r="F364" s="33"/>
      <c r="G364" s="209"/>
    </row>
    <row r="365" spans="6:7" ht="18" customHeight="1">
      <c r="F365" s="33"/>
      <c r="G365" s="209"/>
    </row>
    <row r="366" spans="6:7" ht="18" customHeight="1">
      <c r="F366" s="33"/>
      <c r="G366" s="209"/>
    </row>
    <row r="367" spans="6:7" ht="18" customHeight="1">
      <c r="F367" s="33"/>
      <c r="G367" s="209"/>
    </row>
    <row r="368" spans="6:7" ht="18" customHeight="1">
      <c r="F368" s="33"/>
      <c r="G368" s="209"/>
    </row>
    <row r="369" spans="6:7" ht="18" customHeight="1">
      <c r="F369" s="33"/>
      <c r="G369" s="209"/>
    </row>
    <row r="370" spans="6:7" ht="18" customHeight="1">
      <c r="F370" s="33"/>
      <c r="G370" s="209"/>
    </row>
    <row r="371" spans="6:7" ht="18" customHeight="1">
      <c r="F371" s="33"/>
      <c r="G371" s="209"/>
    </row>
    <row r="372" spans="6:7" ht="18" customHeight="1">
      <c r="F372" s="33"/>
      <c r="G372" s="209"/>
    </row>
    <row r="373" spans="6:7" ht="18" customHeight="1">
      <c r="F373" s="33"/>
      <c r="G373" s="209"/>
    </row>
    <row r="374" spans="6:7" ht="18" customHeight="1">
      <c r="F374" s="33"/>
      <c r="G374" s="209"/>
    </row>
    <row r="375" spans="6:7" ht="18" customHeight="1">
      <c r="F375" s="33"/>
      <c r="G375" s="209"/>
    </row>
    <row r="376" spans="6:7" ht="18" customHeight="1">
      <c r="F376" s="33"/>
      <c r="G376" s="209"/>
    </row>
    <row r="377" spans="6:7" ht="18" customHeight="1">
      <c r="F377" s="33"/>
      <c r="G377" s="209"/>
    </row>
    <row r="378" spans="6:7" ht="18" customHeight="1">
      <c r="F378" s="33"/>
      <c r="G378" s="209"/>
    </row>
    <row r="379" spans="6:7" ht="18" customHeight="1">
      <c r="F379" s="33"/>
      <c r="G379" s="209"/>
    </row>
    <row r="380" spans="6:7" ht="18" customHeight="1">
      <c r="F380" s="33"/>
      <c r="G380" s="209"/>
    </row>
    <row r="381" spans="6:7" ht="18" customHeight="1">
      <c r="F381" s="33"/>
      <c r="G381" s="209"/>
    </row>
    <row r="382" spans="6:7" ht="18" customHeight="1">
      <c r="F382" s="33"/>
      <c r="G382" s="209"/>
    </row>
    <row r="383" spans="6:7" ht="18" customHeight="1">
      <c r="F383" s="33"/>
      <c r="G383" s="209"/>
    </row>
    <row r="384" spans="6:7" ht="18" customHeight="1">
      <c r="F384" s="33"/>
      <c r="G384" s="209"/>
    </row>
    <row r="385" spans="6:7" ht="18" customHeight="1">
      <c r="F385" s="33"/>
      <c r="G385" s="209"/>
    </row>
    <row r="386" spans="6:7" ht="18" customHeight="1">
      <c r="F386" s="33"/>
      <c r="G386" s="209"/>
    </row>
    <row r="387" spans="6:7" ht="18" customHeight="1">
      <c r="F387" s="33"/>
      <c r="G387" s="209"/>
    </row>
    <row r="388" spans="6:7" ht="18" customHeight="1">
      <c r="F388" s="33"/>
      <c r="G388" s="209"/>
    </row>
    <row r="389" spans="6:7" ht="18" customHeight="1">
      <c r="F389" s="33"/>
      <c r="G389" s="209"/>
    </row>
    <row r="390" spans="6:7" ht="18" customHeight="1">
      <c r="F390" s="33"/>
      <c r="G390" s="209"/>
    </row>
    <row r="391" spans="6:7" ht="18" customHeight="1">
      <c r="F391" s="33"/>
      <c r="G391" s="209"/>
    </row>
    <row r="392" spans="6:7" ht="18" customHeight="1">
      <c r="F392" s="33"/>
      <c r="G392" s="209"/>
    </row>
    <row r="393" spans="6:7" ht="18" customHeight="1">
      <c r="F393" s="33"/>
      <c r="G393" s="209"/>
    </row>
    <row r="394" spans="6:7" ht="18" customHeight="1">
      <c r="F394" s="33"/>
      <c r="G394" s="209"/>
    </row>
    <row r="395" spans="6:7" ht="18" customHeight="1">
      <c r="F395" s="33"/>
      <c r="G395" s="209"/>
    </row>
    <row r="396" spans="6:7" ht="18" customHeight="1">
      <c r="F396" s="33"/>
      <c r="G396" s="209"/>
    </row>
    <row r="397" spans="6:7" ht="18" customHeight="1">
      <c r="F397" s="33"/>
      <c r="G397" s="209"/>
    </row>
    <row r="398" spans="6:7" ht="18" customHeight="1">
      <c r="F398" s="33"/>
      <c r="G398" s="209"/>
    </row>
    <row r="399" spans="6:7" ht="18" customHeight="1">
      <c r="F399" s="33"/>
      <c r="G399" s="209"/>
    </row>
    <row r="400" spans="6:7" ht="18" customHeight="1">
      <c r="F400" s="33"/>
      <c r="G400" s="209"/>
    </row>
    <row r="401" spans="6:7" ht="18" customHeight="1">
      <c r="F401" s="33"/>
      <c r="G401" s="209"/>
    </row>
    <row r="402" spans="6:7" ht="18" customHeight="1">
      <c r="F402" s="33"/>
      <c r="G402" s="209"/>
    </row>
    <row r="403" spans="6:7" ht="18" customHeight="1">
      <c r="F403" s="33"/>
      <c r="G403" s="209"/>
    </row>
    <row r="404" spans="6:7" ht="18" customHeight="1">
      <c r="F404" s="33"/>
      <c r="G404" s="209"/>
    </row>
    <row r="405" spans="6:7" ht="18" customHeight="1">
      <c r="F405" s="33"/>
      <c r="G405" s="209"/>
    </row>
    <row r="406" spans="6:7" ht="18" customHeight="1">
      <c r="F406" s="33"/>
      <c r="G406" s="209"/>
    </row>
    <row r="407" spans="6:7" ht="18" customHeight="1">
      <c r="F407" s="33"/>
      <c r="G407" s="209"/>
    </row>
    <row r="408" spans="6:7" ht="18" customHeight="1">
      <c r="F408" s="33"/>
      <c r="G408" s="209"/>
    </row>
    <row r="409" spans="6:7" ht="18" customHeight="1">
      <c r="F409" s="33"/>
      <c r="G409" s="209"/>
    </row>
    <row r="410" spans="6:7" ht="18" customHeight="1">
      <c r="F410" s="33"/>
      <c r="G410" s="209"/>
    </row>
    <row r="411" spans="6:7" ht="18" customHeight="1">
      <c r="F411" s="33"/>
      <c r="G411" s="209"/>
    </row>
    <row r="412" spans="6:7" ht="18" customHeight="1">
      <c r="F412" s="33"/>
      <c r="G412" s="209"/>
    </row>
    <row r="413" spans="6:7" ht="18" customHeight="1">
      <c r="F413" s="33"/>
      <c r="G413" s="209"/>
    </row>
    <row r="414" spans="6:7" ht="18" customHeight="1">
      <c r="F414" s="33"/>
      <c r="G414" s="209"/>
    </row>
    <row r="415" spans="6:7" ht="18" customHeight="1">
      <c r="F415" s="33"/>
      <c r="G415" s="209"/>
    </row>
    <row r="416" spans="6:7" ht="18" customHeight="1">
      <c r="F416" s="33"/>
      <c r="G416" s="209"/>
    </row>
    <row r="417" spans="6:7" ht="18" customHeight="1">
      <c r="F417" s="33"/>
      <c r="G417" s="209"/>
    </row>
    <row r="418" spans="6:7" ht="18" customHeight="1">
      <c r="F418" s="33"/>
      <c r="G418" s="209"/>
    </row>
    <row r="419" spans="6:7" ht="18" customHeight="1">
      <c r="F419" s="33"/>
      <c r="G419" s="209"/>
    </row>
    <row r="420" spans="6:7" ht="18" customHeight="1">
      <c r="F420" s="33"/>
      <c r="G420" s="209"/>
    </row>
    <row r="421" spans="6:7" ht="18" customHeight="1">
      <c r="F421" s="33"/>
      <c r="G421" s="209"/>
    </row>
    <row r="422" spans="6:7" ht="18" customHeight="1">
      <c r="F422" s="33"/>
      <c r="G422" s="209"/>
    </row>
    <row r="423" spans="6:7" ht="18" customHeight="1">
      <c r="F423" s="33"/>
      <c r="G423" s="209"/>
    </row>
    <row r="424" spans="6:7" ht="18" customHeight="1">
      <c r="F424" s="33"/>
      <c r="G424" s="209"/>
    </row>
    <row r="425" spans="6:7" ht="18" customHeight="1">
      <c r="F425" s="33"/>
      <c r="G425" s="209"/>
    </row>
    <row r="426" spans="6:7" ht="18" customHeight="1">
      <c r="F426" s="33"/>
      <c r="G426" s="209"/>
    </row>
    <row r="427" spans="6:7" ht="18" customHeight="1">
      <c r="F427" s="33"/>
      <c r="G427" s="209"/>
    </row>
    <row r="428" spans="6:7" ht="18" customHeight="1">
      <c r="F428" s="33"/>
      <c r="G428" s="209"/>
    </row>
    <row r="429" spans="6:7" ht="18" customHeight="1">
      <c r="F429" s="33"/>
      <c r="G429" s="209"/>
    </row>
    <row r="430" spans="6:7" ht="18" customHeight="1">
      <c r="F430" s="33"/>
      <c r="G430" s="209"/>
    </row>
    <row r="431" spans="6:7" ht="18" customHeight="1">
      <c r="F431" s="33"/>
      <c r="G431" s="209"/>
    </row>
    <row r="432" spans="6:7" ht="18" customHeight="1">
      <c r="F432" s="33"/>
      <c r="G432" s="209"/>
    </row>
    <row r="433" spans="6:7" ht="18" customHeight="1">
      <c r="F433" s="33"/>
      <c r="G433" s="209"/>
    </row>
    <row r="434" spans="6:7" ht="18" customHeight="1">
      <c r="F434" s="33"/>
      <c r="G434" s="209"/>
    </row>
    <row r="435" spans="6:7" ht="18" customHeight="1">
      <c r="F435" s="33"/>
      <c r="G435" s="209"/>
    </row>
    <row r="436" spans="6:7" ht="18" customHeight="1">
      <c r="F436" s="33"/>
      <c r="G436" s="209"/>
    </row>
    <row r="437" spans="6:7" ht="18" customHeight="1">
      <c r="F437" s="33"/>
      <c r="G437" s="209"/>
    </row>
    <row r="438" spans="6:7" ht="18" customHeight="1">
      <c r="F438" s="33"/>
      <c r="G438" s="209"/>
    </row>
    <row r="439" spans="6:7" ht="18" customHeight="1">
      <c r="F439" s="33"/>
      <c r="G439" s="209"/>
    </row>
    <row r="440" spans="6:7" ht="18" customHeight="1">
      <c r="F440" s="33"/>
      <c r="G440" s="209"/>
    </row>
    <row r="441" spans="6:7" ht="18" customHeight="1">
      <c r="F441" s="33"/>
      <c r="G441" s="209"/>
    </row>
    <row r="442" spans="6:7" ht="18" customHeight="1">
      <c r="F442" s="33"/>
      <c r="G442" s="209"/>
    </row>
    <row r="443" spans="6:7" ht="18" customHeight="1">
      <c r="F443" s="33"/>
      <c r="G443" s="209"/>
    </row>
    <row r="444" spans="6:7" ht="18" customHeight="1">
      <c r="F444" s="33"/>
      <c r="G444" s="209"/>
    </row>
    <row r="445" spans="6:7" ht="18" customHeight="1">
      <c r="F445" s="33"/>
      <c r="G445" s="209"/>
    </row>
    <row r="446" spans="6:7" ht="18" customHeight="1">
      <c r="F446" s="33"/>
      <c r="G446" s="209"/>
    </row>
    <row r="447" spans="6:7" ht="18" customHeight="1">
      <c r="F447" s="33"/>
      <c r="G447" s="209"/>
    </row>
    <row r="448" spans="6:7" ht="18" customHeight="1">
      <c r="F448" s="33"/>
      <c r="G448" s="209"/>
    </row>
    <row r="449" spans="6:7" ht="18" customHeight="1">
      <c r="F449" s="33"/>
      <c r="G449" s="209"/>
    </row>
    <row r="450" spans="6:7" ht="18" customHeight="1">
      <c r="F450" s="33"/>
      <c r="G450" s="209"/>
    </row>
    <row r="451" spans="6:7" ht="18" customHeight="1">
      <c r="F451" s="33"/>
      <c r="G451" s="209"/>
    </row>
    <row r="452" spans="6:7" ht="18" customHeight="1">
      <c r="F452" s="33"/>
      <c r="G452" s="209"/>
    </row>
    <row r="453" spans="6:7" ht="18" customHeight="1">
      <c r="F453" s="33"/>
      <c r="G453" s="209"/>
    </row>
    <row r="454" spans="6:7" ht="18" customHeight="1">
      <c r="F454" s="33"/>
      <c r="G454" s="209"/>
    </row>
    <row r="455" spans="6:7" ht="18" customHeight="1">
      <c r="F455" s="33"/>
      <c r="G455" s="209"/>
    </row>
    <row r="456" spans="6:7" ht="18" customHeight="1">
      <c r="F456" s="33"/>
      <c r="G456" s="209"/>
    </row>
    <row r="457" spans="6:7" ht="18" customHeight="1">
      <c r="F457" s="33"/>
      <c r="G457" s="209"/>
    </row>
    <row r="458" spans="6:7" ht="18" customHeight="1">
      <c r="F458" s="33"/>
      <c r="G458" s="209"/>
    </row>
    <row r="459" spans="6:7" ht="18" customHeight="1">
      <c r="F459" s="33"/>
      <c r="G459" s="209"/>
    </row>
    <row r="460" spans="6:7" ht="18" customHeight="1">
      <c r="F460" s="33"/>
      <c r="G460" s="209"/>
    </row>
    <row r="461" spans="6:7" ht="18" customHeight="1">
      <c r="F461" s="33"/>
      <c r="G461" s="209"/>
    </row>
    <row r="462" spans="6:7" ht="18" customHeight="1">
      <c r="F462" s="33"/>
      <c r="G462" s="209"/>
    </row>
    <row r="463" spans="6:7" ht="18" customHeight="1">
      <c r="F463" s="33"/>
      <c r="G463" s="209"/>
    </row>
    <row r="464" spans="6:7" ht="18" customHeight="1">
      <c r="F464" s="33"/>
      <c r="G464" s="209"/>
    </row>
    <row r="465" spans="6:7" ht="18" customHeight="1">
      <c r="F465" s="33"/>
      <c r="G465" s="209"/>
    </row>
    <row r="466" spans="6:7" ht="18" customHeight="1">
      <c r="F466" s="33"/>
      <c r="G466" s="209"/>
    </row>
    <row r="467" spans="6:7" ht="18" customHeight="1">
      <c r="F467" s="33"/>
      <c r="G467" s="209"/>
    </row>
    <row r="468" spans="6:7" ht="18" customHeight="1">
      <c r="F468" s="33"/>
      <c r="G468" s="209"/>
    </row>
    <row r="469" spans="6:7" ht="18" customHeight="1">
      <c r="F469" s="33"/>
      <c r="G469" s="209"/>
    </row>
    <row r="470" spans="6:7" ht="18" customHeight="1">
      <c r="F470" s="33"/>
      <c r="G470" s="209"/>
    </row>
    <row r="471" spans="6:7" ht="18" customHeight="1">
      <c r="F471" s="33"/>
      <c r="G471" s="209"/>
    </row>
    <row r="472" spans="6:7" ht="18" customHeight="1">
      <c r="F472" s="33"/>
      <c r="G472" s="209"/>
    </row>
    <row r="473" spans="6:7" ht="18" customHeight="1">
      <c r="F473" s="33"/>
      <c r="G473" s="209"/>
    </row>
    <row r="474" spans="6:7" ht="18" customHeight="1">
      <c r="F474" s="33"/>
      <c r="G474" s="209"/>
    </row>
    <row r="475" spans="6:7" ht="18" customHeight="1">
      <c r="F475" s="33"/>
      <c r="G475" s="209"/>
    </row>
    <row r="476" spans="6:7" ht="18" customHeight="1">
      <c r="F476" s="33"/>
      <c r="G476" s="209"/>
    </row>
    <row r="477" spans="6:7" ht="18" customHeight="1">
      <c r="F477" s="33"/>
      <c r="G477" s="209"/>
    </row>
    <row r="478" spans="6:7" ht="18" customHeight="1">
      <c r="F478" s="33"/>
      <c r="G478" s="209"/>
    </row>
    <row r="479" spans="6:7" ht="18" customHeight="1">
      <c r="F479" s="33"/>
      <c r="G479" s="209"/>
    </row>
    <row r="480" spans="6:7" ht="18" customHeight="1">
      <c r="F480" s="33"/>
      <c r="G480" s="209"/>
    </row>
    <row r="481" spans="6:7" ht="18" customHeight="1">
      <c r="F481" s="33"/>
      <c r="G481" s="209"/>
    </row>
    <row r="482" spans="6:7" ht="18" customHeight="1">
      <c r="F482" s="33"/>
      <c r="G482" s="209"/>
    </row>
    <row r="483" spans="6:7" ht="18" customHeight="1">
      <c r="F483" s="33"/>
      <c r="G483" s="209"/>
    </row>
    <row r="484" spans="6:7" ht="18" customHeight="1">
      <c r="F484" s="33"/>
      <c r="G484" s="209"/>
    </row>
    <row r="485" spans="6:7" ht="18" customHeight="1">
      <c r="F485" s="33"/>
      <c r="G485" s="209"/>
    </row>
    <row r="486" spans="6:7" ht="18" customHeight="1">
      <c r="F486" s="33"/>
      <c r="G486" s="209"/>
    </row>
    <row r="487" spans="6:7" ht="18" customHeight="1">
      <c r="F487" s="33"/>
      <c r="G487" s="209"/>
    </row>
    <row r="488" spans="6:7" ht="18" customHeight="1">
      <c r="F488" s="33"/>
      <c r="G488" s="209"/>
    </row>
    <row r="489" spans="6:7" ht="18" customHeight="1">
      <c r="F489" s="33"/>
      <c r="G489" s="209"/>
    </row>
    <row r="490" spans="6:7" ht="18" customHeight="1">
      <c r="F490" s="33"/>
      <c r="G490" s="209"/>
    </row>
    <row r="491" spans="6:7" ht="18" customHeight="1">
      <c r="F491" s="33"/>
      <c r="G491" s="209"/>
    </row>
    <row r="492" spans="6:7" ht="18" customHeight="1">
      <c r="F492" s="33"/>
      <c r="G492" s="209"/>
    </row>
    <row r="493" spans="6:7" ht="18" customHeight="1">
      <c r="F493" s="33"/>
      <c r="G493" s="209"/>
    </row>
    <row r="494" spans="6:7" ht="18" customHeight="1">
      <c r="F494" s="33"/>
      <c r="G494" s="209"/>
    </row>
    <row r="495" spans="6:7" ht="18" customHeight="1">
      <c r="F495" s="33"/>
      <c r="G495" s="209"/>
    </row>
    <row r="496" spans="6:7" ht="18" customHeight="1">
      <c r="F496" s="33"/>
      <c r="G496" s="209"/>
    </row>
    <row r="497" spans="6:7" ht="18" customHeight="1">
      <c r="F497" s="33"/>
      <c r="G497" s="209"/>
    </row>
    <row r="498" spans="6:7" ht="18" customHeight="1">
      <c r="F498" s="33"/>
      <c r="G498" s="209"/>
    </row>
    <row r="499" spans="6:7" ht="18" customHeight="1">
      <c r="F499" s="33"/>
      <c r="G499" s="209"/>
    </row>
    <row r="500" spans="6:7" ht="18" customHeight="1">
      <c r="F500" s="33"/>
      <c r="G500" s="209"/>
    </row>
    <row r="501" spans="6:7" ht="18" customHeight="1">
      <c r="F501" s="33"/>
      <c r="G501" s="209"/>
    </row>
    <row r="502" spans="6:7" ht="18" customHeight="1">
      <c r="F502" s="33"/>
      <c r="G502" s="209"/>
    </row>
    <row r="503" spans="6:7" ht="18" customHeight="1">
      <c r="F503" s="33"/>
      <c r="G503" s="209"/>
    </row>
    <row r="504" spans="6:7" ht="18" customHeight="1">
      <c r="F504" s="33"/>
      <c r="G504" s="209"/>
    </row>
    <row r="505" spans="6:7" ht="18" customHeight="1">
      <c r="F505" s="33"/>
      <c r="G505" s="209"/>
    </row>
    <row r="506" spans="6:7" ht="18" customHeight="1">
      <c r="F506" s="33"/>
      <c r="G506" s="209"/>
    </row>
    <row r="507" spans="6:7" ht="18" customHeight="1">
      <c r="F507" s="33"/>
      <c r="G507" s="209"/>
    </row>
    <row r="508" spans="6:7" ht="18" customHeight="1">
      <c r="F508" s="33"/>
      <c r="G508" s="209"/>
    </row>
    <row r="509" spans="6:7" ht="18" customHeight="1">
      <c r="F509" s="33"/>
      <c r="G509" s="209"/>
    </row>
    <row r="510" spans="6:7" ht="18" customHeight="1">
      <c r="F510" s="33"/>
      <c r="G510" s="209"/>
    </row>
    <row r="511" spans="6:7" ht="18" customHeight="1">
      <c r="F511" s="33"/>
      <c r="G511" s="209"/>
    </row>
    <row r="512" spans="6:7" ht="18" customHeight="1">
      <c r="F512" s="33"/>
      <c r="G512" s="209"/>
    </row>
    <row r="513" spans="6:7" ht="18" customHeight="1">
      <c r="F513" s="33"/>
      <c r="G513" s="209"/>
    </row>
    <row r="514" spans="6:7" ht="18" customHeight="1">
      <c r="F514" s="33"/>
      <c r="G514" s="209"/>
    </row>
    <row r="515" spans="6:7" ht="18" customHeight="1">
      <c r="F515" s="33"/>
      <c r="G515" s="209"/>
    </row>
    <row r="516" spans="6:7" ht="18" customHeight="1">
      <c r="F516" s="33"/>
      <c r="G516" s="209"/>
    </row>
    <row r="517" spans="6:7" ht="18" customHeight="1">
      <c r="F517" s="33"/>
      <c r="G517" s="209"/>
    </row>
    <row r="518" spans="6:7" ht="18" customHeight="1">
      <c r="F518" s="33"/>
      <c r="G518" s="209"/>
    </row>
    <row r="519" spans="6:7" ht="18" customHeight="1">
      <c r="F519" s="33"/>
      <c r="G519" s="209"/>
    </row>
    <row r="520" spans="6:7" ht="18" customHeight="1">
      <c r="F520" s="33"/>
      <c r="G520" s="209"/>
    </row>
    <row r="521" spans="6:7" ht="18" customHeight="1">
      <c r="F521" s="33"/>
      <c r="G521" s="209"/>
    </row>
    <row r="522" spans="6:7" ht="18" customHeight="1">
      <c r="F522" s="33"/>
      <c r="G522" s="209"/>
    </row>
    <row r="523" spans="6:7" ht="18" customHeight="1">
      <c r="F523" s="33"/>
      <c r="G523" s="209"/>
    </row>
    <row r="524" spans="6:7" ht="18" customHeight="1">
      <c r="F524" s="33"/>
      <c r="G524" s="209"/>
    </row>
    <row r="525" spans="6:7" ht="18" customHeight="1">
      <c r="F525" s="33"/>
      <c r="G525" s="209"/>
    </row>
    <row r="526" spans="6:7" ht="18" customHeight="1">
      <c r="F526" s="33"/>
      <c r="G526" s="209"/>
    </row>
    <row r="527" spans="6:7" ht="18" customHeight="1">
      <c r="F527" s="33"/>
      <c r="G527" s="209"/>
    </row>
    <row r="528" spans="6:7" ht="18" customHeight="1">
      <c r="F528" s="33"/>
      <c r="G528" s="209"/>
    </row>
    <row r="529" spans="6:7" ht="18" customHeight="1">
      <c r="F529" s="33"/>
      <c r="G529" s="209"/>
    </row>
    <row r="530" spans="6:7" ht="18" customHeight="1">
      <c r="F530" s="33"/>
      <c r="G530" s="209"/>
    </row>
    <row r="531" spans="6:7" ht="18" customHeight="1">
      <c r="F531" s="33"/>
      <c r="G531" s="209"/>
    </row>
    <row r="532" spans="6:7" ht="18" customHeight="1">
      <c r="F532" s="33"/>
      <c r="G532" s="209"/>
    </row>
    <row r="533" spans="6:7" ht="18" customHeight="1">
      <c r="F533" s="33"/>
      <c r="G533" s="209"/>
    </row>
    <row r="534" spans="6:7" ht="18" customHeight="1">
      <c r="F534" s="33"/>
      <c r="G534" s="209"/>
    </row>
    <row r="535" spans="6:7" ht="18" customHeight="1">
      <c r="F535" s="33"/>
      <c r="G535" s="209"/>
    </row>
    <row r="536" spans="6:7" ht="18" customHeight="1">
      <c r="F536" s="33"/>
      <c r="G536" s="209"/>
    </row>
    <row r="537" spans="6:7" ht="18" customHeight="1">
      <c r="F537" s="33"/>
      <c r="G537" s="209"/>
    </row>
    <row r="538" spans="6:7" ht="18" customHeight="1">
      <c r="F538" s="33"/>
      <c r="G538" s="209"/>
    </row>
    <row r="539" spans="6:7" ht="18" customHeight="1">
      <c r="F539" s="33"/>
      <c r="G539" s="209"/>
    </row>
    <row r="540" spans="6:7" ht="18" customHeight="1">
      <c r="F540" s="33"/>
      <c r="G540" s="209"/>
    </row>
    <row r="541" spans="6:7" ht="18" customHeight="1">
      <c r="F541" s="33"/>
      <c r="G541" s="209"/>
    </row>
    <row r="542" spans="6:7" ht="18" customHeight="1">
      <c r="F542" s="33"/>
      <c r="G542" s="209"/>
    </row>
    <row r="543" spans="6:7" ht="18" customHeight="1">
      <c r="F543" s="33"/>
      <c r="G543" s="209"/>
    </row>
    <row r="544" spans="6:7" ht="18" customHeight="1">
      <c r="F544" s="33"/>
      <c r="G544" s="209"/>
    </row>
    <row r="545" spans="6:7" ht="18" customHeight="1">
      <c r="F545" s="33"/>
      <c r="G545" s="209"/>
    </row>
    <row r="546" spans="6:7" ht="18" customHeight="1">
      <c r="F546" s="33"/>
      <c r="G546" s="209"/>
    </row>
    <row r="547" spans="6:7" ht="18" customHeight="1">
      <c r="F547" s="33"/>
      <c r="G547" s="209"/>
    </row>
    <row r="548" spans="6:7" ht="18" customHeight="1">
      <c r="F548" s="33"/>
      <c r="G548" s="209"/>
    </row>
    <row r="549" spans="6:7" ht="18" customHeight="1">
      <c r="F549" s="33"/>
      <c r="G549" s="209"/>
    </row>
    <row r="550" spans="6:7" ht="18" customHeight="1">
      <c r="F550" s="33"/>
      <c r="G550" s="209"/>
    </row>
    <row r="551" spans="6:7" ht="18" customHeight="1">
      <c r="F551" s="33"/>
      <c r="G551" s="209"/>
    </row>
    <row r="552" spans="6:7" ht="18" customHeight="1">
      <c r="F552" s="33"/>
      <c r="G552" s="209"/>
    </row>
    <row r="553" spans="6:7" ht="18" customHeight="1">
      <c r="F553" s="33"/>
      <c r="G553" s="209"/>
    </row>
    <row r="554" spans="6:7" ht="18" customHeight="1">
      <c r="F554" s="33"/>
      <c r="G554" s="209"/>
    </row>
    <row r="555" spans="6:7" ht="18" customHeight="1">
      <c r="F555" s="33"/>
      <c r="G555" s="209"/>
    </row>
    <row r="556" spans="6:7" ht="18" customHeight="1">
      <c r="F556" s="33"/>
      <c r="G556" s="209"/>
    </row>
    <row r="557" spans="6:7" ht="18" customHeight="1">
      <c r="F557" s="33"/>
      <c r="G557" s="209"/>
    </row>
    <row r="558" spans="6:7" ht="18" customHeight="1">
      <c r="F558" s="33"/>
      <c r="G558" s="209"/>
    </row>
    <row r="559" spans="6:7" ht="18" customHeight="1">
      <c r="F559" s="33"/>
      <c r="G559" s="209"/>
    </row>
    <row r="560" spans="6:7" ht="18" customHeight="1">
      <c r="F560" s="33"/>
      <c r="G560" s="209"/>
    </row>
    <row r="561" spans="6:7" ht="18" customHeight="1">
      <c r="F561" s="33"/>
      <c r="G561" s="209"/>
    </row>
    <row r="562" spans="6:7" ht="18" customHeight="1">
      <c r="F562" s="33"/>
      <c r="G562" s="209"/>
    </row>
    <row r="563" spans="6:7" ht="18" customHeight="1">
      <c r="F563" s="33"/>
      <c r="G563" s="209"/>
    </row>
    <row r="564" spans="6:7" ht="18" customHeight="1">
      <c r="F564" s="33"/>
      <c r="G564" s="209"/>
    </row>
    <row r="565" spans="6:7" ht="18" customHeight="1">
      <c r="F565" s="33"/>
      <c r="G565" s="209"/>
    </row>
    <row r="566" spans="6:7" ht="18" customHeight="1">
      <c r="F566" s="33"/>
      <c r="G566" s="209"/>
    </row>
    <row r="567" spans="6:7" ht="18" customHeight="1">
      <c r="F567" s="33"/>
      <c r="G567" s="209"/>
    </row>
    <row r="568" spans="6:7" ht="18" customHeight="1">
      <c r="F568" s="33"/>
      <c r="G568" s="209"/>
    </row>
    <row r="569" spans="6:7" ht="18" customHeight="1">
      <c r="F569" s="33"/>
      <c r="G569" s="209"/>
    </row>
    <row r="570" spans="6:7" ht="18" customHeight="1">
      <c r="F570" s="33"/>
      <c r="G570" s="209"/>
    </row>
    <row r="571" spans="6:7" ht="18" customHeight="1">
      <c r="F571" s="33"/>
      <c r="G571" s="209"/>
    </row>
    <row r="572" spans="6:7" ht="18" customHeight="1">
      <c r="F572" s="33"/>
      <c r="G572" s="209"/>
    </row>
    <row r="573" spans="6:7" ht="18" customHeight="1">
      <c r="F573" s="33"/>
      <c r="G573" s="209"/>
    </row>
    <row r="574" spans="6:7" ht="18" customHeight="1">
      <c r="F574" s="33"/>
      <c r="G574" s="209"/>
    </row>
    <row r="575" spans="6:7" ht="18" customHeight="1">
      <c r="F575" s="33"/>
      <c r="G575" s="209"/>
    </row>
    <row r="576" spans="6:7" ht="18" customHeight="1">
      <c r="F576" s="33"/>
      <c r="G576" s="209"/>
    </row>
    <row r="577" spans="6:7" ht="18" customHeight="1">
      <c r="F577" s="33"/>
      <c r="G577" s="209"/>
    </row>
    <row r="578" spans="6:7" ht="18" customHeight="1">
      <c r="F578" s="33"/>
      <c r="G578" s="209"/>
    </row>
    <row r="579" spans="6:7" ht="18" customHeight="1">
      <c r="F579" s="33"/>
      <c r="G579" s="209"/>
    </row>
    <row r="580" spans="6:7" ht="18" customHeight="1">
      <c r="F580" s="33"/>
      <c r="G580" s="209"/>
    </row>
    <row r="581" spans="6:7" ht="18" customHeight="1">
      <c r="F581" s="33"/>
      <c r="G581" s="209"/>
    </row>
    <row r="582" spans="6:7" ht="18" customHeight="1">
      <c r="F582" s="33"/>
      <c r="G582" s="209"/>
    </row>
    <row r="583" spans="6:7" ht="18" customHeight="1">
      <c r="F583" s="33"/>
      <c r="G583" s="209"/>
    </row>
    <row r="584" spans="6:7" ht="18" customHeight="1">
      <c r="F584" s="33"/>
      <c r="G584" s="209"/>
    </row>
    <row r="585" spans="6:7" ht="18" customHeight="1">
      <c r="F585" s="33"/>
      <c r="G585" s="209"/>
    </row>
    <row r="586" spans="6:7" ht="18" customHeight="1">
      <c r="F586" s="33"/>
      <c r="G586" s="209"/>
    </row>
    <row r="587" spans="6:7" ht="18" customHeight="1">
      <c r="F587" s="33"/>
      <c r="G587" s="209"/>
    </row>
    <row r="588" spans="6:7" ht="18" customHeight="1">
      <c r="F588" s="33"/>
      <c r="G588" s="209"/>
    </row>
    <row r="589" spans="6:7" ht="18" customHeight="1">
      <c r="F589" s="33"/>
      <c r="G589" s="209"/>
    </row>
    <row r="590" spans="6:7" ht="18" customHeight="1">
      <c r="F590" s="33"/>
      <c r="G590" s="209"/>
    </row>
    <row r="591" spans="6:7" ht="18" customHeight="1">
      <c r="F591" s="33"/>
      <c r="G591" s="209"/>
    </row>
    <row r="592" spans="6:7" ht="18" customHeight="1">
      <c r="F592" s="33"/>
      <c r="G592" s="209"/>
    </row>
    <row r="593" spans="6:7" ht="18" customHeight="1">
      <c r="F593" s="33"/>
      <c r="G593" s="209"/>
    </row>
    <row r="594" spans="6:7" ht="18" customHeight="1">
      <c r="F594" s="33"/>
      <c r="G594" s="209"/>
    </row>
    <row r="595" spans="6:7" ht="18" customHeight="1">
      <c r="F595" s="33"/>
      <c r="G595" s="209"/>
    </row>
    <row r="596" spans="6:7" ht="18" customHeight="1">
      <c r="F596" s="33"/>
      <c r="G596" s="209"/>
    </row>
    <row r="597" spans="6:7" ht="18" customHeight="1">
      <c r="F597" s="33"/>
      <c r="G597" s="209"/>
    </row>
    <row r="598" spans="6:7" ht="18" customHeight="1">
      <c r="F598" s="33"/>
      <c r="G598" s="209"/>
    </row>
    <row r="599" spans="6:7" ht="18" customHeight="1">
      <c r="F599" s="33"/>
      <c r="G599" s="209"/>
    </row>
    <row r="600" spans="6:7" ht="18" customHeight="1">
      <c r="F600" s="33"/>
      <c r="G600" s="209"/>
    </row>
    <row r="601" spans="6:7" ht="18" customHeight="1">
      <c r="F601" s="33"/>
      <c r="G601" s="209"/>
    </row>
    <row r="602" spans="6:7" ht="18" customHeight="1">
      <c r="F602" s="33"/>
      <c r="G602" s="209"/>
    </row>
    <row r="603" spans="6:7" ht="18" customHeight="1">
      <c r="F603" s="33"/>
      <c r="G603" s="209"/>
    </row>
    <row r="604" spans="6:7" ht="18" customHeight="1">
      <c r="F604" s="33"/>
      <c r="G604" s="209"/>
    </row>
    <row r="605" spans="6:7" ht="18" customHeight="1">
      <c r="F605" s="33"/>
      <c r="G605" s="209"/>
    </row>
    <row r="606" spans="6:7" ht="18" customHeight="1">
      <c r="F606" s="33"/>
      <c r="G606" s="209"/>
    </row>
    <row r="607" spans="6:7" ht="18" customHeight="1">
      <c r="F607" s="33"/>
      <c r="G607" s="209"/>
    </row>
    <row r="608" spans="6:7" ht="18" customHeight="1">
      <c r="F608" s="33"/>
      <c r="G608" s="209"/>
    </row>
    <row r="609" spans="6:7" ht="18" customHeight="1">
      <c r="F609" s="33"/>
      <c r="G609" s="209"/>
    </row>
    <row r="610" spans="6:7" ht="18" customHeight="1">
      <c r="F610" s="33"/>
      <c r="G610" s="209"/>
    </row>
    <row r="611" spans="6:7" ht="18" customHeight="1">
      <c r="F611" s="33"/>
      <c r="G611" s="209"/>
    </row>
    <row r="612" spans="6:7" ht="18" customHeight="1">
      <c r="F612" s="33"/>
      <c r="G612" s="209"/>
    </row>
    <row r="613" spans="6:7" ht="18" customHeight="1">
      <c r="F613" s="33"/>
      <c r="G613" s="209"/>
    </row>
    <row r="614" spans="6:7" ht="18" customHeight="1">
      <c r="F614" s="33"/>
      <c r="G614" s="209"/>
    </row>
    <row r="615" spans="6:7" ht="18" customHeight="1">
      <c r="F615" s="33"/>
      <c r="G615" s="209"/>
    </row>
    <row r="616" spans="6:7" ht="18" customHeight="1">
      <c r="F616" s="33"/>
      <c r="G616" s="209"/>
    </row>
    <row r="617" spans="6:7" ht="18" customHeight="1">
      <c r="F617" s="33"/>
      <c r="G617" s="209"/>
    </row>
    <row r="618" spans="6:7" ht="18" customHeight="1">
      <c r="F618" s="33"/>
      <c r="G618" s="209"/>
    </row>
    <row r="619" spans="6:7" ht="18" customHeight="1">
      <c r="F619" s="33"/>
      <c r="G619" s="209"/>
    </row>
    <row r="620" spans="6:7" ht="18" customHeight="1">
      <c r="F620" s="33"/>
      <c r="G620" s="209"/>
    </row>
    <row r="621" spans="6:7" ht="18" customHeight="1">
      <c r="F621" s="33"/>
      <c r="G621" s="209"/>
    </row>
    <row r="622" spans="6:7" ht="18" customHeight="1">
      <c r="F622" s="33"/>
      <c r="G622" s="209"/>
    </row>
    <row r="623" spans="6:7" ht="18" customHeight="1">
      <c r="F623" s="33"/>
      <c r="G623" s="209"/>
    </row>
    <row r="624" spans="6:7" ht="18" customHeight="1">
      <c r="F624" s="33"/>
      <c r="G624" s="209"/>
    </row>
    <row r="625" spans="6:7" ht="18" customHeight="1">
      <c r="F625" s="33"/>
      <c r="G625" s="209"/>
    </row>
    <row r="626" spans="6:7" ht="18" customHeight="1">
      <c r="F626" s="33"/>
      <c r="G626" s="209"/>
    </row>
    <row r="627" spans="6:7" ht="18" customHeight="1">
      <c r="F627" s="33"/>
      <c r="G627" s="209"/>
    </row>
    <row r="628" spans="6:7" ht="18" customHeight="1">
      <c r="F628" s="33"/>
      <c r="G628" s="209"/>
    </row>
    <row r="629" spans="6:7" ht="18" customHeight="1">
      <c r="F629" s="33"/>
      <c r="G629" s="209"/>
    </row>
    <row r="630" spans="6:7" ht="18" customHeight="1">
      <c r="F630" s="33"/>
      <c r="G630" s="209"/>
    </row>
    <row r="631" spans="6:7" ht="18" customHeight="1">
      <c r="F631" s="33"/>
      <c r="G631" s="209"/>
    </row>
    <row r="632" spans="6:7" ht="18" customHeight="1">
      <c r="F632" s="33"/>
      <c r="G632" s="209"/>
    </row>
    <row r="633" spans="6:7" ht="18" customHeight="1">
      <c r="F633" s="33"/>
      <c r="G633" s="209"/>
    </row>
    <row r="634" spans="6:7" ht="18" customHeight="1">
      <c r="F634" s="33"/>
      <c r="G634" s="209"/>
    </row>
    <row r="635" spans="6:7" ht="18" customHeight="1">
      <c r="F635" s="33"/>
      <c r="G635" s="209"/>
    </row>
    <row r="636" spans="6:7" ht="18" customHeight="1">
      <c r="F636" s="33"/>
      <c r="G636" s="209"/>
    </row>
    <row r="637" spans="6:7" ht="18" customHeight="1">
      <c r="F637" s="33"/>
      <c r="G637" s="209"/>
    </row>
    <row r="638" spans="6:7" ht="18" customHeight="1">
      <c r="F638" s="33"/>
      <c r="G638" s="209"/>
    </row>
    <row r="639" spans="6:7" ht="18" customHeight="1">
      <c r="F639" s="33"/>
      <c r="G639" s="209"/>
    </row>
    <row r="640" spans="6:7" ht="18" customHeight="1">
      <c r="F640" s="33"/>
      <c r="G640" s="209"/>
    </row>
    <row r="641" spans="6:7" ht="18" customHeight="1">
      <c r="F641" s="33"/>
      <c r="G641" s="209"/>
    </row>
    <row r="642" spans="6:7" ht="18" customHeight="1">
      <c r="F642" s="33"/>
      <c r="G642" s="209"/>
    </row>
    <row r="643" spans="6:7" ht="18" customHeight="1">
      <c r="F643" s="33"/>
      <c r="G643" s="209"/>
    </row>
    <row r="644" spans="6:7" ht="18" customHeight="1">
      <c r="F644" s="33"/>
      <c r="G644" s="209"/>
    </row>
    <row r="645" spans="6:7" ht="18" customHeight="1">
      <c r="F645" s="33"/>
      <c r="G645" s="209"/>
    </row>
    <row r="646" spans="6:7" ht="18" customHeight="1">
      <c r="F646" s="33"/>
      <c r="G646" s="209"/>
    </row>
    <row r="647" spans="6:7" ht="18" customHeight="1">
      <c r="F647" s="33"/>
      <c r="G647" s="209"/>
    </row>
    <row r="648" spans="6:7" ht="18" customHeight="1">
      <c r="F648" s="33"/>
      <c r="G648" s="209"/>
    </row>
    <row r="649" spans="6:7" ht="18" customHeight="1">
      <c r="F649" s="33"/>
      <c r="G649" s="209"/>
    </row>
    <row r="650" spans="6:7" ht="18" customHeight="1">
      <c r="F650" s="33"/>
      <c r="G650" s="209"/>
    </row>
    <row r="651" spans="6:7" ht="18" customHeight="1">
      <c r="F651" s="33"/>
      <c r="G651" s="209"/>
    </row>
    <row r="652" spans="6:7" ht="18" customHeight="1">
      <c r="F652" s="33"/>
      <c r="G652" s="209"/>
    </row>
    <row r="653" spans="6:7" ht="18" customHeight="1">
      <c r="F653" s="33"/>
      <c r="G653" s="209"/>
    </row>
    <row r="654" spans="6:7" ht="18" customHeight="1">
      <c r="F654" s="33"/>
      <c r="G654" s="209"/>
    </row>
    <row r="655" spans="6:7" ht="18" customHeight="1">
      <c r="F655" s="33"/>
      <c r="G655" s="209"/>
    </row>
    <row r="656" spans="6:7" ht="18" customHeight="1">
      <c r="F656" s="33"/>
      <c r="G656" s="209"/>
    </row>
    <row r="657" spans="6:7" ht="18" customHeight="1">
      <c r="F657" s="33"/>
      <c r="G657" s="209"/>
    </row>
    <row r="658" spans="6:7" ht="18" customHeight="1">
      <c r="F658" s="33"/>
      <c r="G658" s="209"/>
    </row>
    <row r="659" spans="6:7" ht="18" customHeight="1">
      <c r="F659" s="33"/>
      <c r="G659" s="209"/>
    </row>
    <row r="660" spans="6:7" ht="18" customHeight="1">
      <c r="F660" s="33"/>
      <c r="G660" s="209"/>
    </row>
    <row r="661" spans="6:7" ht="18" customHeight="1">
      <c r="F661" s="33"/>
      <c r="G661" s="209"/>
    </row>
    <row r="662" spans="6:7" ht="18" customHeight="1">
      <c r="F662" s="33"/>
      <c r="G662" s="209"/>
    </row>
    <row r="663" spans="6:7" ht="18" customHeight="1">
      <c r="F663" s="33"/>
      <c r="G663" s="209"/>
    </row>
    <row r="664" spans="6:7" ht="18" customHeight="1">
      <c r="F664" s="33"/>
      <c r="G664" s="209"/>
    </row>
    <row r="665" spans="6:7" ht="18" customHeight="1">
      <c r="F665" s="33"/>
      <c r="G665" s="209"/>
    </row>
    <row r="666" spans="6:7" ht="18" customHeight="1">
      <c r="F666" s="33"/>
      <c r="G666" s="209"/>
    </row>
    <row r="667" spans="6:7" ht="18" customHeight="1">
      <c r="F667" s="33"/>
      <c r="G667" s="209"/>
    </row>
    <row r="668" spans="6:7" ht="18" customHeight="1">
      <c r="F668" s="33"/>
      <c r="G668" s="209"/>
    </row>
    <row r="669" spans="6:7" ht="18" customHeight="1">
      <c r="F669" s="33"/>
      <c r="G669" s="209"/>
    </row>
    <row r="670" spans="6:7" ht="18" customHeight="1">
      <c r="F670" s="33"/>
      <c r="G670" s="209"/>
    </row>
    <row r="671" spans="6:7" ht="18" customHeight="1">
      <c r="F671" s="33"/>
      <c r="G671" s="209"/>
    </row>
    <row r="672" spans="6:7" ht="18" customHeight="1">
      <c r="F672" s="33"/>
      <c r="G672" s="209"/>
    </row>
    <row r="673" spans="6:7" ht="18" customHeight="1">
      <c r="F673" s="33"/>
      <c r="G673" s="209"/>
    </row>
    <row r="674" spans="6:7" ht="18" customHeight="1">
      <c r="F674" s="33"/>
      <c r="G674" s="209"/>
    </row>
    <row r="675" spans="6:7" ht="18" customHeight="1">
      <c r="F675" s="33"/>
      <c r="G675" s="209"/>
    </row>
    <row r="676" spans="6:7" ht="18" customHeight="1">
      <c r="F676" s="33"/>
      <c r="G676" s="209"/>
    </row>
    <row r="677" spans="6:7" ht="18" customHeight="1">
      <c r="F677" s="33"/>
      <c r="G677" s="209"/>
    </row>
    <row r="678" spans="6:7" ht="18" customHeight="1">
      <c r="F678" s="33"/>
      <c r="G678" s="209"/>
    </row>
    <row r="679" spans="6:7" ht="18" customHeight="1">
      <c r="F679" s="33"/>
      <c r="G679" s="209"/>
    </row>
    <row r="680" spans="6:7" ht="18" customHeight="1">
      <c r="F680" s="33"/>
      <c r="G680" s="209"/>
    </row>
    <row r="681" spans="6:7" ht="18" customHeight="1">
      <c r="F681" s="33"/>
      <c r="G681" s="209"/>
    </row>
    <row r="682" spans="6:7" ht="18" customHeight="1">
      <c r="F682" s="33"/>
      <c r="G682" s="209"/>
    </row>
    <row r="683" spans="6:7" ht="18" customHeight="1">
      <c r="F683" s="33"/>
      <c r="G683" s="209"/>
    </row>
    <row r="684" spans="6:7" ht="18" customHeight="1">
      <c r="F684" s="33"/>
      <c r="G684" s="209"/>
    </row>
    <row r="685" spans="6:7" ht="18" customHeight="1">
      <c r="F685" s="33"/>
      <c r="G685" s="209"/>
    </row>
    <row r="686" spans="6:7" ht="18" customHeight="1">
      <c r="F686" s="33"/>
      <c r="G686" s="209"/>
    </row>
    <row r="687" spans="6:7" ht="18" customHeight="1">
      <c r="F687" s="33"/>
      <c r="G687" s="209"/>
    </row>
    <row r="688" spans="6:7" ht="18" customHeight="1">
      <c r="F688" s="33"/>
      <c r="G688" s="209"/>
    </row>
    <row r="689" spans="6:7" ht="18" customHeight="1">
      <c r="F689" s="33"/>
      <c r="G689" s="209"/>
    </row>
    <row r="690" spans="6:7" ht="18" customHeight="1">
      <c r="F690" s="33"/>
      <c r="G690" s="209"/>
    </row>
    <row r="691" spans="6:7" ht="18" customHeight="1">
      <c r="F691" s="33"/>
      <c r="G691" s="209"/>
    </row>
    <row r="692" spans="6:7" ht="18" customHeight="1">
      <c r="F692" s="33"/>
      <c r="G692" s="209"/>
    </row>
    <row r="693" spans="6:7" ht="18" customHeight="1">
      <c r="F693" s="33"/>
      <c r="G693" s="209"/>
    </row>
    <row r="694" spans="6:7" ht="18" customHeight="1">
      <c r="F694" s="33"/>
      <c r="G694" s="209"/>
    </row>
    <row r="695" spans="6:7" ht="18" customHeight="1">
      <c r="F695" s="33"/>
      <c r="G695" s="209"/>
    </row>
    <row r="696" spans="6:7" ht="18" customHeight="1">
      <c r="F696" s="33"/>
      <c r="G696" s="209"/>
    </row>
    <row r="697" spans="6:7" ht="18" customHeight="1">
      <c r="F697" s="33"/>
      <c r="G697" s="209"/>
    </row>
    <row r="698" spans="6:7" ht="18" customHeight="1">
      <c r="F698" s="33"/>
      <c r="G698" s="209"/>
    </row>
    <row r="699" spans="6:7" ht="18" customHeight="1">
      <c r="F699" s="33"/>
      <c r="G699" s="209"/>
    </row>
    <row r="700" spans="6:7" ht="18" customHeight="1">
      <c r="F700" s="33"/>
      <c r="G700" s="209"/>
    </row>
    <row r="701" spans="6:7" ht="18" customHeight="1">
      <c r="F701" s="33"/>
      <c r="G701" s="209"/>
    </row>
    <row r="702" spans="6:7" ht="18" customHeight="1">
      <c r="F702" s="33"/>
      <c r="G702" s="209"/>
    </row>
    <row r="703" spans="6:7" ht="18" customHeight="1">
      <c r="F703" s="33"/>
      <c r="G703" s="209"/>
    </row>
    <row r="704" spans="6:7" ht="18" customHeight="1">
      <c r="F704" s="33"/>
      <c r="G704" s="209"/>
    </row>
    <row r="705" spans="6:7" ht="18" customHeight="1">
      <c r="F705" s="33"/>
      <c r="G705" s="209"/>
    </row>
    <row r="706" spans="6:7" ht="18" customHeight="1">
      <c r="F706" s="33"/>
      <c r="G706" s="209"/>
    </row>
    <row r="707" spans="6:7" ht="18" customHeight="1">
      <c r="F707" s="33"/>
      <c r="G707" s="209"/>
    </row>
    <row r="708" spans="6:7" ht="18" customHeight="1">
      <c r="F708" s="33"/>
      <c r="G708" s="209"/>
    </row>
    <row r="709" spans="6:7" ht="18" customHeight="1">
      <c r="F709" s="33"/>
      <c r="G709" s="209"/>
    </row>
    <row r="710" spans="6:7" ht="18" customHeight="1">
      <c r="F710" s="33"/>
      <c r="G710" s="209"/>
    </row>
    <row r="711" spans="6:7" ht="18" customHeight="1">
      <c r="F711" s="33"/>
      <c r="G711" s="209"/>
    </row>
    <row r="712" spans="6:7" ht="18" customHeight="1">
      <c r="F712" s="33"/>
      <c r="G712" s="209"/>
    </row>
    <row r="713" spans="6:7" ht="18" customHeight="1">
      <c r="F713" s="33"/>
      <c r="G713" s="209"/>
    </row>
    <row r="714" spans="6:7" ht="18" customHeight="1">
      <c r="F714" s="33"/>
      <c r="G714" s="209"/>
    </row>
    <row r="715" spans="6:7" ht="18" customHeight="1">
      <c r="F715" s="33"/>
      <c r="G715" s="209"/>
    </row>
    <row r="716" spans="6:7" ht="18" customHeight="1">
      <c r="F716" s="33"/>
      <c r="G716" s="209"/>
    </row>
    <row r="717" spans="6:7" ht="18" customHeight="1">
      <c r="F717" s="33"/>
      <c r="G717" s="209"/>
    </row>
    <row r="718" spans="6:7" ht="18" customHeight="1">
      <c r="F718" s="33"/>
      <c r="G718" s="209"/>
    </row>
    <row r="719" spans="6:7" ht="18" customHeight="1">
      <c r="F719" s="33"/>
      <c r="G719" s="209"/>
    </row>
    <row r="720" spans="6:7" ht="18" customHeight="1">
      <c r="F720" s="33"/>
      <c r="G720" s="209"/>
    </row>
    <row r="721" spans="6:7" ht="18" customHeight="1">
      <c r="F721" s="33"/>
      <c r="G721" s="209"/>
    </row>
    <row r="722" spans="6:7" ht="18" customHeight="1">
      <c r="F722" s="33"/>
      <c r="G722" s="209"/>
    </row>
    <row r="723" spans="6:7" ht="18" customHeight="1">
      <c r="F723" s="33"/>
      <c r="G723" s="209"/>
    </row>
    <row r="724" spans="6:7" ht="18" customHeight="1">
      <c r="F724" s="33"/>
      <c r="G724" s="209"/>
    </row>
    <row r="725" spans="6:7" ht="18" customHeight="1">
      <c r="F725" s="33"/>
      <c r="G725" s="209"/>
    </row>
    <row r="726" spans="6:7" ht="18" customHeight="1">
      <c r="F726" s="33"/>
      <c r="G726" s="209"/>
    </row>
    <row r="727" spans="6:7" ht="18" customHeight="1">
      <c r="F727" s="33"/>
      <c r="G727" s="209"/>
    </row>
    <row r="728" spans="6:7" ht="18" customHeight="1">
      <c r="F728" s="33"/>
      <c r="G728" s="209"/>
    </row>
    <row r="729" spans="6:7" ht="18" customHeight="1">
      <c r="F729" s="33"/>
      <c r="G729" s="209"/>
    </row>
    <row r="730" spans="6:7" ht="18" customHeight="1">
      <c r="F730" s="33"/>
      <c r="G730" s="209"/>
    </row>
    <row r="731" spans="6:7" ht="18" customHeight="1">
      <c r="F731" s="33"/>
      <c r="G731" s="209"/>
    </row>
    <row r="732" spans="6:7" ht="18" customHeight="1">
      <c r="F732" s="33"/>
      <c r="G732" s="209"/>
    </row>
    <row r="733" spans="6:7" ht="18" customHeight="1">
      <c r="F733" s="33"/>
      <c r="G733" s="209"/>
    </row>
    <row r="734" spans="6:7" ht="18" customHeight="1">
      <c r="F734" s="33"/>
      <c r="G734" s="209"/>
    </row>
    <row r="735" spans="6:7" ht="18" customHeight="1">
      <c r="F735" s="33"/>
      <c r="G735" s="209"/>
    </row>
    <row r="736" spans="6:7" ht="18" customHeight="1">
      <c r="F736" s="33"/>
      <c r="G736" s="209"/>
    </row>
    <row r="737" spans="6:7" ht="18" customHeight="1">
      <c r="F737" s="33"/>
      <c r="G737" s="209"/>
    </row>
    <row r="738" spans="6:7" ht="18" customHeight="1">
      <c r="F738" s="33"/>
      <c r="G738" s="209"/>
    </row>
    <row r="739" spans="6:7" ht="18" customHeight="1">
      <c r="F739" s="33"/>
      <c r="G739" s="209"/>
    </row>
    <row r="740" spans="6:7" ht="18" customHeight="1">
      <c r="F740" s="33"/>
      <c r="G740" s="209"/>
    </row>
    <row r="741" spans="6:7" ht="18" customHeight="1">
      <c r="F741" s="33"/>
      <c r="G741" s="209"/>
    </row>
    <row r="742" spans="6:7" ht="18" customHeight="1">
      <c r="F742" s="33"/>
      <c r="G742" s="209"/>
    </row>
    <row r="743" spans="6:7" ht="18" customHeight="1">
      <c r="F743" s="33"/>
      <c r="G743" s="209"/>
    </row>
    <row r="744" spans="6:7" ht="18" customHeight="1">
      <c r="F744" s="33"/>
      <c r="G744" s="209"/>
    </row>
    <row r="745" spans="6:7" ht="18" customHeight="1">
      <c r="F745" s="33"/>
      <c r="G745" s="209"/>
    </row>
    <row r="746" spans="6:7" ht="18" customHeight="1">
      <c r="F746" s="33"/>
      <c r="G746" s="209"/>
    </row>
    <row r="747" spans="6:7" ht="18" customHeight="1">
      <c r="F747" s="33"/>
      <c r="G747" s="209"/>
    </row>
    <row r="748" spans="6:7" ht="18" customHeight="1">
      <c r="F748" s="33"/>
      <c r="G748" s="209"/>
    </row>
    <row r="749" spans="6:7" ht="18" customHeight="1">
      <c r="F749" s="33"/>
      <c r="G749" s="209"/>
    </row>
    <row r="750" spans="6:7" ht="18" customHeight="1">
      <c r="F750" s="33"/>
      <c r="G750" s="209"/>
    </row>
    <row r="751" spans="6:7" ht="18" customHeight="1">
      <c r="F751" s="33"/>
      <c r="G751" s="209"/>
    </row>
    <row r="752" spans="6:7" ht="18" customHeight="1">
      <c r="F752" s="33"/>
      <c r="G752" s="209"/>
    </row>
    <row r="753" spans="6:7" ht="18" customHeight="1">
      <c r="F753" s="33"/>
      <c r="G753" s="209"/>
    </row>
    <row r="754" spans="6:7" ht="18" customHeight="1">
      <c r="F754" s="33"/>
      <c r="G754" s="209"/>
    </row>
    <row r="755" spans="6:7" ht="18" customHeight="1">
      <c r="F755" s="33"/>
      <c r="G755" s="209"/>
    </row>
    <row r="756" spans="6:7" ht="18" customHeight="1">
      <c r="F756" s="33"/>
      <c r="G756" s="209"/>
    </row>
    <row r="757" spans="6:7" ht="18" customHeight="1">
      <c r="F757" s="33"/>
      <c r="G757" s="209"/>
    </row>
    <row r="758" spans="6:7" ht="18" customHeight="1">
      <c r="F758" s="33"/>
      <c r="G758" s="209"/>
    </row>
    <row r="759" spans="6:7" ht="18" customHeight="1">
      <c r="F759" s="33"/>
      <c r="G759" s="209"/>
    </row>
    <row r="760" spans="6:7" ht="18" customHeight="1">
      <c r="F760" s="33"/>
      <c r="G760" s="209"/>
    </row>
    <row r="761" spans="6:7" ht="18" customHeight="1">
      <c r="F761" s="33"/>
      <c r="G761" s="209"/>
    </row>
    <row r="762" spans="6:7" ht="18" customHeight="1">
      <c r="F762" s="33"/>
      <c r="G762" s="209"/>
    </row>
    <row r="763" spans="6:7" ht="18" customHeight="1">
      <c r="F763" s="33"/>
      <c r="G763" s="209"/>
    </row>
    <row r="764" spans="6:7" ht="18" customHeight="1">
      <c r="F764" s="33"/>
      <c r="G764" s="209"/>
    </row>
    <row r="765" spans="6:7" ht="18" customHeight="1">
      <c r="F765" s="33"/>
      <c r="G765" s="209"/>
    </row>
    <row r="766" spans="6:7" ht="18" customHeight="1">
      <c r="F766" s="33"/>
      <c r="G766" s="209"/>
    </row>
    <row r="767" spans="6:7" ht="18" customHeight="1">
      <c r="F767" s="33"/>
      <c r="G767" s="209"/>
    </row>
    <row r="768" spans="6:7" ht="18" customHeight="1">
      <c r="F768" s="33"/>
      <c r="G768" s="209"/>
    </row>
    <row r="769" spans="6:7" ht="18" customHeight="1">
      <c r="F769" s="33"/>
      <c r="G769" s="209"/>
    </row>
    <row r="770" spans="6:7" ht="18" customHeight="1">
      <c r="F770" s="33"/>
      <c r="G770" s="209"/>
    </row>
    <row r="771" spans="6:7" ht="18" customHeight="1">
      <c r="F771" s="33"/>
      <c r="G771" s="209"/>
    </row>
    <row r="772" spans="6:7" ht="18" customHeight="1">
      <c r="F772" s="33"/>
      <c r="G772" s="209"/>
    </row>
    <row r="773" spans="6:7" ht="18" customHeight="1">
      <c r="F773" s="33"/>
      <c r="G773" s="209"/>
    </row>
    <row r="774" spans="6:7" ht="18" customHeight="1">
      <c r="F774" s="33"/>
      <c r="G774" s="209"/>
    </row>
    <row r="775" spans="6:7" ht="18" customHeight="1">
      <c r="F775" s="33"/>
      <c r="G775" s="209"/>
    </row>
    <row r="776" spans="6:7" ht="18" customHeight="1">
      <c r="F776" s="33"/>
      <c r="G776" s="209"/>
    </row>
    <row r="777" spans="6:7" ht="18" customHeight="1">
      <c r="F777" s="33"/>
      <c r="G777" s="209"/>
    </row>
    <row r="778" spans="6:7" ht="18" customHeight="1">
      <c r="F778" s="33"/>
      <c r="G778" s="209"/>
    </row>
    <row r="779" spans="6:7" ht="18" customHeight="1">
      <c r="F779" s="33"/>
      <c r="G779" s="209"/>
    </row>
    <row r="780" spans="6:7" ht="18" customHeight="1">
      <c r="F780" s="33"/>
      <c r="G780" s="209"/>
    </row>
    <row r="781" spans="6:7" ht="18" customHeight="1">
      <c r="F781" s="33"/>
      <c r="G781" s="209"/>
    </row>
    <row r="782" spans="6:7" ht="18" customHeight="1">
      <c r="F782" s="33"/>
      <c r="G782" s="209"/>
    </row>
    <row r="783" spans="6:7" ht="18" customHeight="1">
      <c r="F783" s="33"/>
      <c r="G783" s="209"/>
    </row>
    <row r="784" spans="6:7" ht="18" customHeight="1">
      <c r="F784" s="33"/>
      <c r="G784" s="209"/>
    </row>
    <row r="785" spans="6:7" ht="18" customHeight="1">
      <c r="F785" s="33"/>
      <c r="G785" s="209"/>
    </row>
    <row r="786" spans="6:7" ht="18" customHeight="1">
      <c r="F786" s="33"/>
      <c r="G786" s="209"/>
    </row>
    <row r="787" spans="6:7" ht="18" customHeight="1">
      <c r="F787" s="33"/>
      <c r="G787" s="209"/>
    </row>
    <row r="788" spans="6:7" ht="18" customHeight="1">
      <c r="F788" s="33"/>
      <c r="G788" s="209"/>
    </row>
    <row r="789" spans="6:7" ht="18" customHeight="1">
      <c r="F789" s="33"/>
      <c r="G789" s="209"/>
    </row>
    <row r="790" spans="6:7" ht="18" customHeight="1">
      <c r="F790" s="33"/>
      <c r="G790" s="209"/>
    </row>
    <row r="791" spans="6:7" ht="18" customHeight="1">
      <c r="F791" s="33"/>
      <c r="G791" s="209"/>
    </row>
    <row r="792" spans="6:7" ht="18" customHeight="1">
      <c r="F792" s="33"/>
      <c r="G792" s="209"/>
    </row>
    <row r="793" spans="6:7" ht="18" customHeight="1">
      <c r="F793" s="33"/>
      <c r="G793" s="209"/>
    </row>
    <row r="794" spans="6:7" ht="18" customHeight="1">
      <c r="F794" s="33"/>
      <c r="G794" s="209"/>
    </row>
    <row r="795" spans="6:7" ht="18" customHeight="1">
      <c r="F795" s="33"/>
      <c r="G795" s="209"/>
    </row>
    <row r="796" spans="6:7" ht="18" customHeight="1">
      <c r="F796" s="33"/>
      <c r="G796" s="209"/>
    </row>
    <row r="797" spans="6:7" ht="18" customHeight="1">
      <c r="F797" s="33"/>
      <c r="G797" s="209"/>
    </row>
    <row r="798" spans="6:7" ht="18" customHeight="1">
      <c r="F798" s="33"/>
      <c r="G798" s="209"/>
    </row>
    <row r="799" spans="6:7" ht="18" customHeight="1">
      <c r="F799" s="33"/>
      <c r="G799" s="209"/>
    </row>
    <row r="800" spans="6:7" ht="18" customHeight="1">
      <c r="F800" s="33"/>
      <c r="G800" s="209"/>
    </row>
    <row r="801" spans="6:7" ht="18" customHeight="1">
      <c r="F801" s="33"/>
      <c r="G801" s="209"/>
    </row>
    <row r="802" spans="6:7" ht="18" customHeight="1">
      <c r="F802" s="33"/>
      <c r="G802" s="209"/>
    </row>
    <row r="803" spans="6:7" ht="18" customHeight="1">
      <c r="F803" s="33"/>
      <c r="G803" s="209"/>
    </row>
    <row r="804" spans="6:7" ht="18" customHeight="1">
      <c r="F804" s="33"/>
      <c r="G804" s="209"/>
    </row>
    <row r="805" spans="6:7" ht="18" customHeight="1">
      <c r="F805" s="33"/>
      <c r="G805" s="209"/>
    </row>
    <row r="806" spans="6:7" ht="18" customHeight="1">
      <c r="F806" s="33"/>
      <c r="G806" s="209"/>
    </row>
    <row r="807" spans="6:7" ht="18" customHeight="1">
      <c r="F807" s="33"/>
      <c r="G807" s="209"/>
    </row>
    <row r="808" spans="6:7" ht="18" customHeight="1">
      <c r="F808" s="33"/>
      <c r="G808" s="209"/>
    </row>
    <row r="809" spans="6:7" ht="18" customHeight="1">
      <c r="F809" s="33"/>
      <c r="G809" s="209"/>
    </row>
    <row r="810" spans="6:7" ht="18" customHeight="1">
      <c r="F810" s="33"/>
      <c r="G810" s="209"/>
    </row>
    <row r="811" spans="6:7" ht="18" customHeight="1">
      <c r="F811" s="33"/>
      <c r="G811" s="209"/>
    </row>
    <row r="812" spans="6:7" ht="18" customHeight="1">
      <c r="F812" s="33"/>
      <c r="G812" s="209"/>
    </row>
    <row r="813" spans="6:7" ht="18" customHeight="1">
      <c r="F813" s="33"/>
      <c r="G813" s="209"/>
    </row>
    <row r="814" spans="6:7" ht="18" customHeight="1">
      <c r="F814" s="33"/>
      <c r="G814" s="209"/>
    </row>
    <row r="815" spans="6:7" ht="18" customHeight="1">
      <c r="F815" s="33"/>
      <c r="G815" s="209"/>
    </row>
    <row r="816" spans="6:7" ht="18" customHeight="1">
      <c r="F816" s="33"/>
      <c r="G816" s="209"/>
    </row>
    <row r="817" spans="6:7" ht="18" customHeight="1">
      <c r="F817" s="33"/>
      <c r="G817" s="209"/>
    </row>
    <row r="818" spans="6:7" ht="18" customHeight="1">
      <c r="F818" s="33"/>
      <c r="G818" s="209"/>
    </row>
    <row r="819" spans="6:7" ht="18" customHeight="1">
      <c r="F819" s="33"/>
      <c r="G819" s="209"/>
    </row>
    <row r="820" spans="6:7" ht="18" customHeight="1">
      <c r="F820" s="33"/>
      <c r="G820" s="209"/>
    </row>
    <row r="821" spans="6:7" ht="18" customHeight="1">
      <c r="F821" s="33"/>
      <c r="G821" s="209"/>
    </row>
    <row r="822" spans="6:7" ht="18" customHeight="1">
      <c r="F822" s="33"/>
      <c r="G822" s="209"/>
    </row>
    <row r="823" spans="6:7" ht="18" customHeight="1">
      <c r="F823" s="33"/>
      <c r="G823" s="209"/>
    </row>
    <row r="824" spans="6:7" ht="18" customHeight="1">
      <c r="F824" s="33"/>
      <c r="G824" s="209"/>
    </row>
    <row r="825" spans="6:7" ht="18" customHeight="1">
      <c r="F825" s="33"/>
      <c r="G825" s="209"/>
    </row>
    <row r="826" spans="6:7" ht="18" customHeight="1">
      <c r="F826" s="33"/>
      <c r="G826" s="209"/>
    </row>
    <row r="827" spans="6:7" ht="18" customHeight="1">
      <c r="F827" s="33"/>
      <c r="G827" s="209"/>
    </row>
    <row r="828" spans="6:7" ht="18" customHeight="1">
      <c r="F828" s="33"/>
      <c r="G828" s="209"/>
    </row>
    <row r="829" spans="6:7" ht="18" customHeight="1">
      <c r="F829" s="33"/>
      <c r="G829" s="209"/>
    </row>
    <row r="830" spans="6:7" ht="18" customHeight="1">
      <c r="F830" s="33"/>
      <c r="G830" s="209"/>
    </row>
    <row r="831" spans="6:7" ht="18" customHeight="1">
      <c r="F831" s="33"/>
      <c r="G831" s="209"/>
    </row>
    <row r="832" spans="6:7" ht="18" customHeight="1">
      <c r="F832" s="33"/>
      <c r="G832" s="209"/>
    </row>
    <row r="833" spans="6:7" ht="18" customHeight="1">
      <c r="F833" s="33"/>
      <c r="G833" s="209"/>
    </row>
    <row r="834" spans="6:7" ht="18" customHeight="1">
      <c r="F834" s="33"/>
      <c r="G834" s="209"/>
    </row>
    <row r="835" spans="6:7" ht="18" customHeight="1">
      <c r="F835" s="33"/>
      <c r="G835" s="209"/>
    </row>
    <row r="836" spans="6:7" ht="18" customHeight="1">
      <c r="F836" s="33"/>
      <c r="G836" s="209"/>
    </row>
    <row r="837" spans="6:7" ht="18" customHeight="1">
      <c r="F837" s="33"/>
      <c r="G837" s="209"/>
    </row>
    <row r="838" spans="6:7" ht="18" customHeight="1">
      <c r="F838" s="33"/>
      <c r="G838" s="209"/>
    </row>
    <row r="839" spans="6:7" ht="18" customHeight="1">
      <c r="F839" s="33"/>
      <c r="G839" s="209"/>
    </row>
    <row r="840" spans="6:7" ht="18" customHeight="1">
      <c r="F840" s="33"/>
      <c r="G840" s="209"/>
    </row>
    <row r="841" spans="6:7" ht="18" customHeight="1">
      <c r="F841" s="33"/>
      <c r="G841" s="209"/>
    </row>
    <row r="842" spans="6:7" ht="18" customHeight="1">
      <c r="F842" s="33"/>
      <c r="G842" s="209"/>
    </row>
    <row r="843" spans="6:7" ht="18" customHeight="1">
      <c r="F843" s="33"/>
      <c r="G843" s="209"/>
    </row>
    <row r="844" spans="6:7" ht="18" customHeight="1">
      <c r="F844" s="33"/>
      <c r="G844" s="209"/>
    </row>
    <row r="845" spans="6:7" ht="18" customHeight="1">
      <c r="F845" s="33"/>
      <c r="G845" s="209"/>
    </row>
    <row r="846" spans="6:7" ht="18" customHeight="1">
      <c r="F846" s="33"/>
      <c r="G846" s="209"/>
    </row>
    <row r="847" spans="6:7" ht="18" customHeight="1">
      <c r="F847" s="33"/>
      <c r="G847" s="209"/>
    </row>
    <row r="848" spans="6:7" ht="18" customHeight="1">
      <c r="F848" s="33"/>
      <c r="G848" s="209"/>
    </row>
    <row r="849" spans="6:7" ht="18" customHeight="1">
      <c r="F849" s="33"/>
      <c r="G849" s="209"/>
    </row>
    <row r="850" spans="6:7" ht="18" customHeight="1">
      <c r="F850" s="33"/>
      <c r="G850" s="209"/>
    </row>
    <row r="851" spans="6:7" ht="18" customHeight="1">
      <c r="F851" s="33"/>
      <c r="G851" s="209"/>
    </row>
    <row r="852" spans="6:7" ht="18" customHeight="1">
      <c r="F852" s="33"/>
      <c r="G852" s="209"/>
    </row>
    <row r="853" spans="6:7" ht="18" customHeight="1">
      <c r="F853" s="33"/>
      <c r="G853" s="209"/>
    </row>
    <row r="854" spans="6:7" ht="18" customHeight="1">
      <c r="F854" s="33"/>
      <c r="G854" s="209"/>
    </row>
    <row r="855" spans="6:7" ht="18" customHeight="1">
      <c r="F855" s="33"/>
      <c r="G855" s="209"/>
    </row>
    <row r="856" spans="6:7" ht="18" customHeight="1">
      <c r="F856" s="33"/>
      <c r="G856" s="209"/>
    </row>
    <row r="857" spans="6:7" ht="18" customHeight="1">
      <c r="F857" s="33"/>
      <c r="G857" s="209"/>
    </row>
    <row r="858" spans="6:7" ht="18" customHeight="1">
      <c r="F858" s="33"/>
      <c r="G858" s="209"/>
    </row>
    <row r="859" spans="6:7" ht="18" customHeight="1">
      <c r="F859" s="33"/>
      <c r="G859" s="209"/>
    </row>
    <row r="860" spans="6:7" ht="18" customHeight="1">
      <c r="F860" s="33"/>
      <c r="G860" s="209"/>
    </row>
    <row r="861" spans="6:7" ht="18" customHeight="1">
      <c r="F861" s="33"/>
      <c r="G861" s="209"/>
    </row>
    <row r="862" spans="6:7" ht="18" customHeight="1">
      <c r="F862" s="33"/>
      <c r="G862" s="209"/>
    </row>
    <row r="863" spans="6:7" ht="18" customHeight="1">
      <c r="F863" s="33"/>
      <c r="G863" s="209"/>
    </row>
    <row r="864" spans="6:7" ht="18" customHeight="1">
      <c r="F864" s="33"/>
      <c r="G864" s="209"/>
    </row>
    <row r="865" spans="6:7" ht="18" customHeight="1">
      <c r="F865" s="33"/>
      <c r="G865" s="209"/>
    </row>
    <row r="866" spans="6:7" ht="18" customHeight="1">
      <c r="F866" s="33"/>
      <c r="G866" s="209"/>
    </row>
    <row r="867" spans="6:7" ht="18" customHeight="1">
      <c r="F867" s="33"/>
      <c r="G867" s="209"/>
    </row>
    <row r="868" spans="6:7" ht="18" customHeight="1">
      <c r="F868" s="33"/>
      <c r="G868" s="209"/>
    </row>
    <row r="869" spans="6:7" ht="18" customHeight="1">
      <c r="F869" s="33"/>
      <c r="G869" s="209"/>
    </row>
    <row r="870" spans="6:7" ht="18" customHeight="1">
      <c r="F870" s="33"/>
      <c r="G870" s="209"/>
    </row>
    <row r="871" spans="6:7" ht="18" customHeight="1">
      <c r="F871" s="33"/>
      <c r="G871" s="209"/>
    </row>
    <row r="872" spans="6:7" ht="18" customHeight="1">
      <c r="F872" s="33"/>
      <c r="G872" s="209"/>
    </row>
    <row r="873" spans="6:7" ht="18" customHeight="1">
      <c r="F873" s="33"/>
      <c r="G873" s="209"/>
    </row>
    <row r="874" spans="6:7" ht="18" customHeight="1">
      <c r="F874" s="33"/>
      <c r="G874" s="209"/>
    </row>
    <row r="875" spans="6:7" ht="18" customHeight="1">
      <c r="F875" s="33"/>
      <c r="G875" s="209"/>
    </row>
    <row r="876" spans="6:7" ht="18" customHeight="1">
      <c r="F876" s="33"/>
      <c r="G876" s="209"/>
    </row>
    <row r="877" spans="6:7" ht="18" customHeight="1">
      <c r="F877" s="33"/>
      <c r="G877" s="209"/>
    </row>
    <row r="878" spans="6:7" ht="18" customHeight="1">
      <c r="F878" s="33"/>
      <c r="G878" s="209"/>
    </row>
    <row r="879" spans="6:7" ht="18" customHeight="1">
      <c r="F879" s="33"/>
      <c r="G879" s="209"/>
    </row>
    <row r="880" spans="6:7" ht="18" customHeight="1">
      <c r="F880" s="33"/>
      <c r="G880" s="209"/>
    </row>
    <row r="881" spans="6:7" ht="18" customHeight="1">
      <c r="F881" s="33"/>
      <c r="G881" s="209"/>
    </row>
    <row r="882" spans="6:7" ht="18" customHeight="1">
      <c r="F882" s="33"/>
      <c r="G882" s="209"/>
    </row>
    <row r="883" spans="6:7" ht="18" customHeight="1">
      <c r="F883" s="33"/>
      <c r="G883" s="209"/>
    </row>
    <row r="884" spans="6:7" ht="18" customHeight="1">
      <c r="F884" s="33"/>
      <c r="G884" s="209"/>
    </row>
    <row r="885" spans="6:7" ht="18" customHeight="1">
      <c r="F885" s="33"/>
      <c r="G885" s="209"/>
    </row>
    <row r="886" spans="6:7" ht="18" customHeight="1">
      <c r="F886" s="33"/>
      <c r="G886" s="209"/>
    </row>
    <row r="887" spans="6:7" ht="18" customHeight="1">
      <c r="F887" s="33"/>
      <c r="G887" s="209"/>
    </row>
    <row r="888" spans="6:7" ht="18" customHeight="1">
      <c r="F888" s="33"/>
      <c r="G888" s="209"/>
    </row>
    <row r="889" spans="6:7" ht="18" customHeight="1">
      <c r="F889" s="33"/>
      <c r="G889" s="209"/>
    </row>
    <row r="890" spans="6:7" ht="18" customHeight="1">
      <c r="F890" s="33"/>
      <c r="G890" s="209"/>
    </row>
    <row r="891" spans="6:7" ht="18" customHeight="1">
      <c r="F891" s="33"/>
      <c r="G891" s="209"/>
    </row>
    <row r="892" spans="6:7" ht="18" customHeight="1">
      <c r="F892" s="33"/>
      <c r="G892" s="209"/>
    </row>
    <row r="893" spans="6:7" ht="18" customHeight="1">
      <c r="F893" s="33"/>
      <c r="G893" s="209"/>
    </row>
    <row r="894" spans="6:7" ht="18" customHeight="1">
      <c r="F894" s="33"/>
      <c r="G894" s="209"/>
    </row>
    <row r="895" spans="6:7" ht="18" customHeight="1">
      <c r="F895" s="33"/>
      <c r="G895" s="209"/>
    </row>
    <row r="896" spans="6:7" ht="18" customHeight="1">
      <c r="F896" s="33"/>
      <c r="G896" s="209"/>
    </row>
    <row r="897" spans="6:7" ht="18" customHeight="1">
      <c r="F897" s="33"/>
      <c r="G897" s="209"/>
    </row>
    <row r="898" spans="6:7" ht="18" customHeight="1">
      <c r="F898" s="33"/>
      <c r="G898" s="209"/>
    </row>
    <row r="899" spans="6:7" ht="18" customHeight="1">
      <c r="F899" s="33"/>
      <c r="G899" s="209"/>
    </row>
    <row r="900" spans="6:7" ht="18" customHeight="1">
      <c r="F900" s="33"/>
      <c r="G900" s="209"/>
    </row>
    <row r="901" spans="6:7" ht="18" customHeight="1">
      <c r="F901" s="33"/>
      <c r="G901" s="209"/>
    </row>
    <row r="902" spans="6:7" ht="18" customHeight="1">
      <c r="F902" s="33"/>
      <c r="G902" s="209"/>
    </row>
    <row r="903" spans="6:7" ht="18" customHeight="1">
      <c r="F903" s="33"/>
      <c r="G903" s="209"/>
    </row>
    <row r="904" spans="6:7" ht="18" customHeight="1">
      <c r="F904" s="33"/>
      <c r="G904" s="209"/>
    </row>
    <row r="905" spans="6:7" ht="18" customHeight="1">
      <c r="F905" s="33"/>
      <c r="G905" s="209"/>
    </row>
    <row r="906" spans="6:7" ht="18" customHeight="1">
      <c r="F906" s="33"/>
      <c r="G906" s="209"/>
    </row>
    <row r="907" spans="6:7" ht="18" customHeight="1">
      <c r="F907" s="33"/>
      <c r="G907" s="209"/>
    </row>
    <row r="908" spans="6:7" ht="18" customHeight="1">
      <c r="F908" s="33"/>
      <c r="G908" s="209"/>
    </row>
    <row r="909" spans="6:7" ht="18" customHeight="1">
      <c r="F909" s="33"/>
      <c r="G909" s="209"/>
    </row>
    <row r="910" spans="6:7" ht="18" customHeight="1">
      <c r="F910" s="33"/>
      <c r="G910" s="209"/>
    </row>
    <row r="911" spans="6:7" ht="18" customHeight="1">
      <c r="F911" s="33"/>
      <c r="G911" s="209"/>
    </row>
    <row r="912" spans="6:7" ht="18" customHeight="1">
      <c r="F912" s="33"/>
      <c r="G912" s="209"/>
    </row>
    <row r="913" spans="6:7" ht="18" customHeight="1">
      <c r="F913" s="33"/>
      <c r="G913" s="209"/>
    </row>
    <row r="914" spans="6:7" ht="18" customHeight="1">
      <c r="F914" s="33"/>
      <c r="G914" s="209"/>
    </row>
    <row r="915" spans="6:7" ht="18" customHeight="1">
      <c r="F915" s="33"/>
      <c r="G915" s="209"/>
    </row>
    <row r="916" spans="6:7" ht="18" customHeight="1">
      <c r="F916" s="33"/>
      <c r="G916" s="209"/>
    </row>
    <row r="917" spans="6:7" ht="18" customHeight="1">
      <c r="F917" s="33"/>
      <c r="G917" s="209"/>
    </row>
    <row r="918" spans="6:7" ht="18" customHeight="1">
      <c r="F918" s="33"/>
      <c r="G918" s="209"/>
    </row>
    <row r="919" spans="6:7" ht="18" customHeight="1">
      <c r="F919" s="33"/>
      <c r="G919" s="209"/>
    </row>
    <row r="920" spans="6:7" ht="18" customHeight="1">
      <c r="F920" s="33"/>
      <c r="G920" s="209"/>
    </row>
    <row r="921" spans="6:7" ht="18" customHeight="1">
      <c r="F921" s="33"/>
      <c r="G921" s="209"/>
    </row>
    <row r="922" spans="6:7" ht="18" customHeight="1">
      <c r="F922" s="33"/>
      <c r="G922" s="209"/>
    </row>
    <row r="923" spans="6:7" ht="18" customHeight="1">
      <c r="F923" s="33"/>
      <c r="G923" s="209"/>
    </row>
    <row r="924" spans="6:7" ht="18" customHeight="1">
      <c r="F924" s="33"/>
      <c r="G924" s="209"/>
    </row>
    <row r="925" spans="6:7" ht="18" customHeight="1">
      <c r="F925" s="33"/>
      <c r="G925" s="209"/>
    </row>
    <row r="926" spans="6:7" ht="18" customHeight="1">
      <c r="F926" s="33"/>
      <c r="G926" s="209"/>
    </row>
    <row r="927" spans="6:7" ht="18" customHeight="1">
      <c r="F927" s="33"/>
      <c r="G927" s="209"/>
    </row>
    <row r="928" spans="6:7" ht="18" customHeight="1">
      <c r="F928" s="33"/>
      <c r="G928" s="209"/>
    </row>
    <row r="929" spans="6:7" ht="18" customHeight="1">
      <c r="F929" s="33"/>
      <c r="G929" s="209"/>
    </row>
    <row r="930" spans="6:7" ht="18" customHeight="1">
      <c r="F930" s="33"/>
      <c r="G930" s="209"/>
    </row>
    <row r="931" spans="6:7" ht="18" customHeight="1">
      <c r="F931" s="33"/>
      <c r="G931" s="209"/>
    </row>
    <row r="932" spans="6:7" ht="18" customHeight="1">
      <c r="F932" s="33"/>
      <c r="G932" s="209"/>
    </row>
    <row r="933" spans="6:7" ht="18" customHeight="1">
      <c r="F933" s="33"/>
      <c r="G933" s="209"/>
    </row>
    <row r="934" spans="6:7" ht="18" customHeight="1">
      <c r="F934" s="33"/>
      <c r="G934" s="209"/>
    </row>
    <row r="935" spans="6:7" ht="18" customHeight="1">
      <c r="F935" s="33"/>
      <c r="G935" s="209"/>
    </row>
    <row r="936" spans="6:7" ht="18" customHeight="1">
      <c r="F936" s="33"/>
      <c r="G936" s="209"/>
    </row>
    <row r="937" spans="6:7" ht="18" customHeight="1">
      <c r="F937" s="33"/>
      <c r="G937" s="209"/>
    </row>
    <row r="938" spans="6:7" ht="18" customHeight="1">
      <c r="F938" s="33"/>
      <c r="G938" s="209"/>
    </row>
    <row r="939" spans="6:7" ht="18" customHeight="1">
      <c r="F939" s="33"/>
      <c r="G939" s="209"/>
    </row>
    <row r="940" spans="6:7" ht="18" customHeight="1">
      <c r="F940" s="33"/>
      <c r="G940" s="209"/>
    </row>
    <row r="941" spans="6:7" ht="18" customHeight="1">
      <c r="F941" s="33"/>
      <c r="G941" s="209"/>
    </row>
    <row r="942" spans="6:7" ht="18" customHeight="1">
      <c r="F942" s="33"/>
      <c r="G942" s="209"/>
    </row>
    <row r="943" spans="6:7" ht="18" customHeight="1">
      <c r="F943" s="33"/>
      <c r="G943" s="209"/>
    </row>
    <row r="944" spans="6:7" ht="18" customHeight="1">
      <c r="F944" s="33"/>
      <c r="G944" s="209"/>
    </row>
    <row r="945" spans="6:7" ht="18" customHeight="1">
      <c r="F945" s="33"/>
      <c r="G945" s="209"/>
    </row>
    <row r="946" spans="6:7" ht="18" customHeight="1">
      <c r="F946" s="33"/>
      <c r="G946" s="209"/>
    </row>
    <row r="947" spans="6:7" ht="18" customHeight="1">
      <c r="F947" s="33"/>
      <c r="G947" s="209"/>
    </row>
  </sheetData>
  <autoFilter ref="A1:I2" xr:uid="{00000000-0001-0000-1F00-000000000000}"/>
  <phoneticPr fontId="4" type="noConversion"/>
  <conditionalFormatting sqref="D1">
    <cfRule type="cellIs" dxfId="58" priority="2" operator="equal">
      <formula>0</formula>
    </cfRule>
  </conditionalFormatting>
  <conditionalFormatting sqref="F1">
    <cfRule type="cellIs" dxfId="57" priority="1" operator="equal">
      <formula>0</formula>
    </cfRule>
  </conditionalFormatting>
  <conditionalFormatting sqref="H1">
    <cfRule type="cellIs" dxfId="56" priority="6" operator="equal">
      <formula>0</formula>
    </cfRule>
  </conditionalFormatting>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dimension ref="A1:I931"/>
  <sheetViews>
    <sheetView zoomScale="70" zoomScaleNormal="70" workbookViewId="0">
      <pane ySplit="1" topLeftCell="A2" activePane="bottomLeft" state="frozen"/>
      <selection pane="bottomLeft" activeCell="D16" sqref="D16"/>
    </sheetView>
  </sheetViews>
  <sheetFormatPr baseColWidth="10" defaultColWidth="10.83203125" defaultRowHeight="16"/>
  <cols>
    <col min="1" max="1" width="13.6640625" style="7" bestFit="1" customWidth="1"/>
    <col min="2" max="2" width="10.6640625" style="7" bestFit="1" customWidth="1"/>
    <col min="3" max="3" width="12" style="9" bestFit="1" customWidth="1"/>
    <col min="4" max="4" width="28.1640625" style="9" bestFit="1" customWidth="1"/>
    <col min="5" max="5" width="15.33203125" style="9" customWidth="1"/>
    <col min="6" max="6" width="10.83203125" style="9" customWidth="1"/>
    <col min="7" max="7" width="12.5" style="186" customWidth="1"/>
    <col min="8" max="8" width="17" style="9" bestFit="1" customWidth="1"/>
    <col min="9" max="9" width="96.83203125" style="12" customWidth="1"/>
    <col min="10" max="16384" width="10.83203125" style="9"/>
  </cols>
  <sheetData>
    <row r="1" spans="1:9" s="4" customFormat="1" ht="18" customHeight="1">
      <c r="A1" s="70" t="s">
        <v>76</v>
      </c>
      <c r="B1" s="70" t="s">
        <v>77</v>
      </c>
      <c r="C1" s="70" t="s">
        <v>0</v>
      </c>
      <c r="D1" s="6" t="s">
        <v>209</v>
      </c>
      <c r="E1" s="70" t="s">
        <v>210</v>
      </c>
      <c r="F1" s="6" t="s">
        <v>211</v>
      </c>
      <c r="G1" s="201" t="s">
        <v>1057</v>
      </c>
      <c r="H1" s="6" t="s">
        <v>1096</v>
      </c>
      <c r="I1" s="74" t="s">
        <v>74</v>
      </c>
    </row>
    <row r="2" spans="1:9" ht="18" customHeight="1">
      <c r="E2" s="23" t="s">
        <v>578</v>
      </c>
      <c r="F2" s="23" t="s">
        <v>578</v>
      </c>
      <c r="G2" s="202" t="s">
        <v>578</v>
      </c>
      <c r="I2" s="81" t="s">
        <v>1148</v>
      </c>
    </row>
    <row r="3" spans="1:9" ht="18" customHeight="1">
      <c r="A3" s="5" t="s">
        <v>95</v>
      </c>
      <c r="B3" s="7">
        <v>2012</v>
      </c>
      <c r="C3" s="9" t="s">
        <v>53</v>
      </c>
      <c r="E3" s="34" t="s">
        <v>1101</v>
      </c>
      <c r="F3" s="18" t="s">
        <v>1149</v>
      </c>
      <c r="G3" s="202">
        <v>83.65</v>
      </c>
      <c r="I3" s="38" t="s">
        <v>1150</v>
      </c>
    </row>
    <row r="4" spans="1:9" ht="18" customHeight="1">
      <c r="A4" s="5" t="s">
        <v>95</v>
      </c>
      <c r="B4" s="7">
        <v>2012</v>
      </c>
      <c r="C4" s="9" t="s">
        <v>53</v>
      </c>
      <c r="E4" s="18" t="s">
        <v>1069</v>
      </c>
      <c r="F4" s="18" t="s">
        <v>1151</v>
      </c>
      <c r="G4" s="202">
        <v>15.97</v>
      </c>
      <c r="I4" s="38" t="s">
        <v>1150</v>
      </c>
    </row>
    <row r="5" spans="1:9" ht="18" customHeight="1">
      <c r="A5" s="5" t="s">
        <v>95</v>
      </c>
      <c r="B5" s="7">
        <v>2012</v>
      </c>
      <c r="C5" s="9" t="s">
        <v>53</v>
      </c>
      <c r="E5" s="23" t="s">
        <v>1139</v>
      </c>
      <c r="F5" s="23" t="s">
        <v>1139</v>
      </c>
      <c r="G5" s="202">
        <v>0.04</v>
      </c>
      <c r="I5" s="38" t="s">
        <v>1150</v>
      </c>
    </row>
    <row r="6" spans="1:9" ht="18" customHeight="1">
      <c r="A6" s="5" t="s">
        <v>95</v>
      </c>
      <c r="B6" s="7">
        <v>2012</v>
      </c>
      <c r="C6" s="9" t="s">
        <v>53</v>
      </c>
      <c r="E6" s="23" t="s">
        <v>1098</v>
      </c>
      <c r="F6" s="23" t="s">
        <v>1152</v>
      </c>
      <c r="G6" s="202">
        <v>0.05</v>
      </c>
      <c r="I6" s="38" t="s">
        <v>1150</v>
      </c>
    </row>
    <row r="7" spans="1:9" ht="18" customHeight="1">
      <c r="A7" s="5" t="s">
        <v>95</v>
      </c>
      <c r="B7" s="7">
        <v>2013</v>
      </c>
      <c r="C7" s="9" t="s">
        <v>53</v>
      </c>
      <c r="E7" s="34" t="s">
        <v>1101</v>
      </c>
      <c r="F7" s="18" t="s">
        <v>1149</v>
      </c>
      <c r="G7" s="202">
        <v>87.14</v>
      </c>
      <c r="I7" s="38" t="s">
        <v>1150</v>
      </c>
    </row>
    <row r="8" spans="1:9" ht="18" customHeight="1">
      <c r="A8" s="5" t="s">
        <v>95</v>
      </c>
      <c r="B8" s="7">
        <v>2013</v>
      </c>
      <c r="C8" s="9" t="s">
        <v>53</v>
      </c>
      <c r="E8" s="18" t="s">
        <v>1069</v>
      </c>
      <c r="F8" s="18" t="s">
        <v>1151</v>
      </c>
      <c r="G8" s="202">
        <v>12.19</v>
      </c>
      <c r="I8" s="38" t="s">
        <v>1150</v>
      </c>
    </row>
    <row r="9" spans="1:9" ht="18" customHeight="1">
      <c r="A9" s="5" t="s">
        <v>95</v>
      </c>
      <c r="B9" s="7">
        <v>2013</v>
      </c>
      <c r="C9" s="9" t="s">
        <v>53</v>
      </c>
      <c r="E9" s="23" t="s">
        <v>1139</v>
      </c>
      <c r="F9" s="23" t="s">
        <v>1139</v>
      </c>
      <c r="G9" s="202">
        <v>0.51</v>
      </c>
      <c r="I9" s="38" t="s">
        <v>1150</v>
      </c>
    </row>
    <row r="10" spans="1:9" ht="18" customHeight="1">
      <c r="A10" s="5" t="s">
        <v>95</v>
      </c>
      <c r="B10" s="7">
        <v>2013</v>
      </c>
      <c r="C10" s="9" t="s">
        <v>53</v>
      </c>
      <c r="E10" s="23" t="s">
        <v>1098</v>
      </c>
      <c r="F10" s="23" t="s">
        <v>1152</v>
      </c>
      <c r="G10" s="202">
        <v>0.03</v>
      </c>
      <c r="I10" s="38" t="s">
        <v>1150</v>
      </c>
    </row>
    <row r="11" spans="1:9" ht="18" customHeight="1">
      <c r="A11" s="5" t="s">
        <v>95</v>
      </c>
      <c r="B11" s="7">
        <v>2014</v>
      </c>
      <c r="C11" s="9" t="s">
        <v>53</v>
      </c>
      <c r="E11" s="34" t="s">
        <v>1101</v>
      </c>
      <c r="F11" s="18" t="s">
        <v>1149</v>
      </c>
      <c r="G11" s="202">
        <v>86.24</v>
      </c>
      <c r="I11" s="38" t="s">
        <v>1150</v>
      </c>
    </row>
    <row r="12" spans="1:9" ht="18" customHeight="1">
      <c r="A12" s="5" t="s">
        <v>95</v>
      </c>
      <c r="B12" s="7">
        <v>2014</v>
      </c>
      <c r="C12" s="9" t="s">
        <v>53</v>
      </c>
      <c r="E12" s="18" t="s">
        <v>1069</v>
      </c>
      <c r="F12" s="18" t="s">
        <v>1151</v>
      </c>
      <c r="G12" s="202">
        <v>13.56</v>
      </c>
      <c r="I12" s="38" t="s">
        <v>1150</v>
      </c>
    </row>
    <row r="13" spans="1:9" ht="18" customHeight="1">
      <c r="A13" s="5" t="s">
        <v>95</v>
      </c>
      <c r="B13" s="7">
        <v>2014</v>
      </c>
      <c r="C13" s="9" t="s">
        <v>53</v>
      </c>
      <c r="E13" s="23" t="s">
        <v>1139</v>
      </c>
      <c r="F13" s="23" t="s">
        <v>1139</v>
      </c>
      <c r="G13" s="202">
        <v>0.06</v>
      </c>
      <c r="I13" s="38" t="s">
        <v>1150</v>
      </c>
    </row>
    <row r="14" spans="1:9" ht="18" customHeight="1">
      <c r="A14" s="5" t="s">
        <v>95</v>
      </c>
      <c r="B14" s="7">
        <v>2014</v>
      </c>
      <c r="C14" s="9" t="s">
        <v>53</v>
      </c>
      <c r="E14" s="23" t="s">
        <v>1098</v>
      </c>
      <c r="F14" s="23" t="s">
        <v>1152</v>
      </c>
      <c r="G14" s="202">
        <v>0.05</v>
      </c>
      <c r="I14" s="38" t="s">
        <v>1150</v>
      </c>
    </row>
    <row r="15" spans="1:9" ht="18" customHeight="1">
      <c r="A15" s="5" t="s">
        <v>95</v>
      </c>
      <c r="B15" s="7">
        <v>2015</v>
      </c>
      <c r="C15" s="9" t="s">
        <v>53</v>
      </c>
      <c r="D15" s="5" t="s">
        <v>1123</v>
      </c>
      <c r="E15" s="34" t="s">
        <v>1101</v>
      </c>
      <c r="F15" s="18" t="s">
        <v>1149</v>
      </c>
      <c r="G15" s="202">
        <v>77.209999999999994</v>
      </c>
      <c r="I15" s="38" t="s">
        <v>1150</v>
      </c>
    </row>
    <row r="16" spans="1:9" ht="18" customHeight="1">
      <c r="A16" s="5" t="s">
        <v>95</v>
      </c>
      <c r="B16" s="7">
        <v>2015</v>
      </c>
      <c r="C16" s="9" t="s">
        <v>53</v>
      </c>
      <c r="E16" s="18" t="s">
        <v>1069</v>
      </c>
      <c r="F16" s="18" t="s">
        <v>1151</v>
      </c>
      <c r="G16" s="202">
        <v>22.5</v>
      </c>
      <c r="I16" s="38" t="s">
        <v>1150</v>
      </c>
    </row>
    <row r="17" spans="1:9" ht="18" customHeight="1">
      <c r="A17" s="5" t="s">
        <v>95</v>
      </c>
      <c r="B17" s="7">
        <v>2015</v>
      </c>
      <c r="C17" s="9" t="s">
        <v>53</v>
      </c>
      <c r="E17" s="23" t="s">
        <v>1139</v>
      </c>
      <c r="F17" s="23" t="s">
        <v>1139</v>
      </c>
      <c r="G17" s="202">
        <v>0.02</v>
      </c>
      <c r="I17" s="38" t="s">
        <v>1150</v>
      </c>
    </row>
    <row r="18" spans="1:9" ht="18" customHeight="1">
      <c r="A18" s="5" t="s">
        <v>95</v>
      </c>
      <c r="B18" s="7">
        <v>2015</v>
      </c>
      <c r="C18" s="9" t="s">
        <v>53</v>
      </c>
      <c r="E18" s="23" t="s">
        <v>1098</v>
      </c>
      <c r="F18" s="23" t="s">
        <v>1152</v>
      </c>
      <c r="G18" s="202">
        <v>0.11</v>
      </c>
      <c r="I18" s="38" t="s">
        <v>1150</v>
      </c>
    </row>
    <row r="19" spans="1:9" ht="18" customHeight="1">
      <c r="A19" s="5" t="s">
        <v>95</v>
      </c>
      <c r="B19" s="7">
        <v>2016</v>
      </c>
      <c r="C19" s="9" t="s">
        <v>53</v>
      </c>
      <c r="D19" s="5" t="s">
        <v>1123</v>
      </c>
      <c r="E19" s="34" t="s">
        <v>1101</v>
      </c>
      <c r="F19" s="18" t="s">
        <v>1149</v>
      </c>
      <c r="G19" s="202">
        <v>78.209999999999994</v>
      </c>
      <c r="I19" s="38" t="s">
        <v>1150</v>
      </c>
    </row>
    <row r="20" spans="1:9" ht="18" customHeight="1">
      <c r="A20" s="5" t="s">
        <v>95</v>
      </c>
      <c r="B20" s="7">
        <v>2016</v>
      </c>
      <c r="C20" s="9" t="s">
        <v>53</v>
      </c>
      <c r="E20" s="18" t="s">
        <v>1069</v>
      </c>
      <c r="F20" s="18" t="s">
        <v>1151</v>
      </c>
      <c r="G20" s="202">
        <v>21.47</v>
      </c>
      <c r="I20" s="38" t="s">
        <v>1150</v>
      </c>
    </row>
    <row r="21" spans="1:9" ht="18" customHeight="1">
      <c r="A21" s="5" t="s">
        <v>95</v>
      </c>
      <c r="B21" s="7">
        <v>2016</v>
      </c>
      <c r="C21" s="9" t="s">
        <v>53</v>
      </c>
      <c r="E21" s="23" t="s">
        <v>1098</v>
      </c>
      <c r="F21" s="23" t="s">
        <v>1152</v>
      </c>
      <c r="G21" s="202">
        <v>0.12</v>
      </c>
      <c r="I21" s="38" t="s">
        <v>1150</v>
      </c>
    </row>
    <row r="22" spans="1:9" ht="18" customHeight="1">
      <c r="A22" s="5" t="s">
        <v>95</v>
      </c>
      <c r="B22" s="7">
        <v>2017</v>
      </c>
      <c r="C22" s="9" t="s">
        <v>53</v>
      </c>
      <c r="D22" s="5" t="s">
        <v>1123</v>
      </c>
      <c r="E22" s="34" t="s">
        <v>1101</v>
      </c>
      <c r="F22" s="18" t="s">
        <v>1149</v>
      </c>
      <c r="G22" s="202">
        <v>77.900000000000006</v>
      </c>
      <c r="I22" s="38" t="s">
        <v>1150</v>
      </c>
    </row>
    <row r="23" spans="1:9" ht="18" customHeight="1">
      <c r="A23" s="5" t="s">
        <v>95</v>
      </c>
      <c r="B23" s="7">
        <v>2017</v>
      </c>
      <c r="C23" s="9" t="s">
        <v>53</v>
      </c>
      <c r="E23" s="18" t="s">
        <v>1069</v>
      </c>
      <c r="F23" s="18" t="s">
        <v>1151</v>
      </c>
      <c r="G23" s="202">
        <v>21.85</v>
      </c>
      <c r="I23" s="38" t="s">
        <v>1150</v>
      </c>
    </row>
    <row r="24" spans="1:9" ht="18" customHeight="1">
      <c r="A24" s="5" t="s">
        <v>95</v>
      </c>
      <c r="B24" s="7">
        <v>2017</v>
      </c>
      <c r="C24" s="9" t="s">
        <v>53</v>
      </c>
      <c r="E24" s="23" t="s">
        <v>1098</v>
      </c>
      <c r="F24" s="23" t="s">
        <v>1152</v>
      </c>
      <c r="G24" s="202">
        <v>0.06</v>
      </c>
      <c r="I24" s="38" t="s">
        <v>1150</v>
      </c>
    </row>
    <row r="25" spans="1:9">
      <c r="A25" s="5" t="s">
        <v>95</v>
      </c>
      <c r="B25" s="21">
        <v>2018</v>
      </c>
      <c r="C25" s="9" t="s">
        <v>53</v>
      </c>
      <c r="D25" s="5" t="s">
        <v>1123</v>
      </c>
      <c r="E25" s="34" t="s">
        <v>1101</v>
      </c>
      <c r="F25" s="18" t="s">
        <v>1149</v>
      </c>
      <c r="G25" s="203">
        <v>70.59</v>
      </c>
      <c r="I25" s="34" t="s">
        <v>1153</v>
      </c>
    </row>
    <row r="26" spans="1:9">
      <c r="A26" s="5" t="s">
        <v>95</v>
      </c>
      <c r="B26" s="7">
        <v>2018</v>
      </c>
      <c r="C26" s="9" t="s">
        <v>53</v>
      </c>
      <c r="E26" s="18" t="s">
        <v>1069</v>
      </c>
      <c r="F26" s="18" t="s">
        <v>1151</v>
      </c>
      <c r="G26" s="185">
        <v>29.28</v>
      </c>
      <c r="I26" s="34" t="s">
        <v>1153</v>
      </c>
    </row>
    <row r="27" spans="1:9">
      <c r="A27" s="5" t="s">
        <v>95</v>
      </c>
      <c r="B27" s="7">
        <v>2019</v>
      </c>
      <c r="C27" s="9" t="s">
        <v>53</v>
      </c>
      <c r="D27" s="5" t="s">
        <v>1123</v>
      </c>
      <c r="E27" s="34" t="s">
        <v>1101</v>
      </c>
      <c r="F27" s="18" t="s">
        <v>1149</v>
      </c>
      <c r="G27" s="186">
        <v>70.86</v>
      </c>
      <c r="I27" s="34" t="s">
        <v>1154</v>
      </c>
    </row>
    <row r="28" spans="1:9">
      <c r="A28" s="5" t="s">
        <v>95</v>
      </c>
      <c r="B28" s="7">
        <v>2019</v>
      </c>
      <c r="C28" s="9" t="s">
        <v>53</v>
      </c>
      <c r="E28" s="18" t="s">
        <v>1069</v>
      </c>
      <c r="F28" s="18" t="s">
        <v>1151</v>
      </c>
      <c r="G28" s="185">
        <v>28.98</v>
      </c>
      <c r="I28" s="34" t="s">
        <v>1154</v>
      </c>
    </row>
    <row r="29" spans="1:9">
      <c r="A29" s="5" t="s">
        <v>95</v>
      </c>
      <c r="B29" s="7">
        <v>2020</v>
      </c>
      <c r="C29" s="9" t="s">
        <v>53</v>
      </c>
      <c r="D29" s="5" t="s">
        <v>1123</v>
      </c>
      <c r="E29" s="34" t="s">
        <v>1101</v>
      </c>
      <c r="F29" s="18" t="s">
        <v>1149</v>
      </c>
      <c r="G29" s="185">
        <v>75.319999999999993</v>
      </c>
      <c r="I29" s="34" t="s">
        <v>1155</v>
      </c>
    </row>
    <row r="30" spans="1:9" ht="14.25" customHeight="1">
      <c r="A30" s="5" t="s">
        <v>95</v>
      </c>
      <c r="B30" s="7">
        <v>2020</v>
      </c>
      <c r="C30" s="9" t="s">
        <v>53</v>
      </c>
      <c r="E30" s="18" t="s">
        <v>1069</v>
      </c>
      <c r="F30" s="18" t="s">
        <v>1151</v>
      </c>
      <c r="G30" s="185">
        <v>24.55</v>
      </c>
      <c r="I30" s="34" t="s">
        <v>1155</v>
      </c>
    </row>
    <row r="31" spans="1:9">
      <c r="A31" s="5" t="s">
        <v>95</v>
      </c>
      <c r="B31" s="7">
        <v>2021</v>
      </c>
      <c r="C31" s="9" t="s">
        <v>53</v>
      </c>
      <c r="D31" s="5" t="s">
        <v>1123</v>
      </c>
      <c r="E31" s="34" t="s">
        <v>1101</v>
      </c>
      <c r="F31" s="18" t="s">
        <v>1149</v>
      </c>
      <c r="G31" s="185">
        <v>72.48</v>
      </c>
      <c r="I31" s="34" t="s">
        <v>1156</v>
      </c>
    </row>
    <row r="32" spans="1:9">
      <c r="A32" s="5" t="s">
        <v>95</v>
      </c>
      <c r="B32" s="7">
        <v>2021</v>
      </c>
      <c r="C32" s="9" t="s">
        <v>53</v>
      </c>
      <c r="E32" s="18" t="s">
        <v>1069</v>
      </c>
      <c r="F32" s="18" t="s">
        <v>1151</v>
      </c>
      <c r="G32" s="186">
        <v>27.17</v>
      </c>
      <c r="I32" s="34" t="s">
        <v>1156</v>
      </c>
    </row>
    <row r="33" spans="1:9">
      <c r="A33" s="5"/>
      <c r="I33" s="34"/>
    </row>
    <row r="34" spans="1:9">
      <c r="A34" s="5"/>
      <c r="I34" s="34"/>
    </row>
    <row r="35" spans="1:9">
      <c r="A35" s="5"/>
      <c r="I35" s="34"/>
    </row>
    <row r="36" spans="1:9">
      <c r="A36" s="5"/>
      <c r="E36" s="18"/>
      <c r="F36" s="18"/>
      <c r="G36" s="185"/>
      <c r="I36" s="34"/>
    </row>
    <row r="37" spans="1:9">
      <c r="A37" s="5"/>
      <c r="I37" s="34"/>
    </row>
    <row r="38" spans="1:9">
      <c r="A38" s="5"/>
      <c r="I38" s="34"/>
    </row>
    <row r="39" spans="1:9">
      <c r="A39" s="5"/>
      <c r="I39" s="34"/>
    </row>
    <row r="40" spans="1:9">
      <c r="E40" s="18"/>
      <c r="F40" s="18"/>
      <c r="G40" s="185"/>
      <c r="I40" s="34"/>
    </row>
    <row r="41" spans="1:9">
      <c r="E41" s="18"/>
      <c r="F41" s="18"/>
      <c r="G41" s="185"/>
      <c r="I41" s="34"/>
    </row>
    <row r="42" spans="1:9">
      <c r="E42" s="18"/>
      <c r="F42" s="18"/>
      <c r="G42" s="185"/>
    </row>
    <row r="43" spans="1:9">
      <c r="E43" s="18"/>
      <c r="F43" s="18"/>
      <c r="G43" s="185"/>
    </row>
    <row r="44" spans="1:9">
      <c r="E44" s="18"/>
      <c r="F44" s="18"/>
      <c r="G44" s="185"/>
    </row>
    <row r="45" spans="1:9">
      <c r="E45" s="18"/>
      <c r="F45" s="18"/>
      <c r="G45" s="185"/>
    </row>
    <row r="46" spans="1:9">
      <c r="E46" s="18"/>
      <c r="F46" s="18"/>
      <c r="G46" s="185"/>
    </row>
    <row r="47" spans="1:9">
      <c r="E47" s="34"/>
      <c r="F47" s="34"/>
      <c r="G47" s="203"/>
    </row>
    <row r="48" spans="1:9">
      <c r="E48" s="34"/>
      <c r="F48" s="34"/>
      <c r="G48" s="203"/>
    </row>
    <row r="49" spans="5:7">
      <c r="E49" s="34"/>
      <c r="F49" s="34"/>
      <c r="G49" s="203"/>
    </row>
    <row r="50" spans="5:7">
      <c r="E50" s="34"/>
      <c r="F50" s="34"/>
      <c r="G50" s="203"/>
    </row>
    <row r="51" spans="5:7">
      <c r="E51" s="34"/>
      <c r="F51" s="34"/>
      <c r="G51" s="203"/>
    </row>
    <row r="52" spans="5:7">
      <c r="E52" s="34"/>
      <c r="F52" s="34"/>
      <c r="G52" s="203"/>
    </row>
    <row r="53" spans="5:7">
      <c r="E53" s="34"/>
      <c r="F53" s="34"/>
      <c r="G53" s="203"/>
    </row>
    <row r="54" spans="5:7">
      <c r="E54" s="34"/>
      <c r="F54" s="34"/>
      <c r="G54" s="203"/>
    </row>
    <row r="55" spans="5:7">
      <c r="E55" s="34"/>
      <c r="F55" s="34"/>
      <c r="G55" s="203"/>
    </row>
    <row r="56" spans="5:7">
      <c r="E56" s="34"/>
      <c r="F56" s="34"/>
      <c r="G56" s="203"/>
    </row>
    <row r="57" spans="5:7">
      <c r="E57" s="34"/>
      <c r="F57" s="34"/>
      <c r="G57" s="203"/>
    </row>
    <row r="58" spans="5:7">
      <c r="E58" s="34"/>
      <c r="F58" s="34"/>
      <c r="G58" s="203"/>
    </row>
    <row r="59" spans="5:7">
      <c r="E59" s="34"/>
      <c r="F59" s="34"/>
      <c r="G59" s="203"/>
    </row>
    <row r="60" spans="5:7">
      <c r="E60" s="34"/>
      <c r="F60" s="34"/>
      <c r="G60" s="203"/>
    </row>
    <row r="61" spans="5:7">
      <c r="E61" s="34"/>
      <c r="F61" s="34"/>
      <c r="G61" s="203"/>
    </row>
    <row r="62" spans="5:7">
      <c r="E62" s="34"/>
      <c r="F62" s="34"/>
      <c r="G62" s="203"/>
    </row>
    <row r="63" spans="5:7">
      <c r="E63" s="34"/>
      <c r="F63" s="34"/>
      <c r="G63" s="203"/>
    </row>
    <row r="64" spans="5:7">
      <c r="E64" s="34"/>
      <c r="F64" s="34"/>
      <c r="G64" s="203"/>
    </row>
    <row r="65" spans="5:7">
      <c r="E65" s="34"/>
      <c r="F65" s="34"/>
      <c r="G65" s="203"/>
    </row>
    <row r="66" spans="5:7">
      <c r="E66" s="34"/>
      <c r="F66" s="34"/>
      <c r="G66" s="203"/>
    </row>
    <row r="67" spans="5:7">
      <c r="E67" s="34"/>
      <c r="F67" s="34"/>
      <c r="G67" s="203"/>
    </row>
    <row r="68" spans="5:7">
      <c r="E68" s="34"/>
      <c r="F68" s="34"/>
      <c r="G68" s="203"/>
    </row>
    <row r="69" spans="5:7">
      <c r="E69" s="34"/>
      <c r="F69" s="34"/>
      <c r="G69" s="203"/>
    </row>
    <row r="70" spans="5:7">
      <c r="E70" s="34"/>
      <c r="F70" s="34"/>
      <c r="G70" s="203"/>
    </row>
    <row r="71" spans="5:7">
      <c r="E71" s="34"/>
      <c r="F71" s="34"/>
      <c r="G71" s="203"/>
    </row>
    <row r="72" spans="5:7">
      <c r="E72" s="34"/>
      <c r="F72" s="34"/>
      <c r="G72" s="203"/>
    </row>
    <row r="73" spans="5:7">
      <c r="E73" s="34"/>
      <c r="F73" s="34"/>
      <c r="G73" s="203"/>
    </row>
    <row r="74" spans="5:7">
      <c r="E74" s="34"/>
      <c r="F74" s="34"/>
      <c r="G74" s="203"/>
    </row>
    <row r="75" spans="5:7">
      <c r="E75" s="34"/>
      <c r="F75" s="34"/>
      <c r="G75" s="203"/>
    </row>
    <row r="76" spans="5:7">
      <c r="E76" s="34"/>
      <c r="F76" s="34"/>
      <c r="G76" s="203"/>
    </row>
    <row r="77" spans="5:7">
      <c r="E77" s="34"/>
      <c r="F77" s="34"/>
      <c r="G77" s="203"/>
    </row>
    <row r="78" spans="5:7">
      <c r="E78" s="34"/>
      <c r="F78" s="34"/>
      <c r="G78" s="203"/>
    </row>
    <row r="79" spans="5:7">
      <c r="E79" s="34"/>
      <c r="F79" s="34"/>
      <c r="G79" s="203"/>
    </row>
    <row r="80" spans="5:7">
      <c r="E80" s="34"/>
      <c r="F80" s="34"/>
      <c r="G80" s="203"/>
    </row>
    <row r="81" spans="5:7">
      <c r="E81" s="34"/>
      <c r="F81" s="34"/>
      <c r="G81" s="203"/>
    </row>
    <row r="82" spans="5:7">
      <c r="E82" s="34"/>
      <c r="F82" s="34"/>
      <c r="G82" s="203"/>
    </row>
    <row r="83" spans="5:7">
      <c r="E83" s="34"/>
      <c r="F83" s="34"/>
      <c r="G83" s="203"/>
    </row>
    <row r="84" spans="5:7">
      <c r="E84" s="34"/>
      <c r="F84" s="34"/>
      <c r="G84" s="203"/>
    </row>
    <row r="85" spans="5:7">
      <c r="E85" s="34"/>
      <c r="F85" s="34"/>
      <c r="G85" s="203"/>
    </row>
    <row r="86" spans="5:7">
      <c r="E86" s="34"/>
      <c r="F86" s="34"/>
      <c r="G86" s="203"/>
    </row>
    <row r="87" spans="5:7">
      <c r="E87" s="34"/>
      <c r="F87" s="34"/>
      <c r="G87" s="203"/>
    </row>
    <row r="88" spans="5:7">
      <c r="E88" s="34"/>
      <c r="F88" s="34"/>
      <c r="G88" s="203"/>
    </row>
    <row r="89" spans="5:7">
      <c r="E89" s="34"/>
      <c r="F89" s="34"/>
      <c r="G89" s="203"/>
    </row>
    <row r="90" spans="5:7">
      <c r="E90" s="34"/>
      <c r="F90" s="34"/>
      <c r="G90" s="203"/>
    </row>
    <row r="91" spans="5:7">
      <c r="E91" s="34"/>
      <c r="F91" s="34"/>
      <c r="G91" s="203"/>
    </row>
    <row r="92" spans="5:7">
      <c r="E92" s="34"/>
      <c r="F92" s="34"/>
      <c r="G92" s="203"/>
    </row>
    <row r="93" spans="5:7">
      <c r="E93" s="34"/>
      <c r="F93" s="34"/>
      <c r="G93" s="203"/>
    </row>
    <row r="94" spans="5:7">
      <c r="E94" s="34"/>
      <c r="F94" s="34"/>
      <c r="G94" s="203"/>
    </row>
    <row r="95" spans="5:7">
      <c r="E95" s="34"/>
      <c r="F95" s="34"/>
      <c r="G95" s="203"/>
    </row>
    <row r="96" spans="5:7">
      <c r="E96" s="34"/>
      <c r="F96" s="34"/>
      <c r="G96" s="203"/>
    </row>
    <row r="97" spans="5:7">
      <c r="E97" s="34"/>
      <c r="F97" s="34"/>
      <c r="G97" s="203"/>
    </row>
    <row r="98" spans="5:7">
      <c r="E98" s="34"/>
      <c r="F98" s="34"/>
      <c r="G98" s="203"/>
    </row>
    <row r="99" spans="5:7">
      <c r="E99" s="34"/>
      <c r="F99" s="34"/>
      <c r="G99" s="203"/>
    </row>
    <row r="100" spans="5:7">
      <c r="E100" s="34"/>
      <c r="F100" s="34"/>
      <c r="G100" s="203"/>
    </row>
    <row r="101" spans="5:7">
      <c r="E101" s="34"/>
      <c r="F101" s="34"/>
      <c r="G101" s="203"/>
    </row>
    <row r="102" spans="5:7">
      <c r="E102" s="34"/>
      <c r="F102" s="34"/>
      <c r="G102" s="203"/>
    </row>
    <row r="103" spans="5:7">
      <c r="E103" s="34"/>
      <c r="F103" s="34"/>
      <c r="G103" s="203"/>
    </row>
    <row r="104" spans="5:7">
      <c r="E104" s="34"/>
      <c r="F104" s="34"/>
      <c r="G104" s="203"/>
    </row>
    <row r="105" spans="5:7">
      <c r="E105" s="34"/>
      <c r="F105" s="34"/>
      <c r="G105" s="203"/>
    </row>
    <row r="106" spans="5:7">
      <c r="E106" s="34"/>
      <c r="F106" s="34"/>
      <c r="G106" s="203"/>
    </row>
    <row r="107" spans="5:7">
      <c r="E107" s="34"/>
      <c r="F107" s="34"/>
      <c r="G107" s="203"/>
    </row>
    <row r="108" spans="5:7">
      <c r="E108" s="34"/>
      <c r="F108" s="34"/>
      <c r="G108" s="203"/>
    </row>
    <row r="109" spans="5:7">
      <c r="E109" s="34"/>
      <c r="F109" s="34"/>
      <c r="G109" s="203"/>
    </row>
    <row r="110" spans="5:7">
      <c r="E110" s="34"/>
      <c r="F110" s="34"/>
      <c r="G110" s="203"/>
    </row>
    <row r="111" spans="5:7">
      <c r="E111" s="34"/>
      <c r="F111" s="34"/>
      <c r="G111" s="203"/>
    </row>
    <row r="112" spans="5:7">
      <c r="E112" s="34"/>
      <c r="F112" s="34"/>
      <c r="G112" s="203"/>
    </row>
    <row r="113" spans="5:7">
      <c r="E113" s="34"/>
      <c r="F113" s="34"/>
      <c r="G113" s="203"/>
    </row>
    <row r="114" spans="5:7">
      <c r="E114" s="34"/>
      <c r="F114" s="34"/>
      <c r="G114" s="203"/>
    </row>
    <row r="115" spans="5:7">
      <c r="E115" s="34"/>
      <c r="F115" s="34"/>
      <c r="G115" s="203"/>
    </row>
    <row r="116" spans="5:7">
      <c r="E116" s="34"/>
      <c r="F116" s="34"/>
      <c r="G116" s="203"/>
    </row>
    <row r="117" spans="5:7">
      <c r="E117" s="34"/>
      <c r="F117" s="34"/>
      <c r="G117" s="203"/>
    </row>
    <row r="118" spans="5:7">
      <c r="E118" s="34"/>
      <c r="F118" s="34"/>
      <c r="G118" s="203"/>
    </row>
    <row r="119" spans="5:7">
      <c r="E119" s="34"/>
      <c r="F119" s="34"/>
      <c r="G119" s="203"/>
    </row>
    <row r="120" spans="5:7">
      <c r="E120" s="34"/>
      <c r="F120" s="34"/>
      <c r="G120" s="203"/>
    </row>
    <row r="121" spans="5:7">
      <c r="E121" s="34"/>
      <c r="F121" s="34"/>
      <c r="G121" s="203"/>
    </row>
    <row r="122" spans="5:7">
      <c r="E122" s="34"/>
      <c r="F122" s="34"/>
      <c r="G122" s="203"/>
    </row>
    <row r="123" spans="5:7">
      <c r="E123" s="34"/>
      <c r="F123" s="34"/>
      <c r="G123" s="203"/>
    </row>
    <row r="124" spans="5:7">
      <c r="E124" s="34"/>
      <c r="F124" s="34"/>
      <c r="G124" s="203"/>
    </row>
    <row r="125" spans="5:7">
      <c r="E125" s="34"/>
      <c r="F125" s="34"/>
      <c r="G125" s="203"/>
    </row>
    <row r="126" spans="5:7">
      <c r="E126" s="34"/>
      <c r="F126" s="34"/>
      <c r="G126" s="203"/>
    </row>
    <row r="127" spans="5:7">
      <c r="E127" s="34"/>
      <c r="F127" s="34"/>
      <c r="G127" s="203"/>
    </row>
    <row r="128" spans="5:7">
      <c r="E128" s="34"/>
      <c r="F128" s="34"/>
      <c r="G128" s="203"/>
    </row>
    <row r="129" spans="5:7">
      <c r="E129" s="34"/>
      <c r="F129" s="34"/>
      <c r="G129" s="203"/>
    </row>
    <row r="130" spans="5:7">
      <c r="E130" s="34"/>
      <c r="F130" s="34"/>
      <c r="G130" s="203"/>
    </row>
    <row r="131" spans="5:7">
      <c r="E131" s="34"/>
      <c r="F131" s="34"/>
      <c r="G131" s="203"/>
    </row>
    <row r="132" spans="5:7">
      <c r="E132" s="34"/>
      <c r="F132" s="34"/>
      <c r="G132" s="203"/>
    </row>
    <row r="133" spans="5:7">
      <c r="E133" s="34"/>
      <c r="F133" s="34"/>
      <c r="G133" s="203"/>
    </row>
    <row r="134" spans="5:7">
      <c r="E134" s="34"/>
      <c r="F134" s="34"/>
      <c r="G134" s="203"/>
    </row>
    <row r="135" spans="5:7">
      <c r="E135" s="34"/>
      <c r="F135" s="34"/>
      <c r="G135" s="203"/>
    </row>
    <row r="136" spans="5:7">
      <c r="E136" s="34"/>
      <c r="F136" s="34"/>
      <c r="G136" s="203"/>
    </row>
    <row r="137" spans="5:7">
      <c r="E137" s="34"/>
      <c r="F137" s="34"/>
      <c r="G137" s="203"/>
    </row>
    <row r="138" spans="5:7">
      <c r="E138" s="34"/>
      <c r="F138" s="34"/>
      <c r="G138" s="203"/>
    </row>
    <row r="139" spans="5:7">
      <c r="E139" s="34"/>
      <c r="F139" s="34"/>
      <c r="G139" s="203"/>
    </row>
    <row r="140" spans="5:7">
      <c r="E140" s="34"/>
      <c r="F140" s="34"/>
      <c r="G140" s="203"/>
    </row>
    <row r="141" spans="5:7">
      <c r="E141" s="34"/>
      <c r="F141" s="34"/>
      <c r="G141" s="203"/>
    </row>
    <row r="142" spans="5:7">
      <c r="E142" s="34"/>
      <c r="F142" s="34"/>
      <c r="G142" s="203"/>
    </row>
    <row r="143" spans="5:7">
      <c r="E143" s="34"/>
      <c r="F143" s="34"/>
      <c r="G143" s="203"/>
    </row>
    <row r="144" spans="5:7">
      <c r="E144" s="34"/>
      <c r="F144" s="34"/>
      <c r="G144" s="203"/>
    </row>
    <row r="145" spans="5:7">
      <c r="E145" s="34"/>
      <c r="F145" s="34"/>
      <c r="G145" s="203"/>
    </row>
    <row r="146" spans="5:7">
      <c r="E146" s="34"/>
      <c r="F146" s="34"/>
      <c r="G146" s="203"/>
    </row>
    <row r="147" spans="5:7">
      <c r="E147" s="34"/>
      <c r="F147" s="34"/>
      <c r="G147" s="203"/>
    </row>
    <row r="148" spans="5:7">
      <c r="E148" s="34"/>
      <c r="F148" s="34"/>
      <c r="G148" s="203"/>
    </row>
    <row r="149" spans="5:7">
      <c r="E149" s="34"/>
      <c r="F149" s="34"/>
      <c r="G149" s="203"/>
    </row>
    <row r="150" spans="5:7">
      <c r="E150" s="34"/>
      <c r="F150" s="34"/>
      <c r="G150" s="203"/>
    </row>
    <row r="151" spans="5:7">
      <c r="E151" s="34"/>
      <c r="F151" s="34"/>
      <c r="G151" s="203"/>
    </row>
    <row r="152" spans="5:7">
      <c r="E152" s="34"/>
      <c r="F152" s="34"/>
      <c r="G152" s="203"/>
    </row>
    <row r="153" spans="5:7">
      <c r="E153" s="34"/>
      <c r="F153" s="34"/>
      <c r="G153" s="203"/>
    </row>
    <row r="154" spans="5:7">
      <c r="E154" s="34"/>
      <c r="F154" s="34"/>
      <c r="G154" s="203"/>
    </row>
    <row r="155" spans="5:7">
      <c r="E155" s="34"/>
      <c r="F155" s="34"/>
      <c r="G155" s="203"/>
    </row>
    <row r="156" spans="5:7">
      <c r="E156" s="34"/>
      <c r="F156" s="34"/>
      <c r="G156" s="203"/>
    </row>
    <row r="157" spans="5:7">
      <c r="E157" s="34"/>
      <c r="F157" s="34"/>
      <c r="G157" s="203"/>
    </row>
    <row r="158" spans="5:7">
      <c r="E158" s="34"/>
      <c r="F158" s="34"/>
      <c r="G158" s="203"/>
    </row>
    <row r="159" spans="5:7">
      <c r="E159" s="34"/>
      <c r="F159" s="34"/>
      <c r="G159" s="203"/>
    </row>
    <row r="160" spans="5:7">
      <c r="E160" s="34"/>
      <c r="F160" s="34"/>
      <c r="G160" s="203"/>
    </row>
    <row r="161" spans="5:7">
      <c r="E161" s="34"/>
      <c r="F161" s="34"/>
      <c r="G161" s="203"/>
    </row>
    <row r="162" spans="5:7">
      <c r="E162" s="34"/>
      <c r="F162" s="34"/>
      <c r="G162" s="203"/>
    </row>
    <row r="163" spans="5:7">
      <c r="E163" s="34"/>
      <c r="F163" s="34"/>
      <c r="G163" s="203"/>
    </row>
    <row r="164" spans="5:7">
      <c r="E164" s="34"/>
      <c r="F164" s="34"/>
      <c r="G164" s="203"/>
    </row>
    <row r="165" spans="5:7">
      <c r="E165" s="34"/>
      <c r="F165" s="34"/>
      <c r="G165" s="203"/>
    </row>
    <row r="166" spans="5:7">
      <c r="E166" s="34"/>
      <c r="F166" s="34"/>
      <c r="G166" s="203"/>
    </row>
    <row r="167" spans="5:7">
      <c r="E167" s="34"/>
      <c r="F167" s="34"/>
      <c r="G167" s="203"/>
    </row>
    <row r="168" spans="5:7">
      <c r="E168" s="34"/>
      <c r="F168" s="34"/>
      <c r="G168" s="203"/>
    </row>
    <row r="169" spans="5:7">
      <c r="E169" s="34"/>
      <c r="F169" s="34"/>
      <c r="G169" s="203"/>
    </row>
    <row r="170" spans="5:7">
      <c r="E170" s="34"/>
      <c r="F170" s="34"/>
      <c r="G170" s="203"/>
    </row>
    <row r="171" spans="5:7">
      <c r="E171" s="34"/>
      <c r="F171" s="34"/>
      <c r="G171" s="203"/>
    </row>
    <row r="172" spans="5:7">
      <c r="E172" s="34"/>
      <c r="F172" s="34"/>
      <c r="G172" s="203"/>
    </row>
    <row r="173" spans="5:7">
      <c r="E173" s="34"/>
      <c r="F173" s="34"/>
      <c r="G173" s="203"/>
    </row>
    <row r="174" spans="5:7">
      <c r="E174" s="34"/>
      <c r="F174" s="34"/>
      <c r="G174" s="203"/>
    </row>
    <row r="175" spans="5:7">
      <c r="E175" s="34"/>
      <c r="F175" s="34"/>
      <c r="G175" s="203"/>
    </row>
    <row r="176" spans="5:7">
      <c r="E176" s="34"/>
      <c r="F176" s="34"/>
      <c r="G176" s="203"/>
    </row>
    <row r="177" spans="5:7">
      <c r="E177" s="34"/>
      <c r="F177" s="34"/>
      <c r="G177" s="203"/>
    </row>
    <row r="178" spans="5:7">
      <c r="E178" s="34"/>
      <c r="F178" s="34"/>
      <c r="G178" s="203"/>
    </row>
    <row r="179" spans="5:7">
      <c r="E179" s="34"/>
      <c r="F179" s="34"/>
      <c r="G179" s="203"/>
    </row>
    <row r="180" spans="5:7">
      <c r="E180" s="34"/>
      <c r="F180" s="34"/>
      <c r="G180" s="203"/>
    </row>
    <row r="181" spans="5:7">
      <c r="E181" s="34"/>
      <c r="F181" s="34"/>
      <c r="G181" s="203"/>
    </row>
    <row r="182" spans="5:7">
      <c r="E182" s="34"/>
      <c r="F182" s="34"/>
      <c r="G182" s="203"/>
    </row>
    <row r="183" spans="5:7">
      <c r="E183" s="34"/>
      <c r="F183" s="34"/>
      <c r="G183" s="203"/>
    </row>
    <row r="184" spans="5:7">
      <c r="E184" s="34"/>
      <c r="F184" s="34"/>
      <c r="G184" s="203"/>
    </row>
    <row r="185" spans="5:7">
      <c r="E185" s="34"/>
      <c r="F185" s="34"/>
      <c r="G185" s="203"/>
    </row>
    <row r="186" spans="5:7">
      <c r="E186" s="34"/>
      <c r="F186" s="34"/>
      <c r="G186" s="203"/>
    </row>
    <row r="187" spans="5:7">
      <c r="E187" s="34"/>
      <c r="F187" s="34"/>
      <c r="G187" s="203"/>
    </row>
    <row r="188" spans="5:7">
      <c r="E188" s="34"/>
      <c r="F188" s="34"/>
      <c r="G188" s="203"/>
    </row>
    <row r="189" spans="5:7">
      <c r="E189" s="34"/>
      <c r="F189" s="34"/>
      <c r="G189" s="203"/>
    </row>
    <row r="190" spans="5:7">
      <c r="E190" s="34"/>
      <c r="F190" s="34"/>
      <c r="G190" s="203"/>
    </row>
    <row r="191" spans="5:7">
      <c r="E191" s="34"/>
      <c r="F191" s="34"/>
      <c r="G191" s="203"/>
    </row>
    <row r="192" spans="5:7">
      <c r="E192" s="34"/>
      <c r="F192" s="34"/>
      <c r="G192" s="203"/>
    </row>
    <row r="193" spans="5:7">
      <c r="E193" s="34"/>
      <c r="F193" s="34"/>
      <c r="G193" s="203"/>
    </row>
    <row r="194" spans="5:7">
      <c r="E194" s="34"/>
      <c r="F194" s="34"/>
      <c r="G194" s="203"/>
    </row>
    <row r="195" spans="5:7">
      <c r="E195" s="34"/>
      <c r="F195" s="34"/>
      <c r="G195" s="203"/>
    </row>
    <row r="196" spans="5:7">
      <c r="E196" s="34"/>
      <c r="F196" s="34"/>
      <c r="G196" s="203"/>
    </row>
    <row r="197" spans="5:7">
      <c r="E197" s="34"/>
      <c r="F197" s="34"/>
      <c r="G197" s="203"/>
    </row>
    <row r="198" spans="5:7">
      <c r="E198" s="34"/>
      <c r="F198" s="34"/>
      <c r="G198" s="203"/>
    </row>
    <row r="199" spans="5:7">
      <c r="E199" s="34"/>
      <c r="F199" s="34"/>
      <c r="G199" s="203"/>
    </row>
    <row r="200" spans="5:7">
      <c r="E200" s="34"/>
      <c r="F200" s="34"/>
      <c r="G200" s="203"/>
    </row>
    <row r="201" spans="5:7">
      <c r="E201" s="34"/>
      <c r="F201" s="34"/>
      <c r="G201" s="203"/>
    </row>
    <row r="202" spans="5:7">
      <c r="E202" s="34"/>
      <c r="F202" s="34"/>
      <c r="G202" s="203"/>
    </row>
    <row r="203" spans="5:7">
      <c r="E203" s="34"/>
      <c r="F203" s="34"/>
      <c r="G203" s="203"/>
    </row>
    <row r="204" spans="5:7">
      <c r="E204" s="34"/>
      <c r="F204" s="34"/>
      <c r="G204" s="203"/>
    </row>
    <row r="205" spans="5:7">
      <c r="E205" s="34"/>
      <c r="F205" s="34"/>
      <c r="G205" s="203"/>
    </row>
    <row r="206" spans="5:7">
      <c r="E206" s="34"/>
      <c r="F206" s="34"/>
      <c r="G206" s="203"/>
    </row>
    <row r="207" spans="5:7">
      <c r="E207" s="34"/>
      <c r="F207" s="34"/>
      <c r="G207" s="203"/>
    </row>
    <row r="208" spans="5:7">
      <c r="E208" s="34"/>
      <c r="F208" s="34"/>
      <c r="G208" s="203"/>
    </row>
    <row r="209" spans="5:7">
      <c r="E209" s="34"/>
      <c r="F209" s="34"/>
      <c r="G209" s="203"/>
    </row>
    <row r="210" spans="5:7">
      <c r="E210" s="34"/>
      <c r="F210" s="34"/>
      <c r="G210" s="203"/>
    </row>
    <row r="211" spans="5:7">
      <c r="E211" s="34"/>
      <c r="F211" s="34"/>
      <c r="G211" s="203"/>
    </row>
    <row r="212" spans="5:7">
      <c r="E212" s="34"/>
      <c r="F212" s="34"/>
      <c r="G212" s="203"/>
    </row>
    <row r="213" spans="5:7">
      <c r="E213" s="34"/>
      <c r="F213" s="34"/>
      <c r="G213" s="203"/>
    </row>
    <row r="214" spans="5:7">
      <c r="E214" s="34"/>
      <c r="F214" s="34"/>
      <c r="G214" s="203"/>
    </row>
    <row r="215" spans="5:7">
      <c r="E215" s="34"/>
      <c r="F215" s="34"/>
      <c r="G215" s="203"/>
    </row>
    <row r="216" spans="5:7">
      <c r="E216" s="34"/>
      <c r="F216" s="34"/>
      <c r="G216" s="203"/>
    </row>
    <row r="217" spans="5:7">
      <c r="E217" s="34"/>
      <c r="F217" s="34"/>
      <c r="G217" s="203"/>
    </row>
    <row r="218" spans="5:7">
      <c r="E218" s="34"/>
      <c r="F218" s="34"/>
      <c r="G218" s="203"/>
    </row>
    <row r="219" spans="5:7">
      <c r="E219" s="34"/>
      <c r="F219" s="34"/>
      <c r="G219" s="203"/>
    </row>
    <row r="220" spans="5:7">
      <c r="E220" s="34"/>
      <c r="F220" s="34"/>
      <c r="G220" s="203"/>
    </row>
    <row r="221" spans="5:7">
      <c r="E221" s="34"/>
      <c r="F221" s="34"/>
      <c r="G221" s="203"/>
    </row>
    <row r="222" spans="5:7">
      <c r="E222" s="34"/>
      <c r="F222" s="34"/>
      <c r="G222" s="203"/>
    </row>
    <row r="223" spans="5:7">
      <c r="E223" s="34"/>
      <c r="F223" s="34"/>
      <c r="G223" s="203"/>
    </row>
    <row r="224" spans="5:7">
      <c r="E224" s="34"/>
      <c r="F224" s="34"/>
      <c r="G224" s="203"/>
    </row>
    <row r="225" spans="5:7">
      <c r="E225" s="34"/>
      <c r="F225" s="34"/>
      <c r="G225" s="203"/>
    </row>
    <row r="226" spans="5:7">
      <c r="E226" s="34"/>
      <c r="F226" s="34"/>
      <c r="G226" s="203"/>
    </row>
    <row r="227" spans="5:7">
      <c r="E227" s="34"/>
      <c r="F227" s="34"/>
      <c r="G227" s="203"/>
    </row>
    <row r="228" spans="5:7">
      <c r="E228" s="34"/>
      <c r="F228" s="34"/>
      <c r="G228" s="203"/>
    </row>
    <row r="229" spans="5:7">
      <c r="E229" s="34"/>
      <c r="F229" s="34"/>
      <c r="G229" s="203"/>
    </row>
    <row r="230" spans="5:7">
      <c r="E230" s="34"/>
      <c r="F230" s="34"/>
      <c r="G230" s="203"/>
    </row>
    <row r="231" spans="5:7">
      <c r="E231" s="34"/>
      <c r="F231" s="34"/>
      <c r="G231" s="203"/>
    </row>
    <row r="232" spans="5:7">
      <c r="E232" s="34"/>
      <c r="F232" s="34"/>
      <c r="G232" s="203"/>
    </row>
    <row r="233" spans="5:7">
      <c r="E233" s="34"/>
      <c r="F233" s="34"/>
      <c r="G233" s="203"/>
    </row>
    <row r="234" spans="5:7">
      <c r="E234" s="34"/>
      <c r="F234" s="34"/>
      <c r="G234" s="203"/>
    </row>
    <row r="235" spans="5:7">
      <c r="E235" s="34"/>
      <c r="F235" s="34"/>
      <c r="G235" s="203"/>
    </row>
    <row r="236" spans="5:7">
      <c r="E236" s="34"/>
      <c r="F236" s="34"/>
      <c r="G236" s="203"/>
    </row>
    <row r="237" spans="5:7">
      <c r="E237" s="34"/>
      <c r="F237" s="34"/>
      <c r="G237" s="203"/>
    </row>
    <row r="238" spans="5:7">
      <c r="E238" s="34"/>
      <c r="F238" s="34"/>
      <c r="G238" s="203"/>
    </row>
    <row r="239" spans="5:7">
      <c r="E239" s="34"/>
      <c r="F239" s="34"/>
      <c r="G239" s="203"/>
    </row>
    <row r="240" spans="5:7">
      <c r="E240" s="34"/>
      <c r="F240" s="34"/>
      <c r="G240" s="203"/>
    </row>
    <row r="241" spans="5:7">
      <c r="E241" s="34"/>
      <c r="F241" s="34"/>
      <c r="G241" s="203"/>
    </row>
    <row r="242" spans="5:7">
      <c r="E242" s="34"/>
      <c r="F242" s="34"/>
      <c r="G242" s="203"/>
    </row>
    <row r="243" spans="5:7">
      <c r="E243" s="34"/>
      <c r="F243" s="34"/>
      <c r="G243" s="203"/>
    </row>
    <row r="244" spans="5:7">
      <c r="E244" s="34"/>
      <c r="F244" s="34"/>
      <c r="G244" s="203"/>
    </row>
    <row r="245" spans="5:7">
      <c r="E245" s="34"/>
      <c r="F245" s="34"/>
      <c r="G245" s="203"/>
    </row>
    <row r="246" spans="5:7">
      <c r="E246" s="34"/>
      <c r="F246" s="34"/>
      <c r="G246" s="203"/>
    </row>
    <row r="247" spans="5:7">
      <c r="E247" s="34"/>
      <c r="F247" s="34"/>
      <c r="G247" s="203"/>
    </row>
    <row r="248" spans="5:7">
      <c r="E248" s="34"/>
      <c r="F248" s="34"/>
      <c r="G248" s="203"/>
    </row>
    <row r="249" spans="5:7">
      <c r="E249" s="34"/>
      <c r="F249" s="34"/>
      <c r="G249" s="203"/>
    </row>
    <row r="250" spans="5:7">
      <c r="E250" s="34"/>
      <c r="F250" s="34"/>
      <c r="G250" s="203"/>
    </row>
    <row r="251" spans="5:7">
      <c r="E251" s="34"/>
      <c r="F251" s="34"/>
      <c r="G251" s="203"/>
    </row>
    <row r="252" spans="5:7">
      <c r="E252" s="34"/>
      <c r="F252" s="34"/>
      <c r="G252" s="203"/>
    </row>
    <row r="253" spans="5:7">
      <c r="E253" s="34"/>
      <c r="F253" s="34"/>
      <c r="G253" s="203"/>
    </row>
    <row r="254" spans="5:7">
      <c r="E254" s="34"/>
      <c r="F254" s="34"/>
      <c r="G254" s="203"/>
    </row>
    <row r="255" spans="5:7">
      <c r="E255" s="34"/>
      <c r="F255" s="34"/>
      <c r="G255" s="203"/>
    </row>
    <row r="256" spans="5:7">
      <c r="E256" s="34"/>
      <c r="F256" s="34"/>
      <c r="G256" s="203"/>
    </row>
    <row r="257" spans="5:7">
      <c r="E257" s="34"/>
      <c r="F257" s="34"/>
      <c r="G257" s="203"/>
    </row>
    <row r="258" spans="5:7">
      <c r="E258" s="34"/>
      <c r="F258" s="34"/>
      <c r="G258" s="203"/>
    </row>
    <row r="259" spans="5:7">
      <c r="E259" s="34"/>
      <c r="F259" s="34"/>
      <c r="G259" s="203"/>
    </row>
    <row r="260" spans="5:7">
      <c r="E260" s="34"/>
      <c r="F260" s="34"/>
      <c r="G260" s="203"/>
    </row>
    <row r="261" spans="5:7">
      <c r="E261" s="34"/>
      <c r="F261" s="34"/>
      <c r="G261" s="203"/>
    </row>
    <row r="262" spans="5:7">
      <c r="E262" s="34"/>
      <c r="F262" s="34"/>
      <c r="G262" s="203"/>
    </row>
    <row r="263" spans="5:7">
      <c r="E263" s="34"/>
      <c r="F263" s="34"/>
      <c r="G263" s="203"/>
    </row>
    <row r="264" spans="5:7">
      <c r="E264" s="34"/>
      <c r="F264" s="34"/>
      <c r="G264" s="203"/>
    </row>
    <row r="265" spans="5:7">
      <c r="E265" s="34"/>
      <c r="F265" s="34"/>
      <c r="G265" s="203"/>
    </row>
    <row r="266" spans="5:7">
      <c r="E266" s="34"/>
      <c r="F266" s="34"/>
      <c r="G266" s="203"/>
    </row>
    <row r="267" spans="5:7">
      <c r="E267" s="34"/>
      <c r="F267" s="34"/>
      <c r="G267" s="203"/>
    </row>
    <row r="268" spans="5:7">
      <c r="E268" s="34"/>
      <c r="F268" s="34"/>
      <c r="G268" s="203"/>
    </row>
    <row r="269" spans="5:7">
      <c r="E269" s="34"/>
      <c r="F269" s="34"/>
      <c r="G269" s="203"/>
    </row>
    <row r="270" spans="5:7">
      <c r="E270" s="34"/>
      <c r="F270" s="34"/>
      <c r="G270" s="203"/>
    </row>
    <row r="271" spans="5:7">
      <c r="E271" s="34"/>
      <c r="F271" s="34"/>
      <c r="G271" s="203"/>
    </row>
    <row r="272" spans="5:7">
      <c r="E272" s="34"/>
      <c r="F272" s="34"/>
      <c r="G272" s="203"/>
    </row>
    <row r="273" spans="5:7">
      <c r="E273" s="34"/>
      <c r="F273" s="34"/>
      <c r="G273" s="203"/>
    </row>
    <row r="274" spans="5:7">
      <c r="E274" s="34"/>
      <c r="F274" s="34"/>
      <c r="G274" s="203"/>
    </row>
    <row r="275" spans="5:7">
      <c r="E275" s="34"/>
      <c r="F275" s="34"/>
      <c r="G275" s="203"/>
    </row>
    <row r="276" spans="5:7">
      <c r="E276" s="34"/>
      <c r="F276" s="34"/>
      <c r="G276" s="203"/>
    </row>
    <row r="277" spans="5:7">
      <c r="E277" s="34"/>
      <c r="F277" s="34"/>
      <c r="G277" s="203"/>
    </row>
    <row r="278" spans="5:7">
      <c r="E278" s="34"/>
      <c r="F278" s="34"/>
      <c r="G278" s="203"/>
    </row>
    <row r="279" spans="5:7">
      <c r="E279" s="34"/>
      <c r="F279" s="34"/>
      <c r="G279" s="203"/>
    </row>
    <row r="280" spans="5:7">
      <c r="E280" s="34"/>
      <c r="F280" s="34"/>
      <c r="G280" s="203"/>
    </row>
    <row r="281" spans="5:7">
      <c r="E281" s="34"/>
      <c r="F281" s="34"/>
      <c r="G281" s="203"/>
    </row>
    <row r="282" spans="5:7">
      <c r="E282" s="34"/>
      <c r="F282" s="34"/>
      <c r="G282" s="203"/>
    </row>
    <row r="283" spans="5:7">
      <c r="E283" s="34"/>
      <c r="F283" s="34"/>
      <c r="G283" s="203"/>
    </row>
    <row r="284" spans="5:7">
      <c r="E284" s="34"/>
      <c r="F284" s="34"/>
      <c r="G284" s="203"/>
    </row>
    <row r="285" spans="5:7">
      <c r="E285" s="34"/>
      <c r="F285" s="34"/>
      <c r="G285" s="203"/>
    </row>
    <row r="286" spans="5:7">
      <c r="E286" s="34"/>
      <c r="F286" s="34"/>
      <c r="G286" s="203"/>
    </row>
    <row r="287" spans="5:7">
      <c r="E287" s="34"/>
      <c r="F287" s="34"/>
      <c r="G287" s="203"/>
    </row>
    <row r="288" spans="5:7">
      <c r="E288" s="34"/>
      <c r="F288" s="34"/>
      <c r="G288" s="203"/>
    </row>
    <row r="289" spans="5:7">
      <c r="E289" s="34"/>
      <c r="F289" s="34"/>
      <c r="G289" s="203"/>
    </row>
    <row r="290" spans="5:7">
      <c r="E290" s="34"/>
      <c r="F290" s="34"/>
      <c r="G290" s="203"/>
    </row>
    <row r="291" spans="5:7">
      <c r="E291" s="34"/>
      <c r="F291" s="34"/>
      <c r="G291" s="203"/>
    </row>
    <row r="292" spans="5:7">
      <c r="E292" s="34"/>
      <c r="F292" s="34"/>
      <c r="G292" s="203"/>
    </row>
    <row r="293" spans="5:7">
      <c r="E293" s="34"/>
      <c r="F293" s="34"/>
      <c r="G293" s="203"/>
    </row>
    <row r="294" spans="5:7">
      <c r="E294" s="34"/>
      <c r="F294" s="34"/>
      <c r="G294" s="203"/>
    </row>
    <row r="295" spans="5:7">
      <c r="E295" s="34"/>
      <c r="F295" s="34"/>
      <c r="G295" s="203"/>
    </row>
    <row r="296" spans="5:7">
      <c r="E296" s="34"/>
      <c r="F296" s="34"/>
      <c r="G296" s="203"/>
    </row>
    <row r="297" spans="5:7">
      <c r="E297" s="34"/>
      <c r="F297" s="34"/>
      <c r="G297" s="203"/>
    </row>
    <row r="298" spans="5:7">
      <c r="E298" s="34"/>
      <c r="F298" s="34"/>
      <c r="G298" s="203"/>
    </row>
    <row r="299" spans="5:7">
      <c r="E299" s="34"/>
      <c r="F299" s="34"/>
      <c r="G299" s="203"/>
    </row>
    <row r="300" spans="5:7">
      <c r="E300" s="34"/>
      <c r="F300" s="34"/>
      <c r="G300" s="203"/>
    </row>
    <row r="301" spans="5:7">
      <c r="E301" s="34"/>
      <c r="F301" s="34"/>
      <c r="G301" s="203"/>
    </row>
    <row r="302" spans="5:7">
      <c r="E302" s="34"/>
      <c r="F302" s="34"/>
      <c r="G302" s="203"/>
    </row>
    <row r="303" spans="5:7">
      <c r="E303" s="34"/>
      <c r="F303" s="34"/>
      <c r="G303" s="203"/>
    </row>
    <row r="304" spans="5:7">
      <c r="E304" s="34"/>
      <c r="F304" s="34"/>
      <c r="G304" s="203"/>
    </row>
    <row r="305" spans="5:7">
      <c r="E305" s="34"/>
      <c r="F305" s="34"/>
      <c r="G305" s="203"/>
    </row>
    <row r="306" spans="5:7">
      <c r="E306" s="34"/>
      <c r="F306" s="34"/>
      <c r="G306" s="203"/>
    </row>
    <row r="307" spans="5:7">
      <c r="E307" s="34"/>
      <c r="F307" s="34"/>
      <c r="G307" s="203"/>
    </row>
    <row r="308" spans="5:7">
      <c r="E308" s="34"/>
      <c r="F308" s="34"/>
      <c r="G308" s="203"/>
    </row>
    <row r="309" spans="5:7">
      <c r="E309" s="34"/>
      <c r="F309" s="34"/>
      <c r="G309" s="203"/>
    </row>
    <row r="310" spans="5:7">
      <c r="E310" s="34"/>
      <c r="F310" s="34"/>
      <c r="G310" s="203"/>
    </row>
    <row r="311" spans="5:7">
      <c r="E311" s="34"/>
      <c r="F311" s="34"/>
      <c r="G311" s="203"/>
    </row>
    <row r="312" spans="5:7">
      <c r="E312" s="34"/>
      <c r="F312" s="34"/>
      <c r="G312" s="203"/>
    </row>
    <row r="313" spans="5:7">
      <c r="E313" s="34"/>
      <c r="F313" s="34"/>
      <c r="G313" s="203"/>
    </row>
    <row r="314" spans="5:7">
      <c r="E314" s="34"/>
      <c r="F314" s="34"/>
      <c r="G314" s="203"/>
    </row>
    <row r="315" spans="5:7">
      <c r="E315" s="34"/>
      <c r="F315" s="34"/>
      <c r="G315" s="203"/>
    </row>
    <row r="316" spans="5:7">
      <c r="E316" s="34"/>
      <c r="F316" s="34"/>
      <c r="G316" s="203"/>
    </row>
    <row r="317" spans="5:7">
      <c r="E317" s="34"/>
      <c r="F317" s="34"/>
      <c r="G317" s="203"/>
    </row>
    <row r="318" spans="5:7">
      <c r="E318" s="34"/>
      <c r="F318" s="34"/>
      <c r="G318" s="203"/>
    </row>
    <row r="319" spans="5:7">
      <c r="E319" s="34"/>
      <c r="F319" s="34"/>
      <c r="G319" s="203"/>
    </row>
    <row r="320" spans="5:7">
      <c r="E320" s="34"/>
      <c r="F320" s="34"/>
      <c r="G320" s="203"/>
    </row>
    <row r="321" spans="5:7">
      <c r="E321" s="34"/>
      <c r="F321" s="34"/>
      <c r="G321" s="203"/>
    </row>
    <row r="322" spans="5:7">
      <c r="E322" s="34"/>
      <c r="F322" s="34"/>
      <c r="G322" s="203"/>
    </row>
    <row r="323" spans="5:7">
      <c r="E323" s="34"/>
      <c r="F323" s="34"/>
      <c r="G323" s="203"/>
    </row>
    <row r="324" spans="5:7">
      <c r="E324" s="34"/>
      <c r="F324" s="34"/>
      <c r="G324" s="203"/>
    </row>
    <row r="325" spans="5:7">
      <c r="E325" s="34"/>
      <c r="F325" s="34"/>
      <c r="G325" s="203"/>
    </row>
    <row r="326" spans="5:7">
      <c r="E326" s="34"/>
      <c r="F326" s="34"/>
      <c r="G326" s="203"/>
    </row>
    <row r="327" spans="5:7">
      <c r="E327" s="34"/>
      <c r="F327" s="34"/>
      <c r="G327" s="203"/>
    </row>
    <row r="328" spans="5:7">
      <c r="E328" s="34"/>
      <c r="F328" s="34"/>
      <c r="G328" s="203"/>
    </row>
    <row r="329" spans="5:7">
      <c r="E329" s="34"/>
      <c r="F329" s="34"/>
      <c r="G329" s="203"/>
    </row>
    <row r="330" spans="5:7">
      <c r="E330" s="34"/>
      <c r="F330" s="34"/>
      <c r="G330" s="203"/>
    </row>
    <row r="331" spans="5:7">
      <c r="E331" s="34"/>
      <c r="F331" s="34"/>
      <c r="G331" s="203"/>
    </row>
    <row r="332" spans="5:7">
      <c r="E332" s="34"/>
      <c r="F332" s="34"/>
      <c r="G332" s="203"/>
    </row>
    <row r="333" spans="5:7">
      <c r="E333" s="34"/>
      <c r="F333" s="34"/>
      <c r="G333" s="203"/>
    </row>
    <row r="334" spans="5:7">
      <c r="E334" s="34"/>
      <c r="F334" s="34"/>
      <c r="G334" s="203"/>
    </row>
    <row r="335" spans="5:7">
      <c r="E335" s="34"/>
      <c r="F335" s="34"/>
      <c r="G335" s="203"/>
    </row>
    <row r="336" spans="5:7">
      <c r="E336" s="34"/>
      <c r="F336" s="34"/>
      <c r="G336" s="203"/>
    </row>
    <row r="337" spans="5:7">
      <c r="E337" s="34"/>
      <c r="F337" s="34"/>
      <c r="G337" s="203"/>
    </row>
    <row r="338" spans="5:7">
      <c r="E338" s="34"/>
      <c r="F338" s="34"/>
      <c r="G338" s="203"/>
    </row>
    <row r="339" spans="5:7">
      <c r="E339" s="34"/>
      <c r="F339" s="34"/>
      <c r="G339" s="203"/>
    </row>
    <row r="340" spans="5:7">
      <c r="E340" s="34"/>
      <c r="F340" s="34"/>
      <c r="G340" s="203"/>
    </row>
    <row r="341" spans="5:7">
      <c r="E341" s="34"/>
      <c r="F341" s="34"/>
      <c r="G341" s="203"/>
    </row>
    <row r="342" spans="5:7">
      <c r="E342" s="34"/>
      <c r="F342" s="34"/>
      <c r="G342" s="203"/>
    </row>
    <row r="343" spans="5:7">
      <c r="E343" s="34"/>
      <c r="F343" s="34"/>
      <c r="G343" s="203"/>
    </row>
    <row r="344" spans="5:7">
      <c r="E344" s="34"/>
      <c r="F344" s="34"/>
      <c r="G344" s="203"/>
    </row>
    <row r="345" spans="5:7">
      <c r="E345" s="34"/>
      <c r="F345" s="34"/>
      <c r="G345" s="203"/>
    </row>
    <row r="346" spans="5:7">
      <c r="E346" s="34"/>
      <c r="F346" s="34"/>
      <c r="G346" s="203"/>
    </row>
    <row r="347" spans="5:7">
      <c r="E347" s="34"/>
      <c r="F347" s="34"/>
      <c r="G347" s="203"/>
    </row>
    <row r="348" spans="5:7">
      <c r="E348" s="34"/>
      <c r="F348" s="34"/>
      <c r="G348" s="203"/>
    </row>
    <row r="349" spans="5:7">
      <c r="E349" s="34"/>
      <c r="F349" s="34"/>
      <c r="G349" s="203"/>
    </row>
    <row r="350" spans="5:7">
      <c r="E350" s="34"/>
      <c r="F350" s="34"/>
      <c r="G350" s="203"/>
    </row>
    <row r="351" spans="5:7">
      <c r="E351" s="34"/>
      <c r="F351" s="34"/>
      <c r="G351" s="203"/>
    </row>
    <row r="352" spans="5:7">
      <c r="E352" s="34"/>
      <c r="F352" s="34"/>
      <c r="G352" s="203"/>
    </row>
    <row r="353" spans="5:7">
      <c r="E353" s="34"/>
      <c r="F353" s="34"/>
      <c r="G353" s="203"/>
    </row>
    <row r="354" spans="5:7">
      <c r="E354" s="34"/>
      <c r="F354" s="34"/>
      <c r="G354" s="203"/>
    </row>
    <row r="355" spans="5:7">
      <c r="E355" s="34"/>
      <c r="F355" s="34"/>
      <c r="G355" s="203"/>
    </row>
    <row r="356" spans="5:7">
      <c r="E356" s="34"/>
      <c r="F356" s="34"/>
      <c r="G356" s="203"/>
    </row>
    <row r="357" spans="5:7">
      <c r="E357" s="34"/>
      <c r="F357" s="34"/>
      <c r="G357" s="203"/>
    </row>
    <row r="358" spans="5:7">
      <c r="E358" s="34"/>
      <c r="F358" s="34"/>
      <c r="G358" s="203"/>
    </row>
    <row r="359" spans="5:7">
      <c r="E359" s="34"/>
      <c r="F359" s="34"/>
      <c r="G359" s="203"/>
    </row>
    <row r="360" spans="5:7">
      <c r="E360" s="34"/>
      <c r="F360" s="34"/>
      <c r="G360" s="203"/>
    </row>
    <row r="361" spans="5:7">
      <c r="E361" s="34"/>
      <c r="F361" s="34"/>
      <c r="G361" s="203"/>
    </row>
    <row r="362" spans="5:7">
      <c r="E362" s="34"/>
      <c r="F362" s="34"/>
      <c r="G362" s="203"/>
    </row>
    <row r="363" spans="5:7">
      <c r="E363" s="34"/>
      <c r="F363" s="34"/>
      <c r="G363" s="203"/>
    </row>
    <row r="364" spans="5:7">
      <c r="E364" s="34"/>
      <c r="F364" s="34"/>
      <c r="G364" s="203"/>
    </row>
    <row r="365" spans="5:7">
      <c r="E365" s="34"/>
      <c r="F365" s="34"/>
      <c r="G365" s="203"/>
    </row>
    <row r="366" spans="5:7">
      <c r="E366" s="34"/>
      <c r="F366" s="34"/>
      <c r="G366" s="203"/>
    </row>
    <row r="367" spans="5:7">
      <c r="E367" s="34"/>
      <c r="F367" s="34"/>
      <c r="G367" s="203"/>
    </row>
    <row r="368" spans="5:7">
      <c r="E368" s="34"/>
      <c r="F368" s="34"/>
      <c r="G368" s="203"/>
    </row>
    <row r="369" spans="5:7">
      <c r="E369" s="34"/>
      <c r="F369" s="34"/>
      <c r="G369" s="203"/>
    </row>
    <row r="370" spans="5:7">
      <c r="E370" s="34"/>
      <c r="F370" s="34"/>
      <c r="G370" s="203"/>
    </row>
    <row r="371" spans="5:7">
      <c r="E371" s="34"/>
      <c r="F371" s="34"/>
      <c r="G371" s="203"/>
    </row>
    <row r="372" spans="5:7">
      <c r="E372" s="34"/>
      <c r="F372" s="34"/>
      <c r="G372" s="203"/>
    </row>
    <row r="373" spans="5:7">
      <c r="E373" s="34"/>
      <c r="F373" s="34"/>
      <c r="G373" s="203"/>
    </row>
    <row r="374" spans="5:7">
      <c r="E374" s="34"/>
      <c r="F374" s="34"/>
      <c r="G374" s="203"/>
    </row>
    <row r="375" spans="5:7">
      <c r="E375" s="34"/>
      <c r="F375" s="34"/>
      <c r="G375" s="203"/>
    </row>
    <row r="376" spans="5:7">
      <c r="E376" s="34"/>
      <c r="F376" s="34"/>
      <c r="G376" s="203"/>
    </row>
    <row r="377" spans="5:7">
      <c r="E377" s="34"/>
      <c r="F377" s="34"/>
      <c r="G377" s="203"/>
    </row>
    <row r="378" spans="5:7">
      <c r="E378" s="34"/>
      <c r="F378" s="34"/>
      <c r="G378" s="203"/>
    </row>
    <row r="379" spans="5:7">
      <c r="E379" s="34"/>
      <c r="F379" s="34"/>
      <c r="G379" s="203"/>
    </row>
    <row r="380" spans="5:7">
      <c r="E380" s="34"/>
      <c r="F380" s="34"/>
      <c r="G380" s="203"/>
    </row>
    <row r="381" spans="5:7">
      <c r="E381" s="34"/>
      <c r="F381" s="34"/>
      <c r="G381" s="203"/>
    </row>
    <row r="382" spans="5:7">
      <c r="E382" s="34"/>
      <c r="F382" s="34"/>
      <c r="G382" s="203"/>
    </row>
    <row r="383" spans="5:7">
      <c r="E383" s="34"/>
      <c r="F383" s="34"/>
      <c r="G383" s="203"/>
    </row>
    <row r="384" spans="5:7">
      <c r="E384" s="34"/>
      <c r="F384" s="34"/>
      <c r="G384" s="203"/>
    </row>
    <row r="385" spans="5:7">
      <c r="E385" s="34"/>
      <c r="F385" s="34"/>
      <c r="G385" s="203"/>
    </row>
    <row r="386" spans="5:7">
      <c r="E386" s="34"/>
      <c r="F386" s="34"/>
      <c r="G386" s="203"/>
    </row>
    <row r="387" spans="5:7">
      <c r="E387" s="34"/>
      <c r="F387" s="34"/>
      <c r="G387" s="203"/>
    </row>
    <row r="388" spans="5:7">
      <c r="E388" s="34"/>
      <c r="F388" s="34"/>
      <c r="G388" s="203"/>
    </row>
    <row r="389" spans="5:7">
      <c r="E389" s="34"/>
      <c r="F389" s="34"/>
      <c r="G389" s="203"/>
    </row>
    <row r="390" spans="5:7">
      <c r="E390" s="34"/>
      <c r="F390" s="34"/>
      <c r="G390" s="203"/>
    </row>
    <row r="391" spans="5:7">
      <c r="E391" s="34"/>
      <c r="F391" s="34"/>
      <c r="G391" s="203"/>
    </row>
    <row r="392" spans="5:7">
      <c r="E392" s="34"/>
      <c r="F392" s="34"/>
      <c r="G392" s="203"/>
    </row>
    <row r="393" spans="5:7">
      <c r="E393" s="34"/>
      <c r="F393" s="34"/>
      <c r="G393" s="203"/>
    </row>
    <row r="394" spans="5:7">
      <c r="E394" s="34"/>
      <c r="F394" s="34"/>
      <c r="G394" s="203"/>
    </row>
    <row r="395" spans="5:7">
      <c r="E395" s="34"/>
      <c r="F395" s="34"/>
      <c r="G395" s="203"/>
    </row>
    <row r="396" spans="5:7">
      <c r="E396" s="34"/>
      <c r="F396" s="34"/>
      <c r="G396" s="203"/>
    </row>
    <row r="397" spans="5:7">
      <c r="E397" s="34"/>
      <c r="F397" s="34"/>
      <c r="G397" s="203"/>
    </row>
    <row r="398" spans="5:7">
      <c r="E398" s="34"/>
      <c r="F398" s="34"/>
      <c r="G398" s="203"/>
    </row>
    <row r="399" spans="5:7">
      <c r="E399" s="34"/>
      <c r="F399" s="34"/>
      <c r="G399" s="203"/>
    </row>
    <row r="400" spans="5:7">
      <c r="E400" s="34"/>
      <c r="F400" s="34"/>
      <c r="G400" s="203"/>
    </row>
    <row r="401" spans="5:7">
      <c r="E401" s="34"/>
      <c r="F401" s="34"/>
      <c r="G401" s="203"/>
    </row>
    <row r="402" spans="5:7">
      <c r="E402" s="34"/>
      <c r="F402" s="34"/>
      <c r="G402" s="203"/>
    </row>
    <row r="403" spans="5:7">
      <c r="E403" s="34"/>
      <c r="F403" s="34"/>
      <c r="G403" s="203"/>
    </row>
    <row r="404" spans="5:7">
      <c r="E404" s="34"/>
      <c r="F404" s="34"/>
      <c r="G404" s="203"/>
    </row>
    <row r="405" spans="5:7">
      <c r="E405" s="34"/>
      <c r="F405" s="34"/>
      <c r="G405" s="203"/>
    </row>
    <row r="406" spans="5:7">
      <c r="E406" s="34"/>
      <c r="F406" s="34"/>
      <c r="G406" s="203"/>
    </row>
    <row r="407" spans="5:7">
      <c r="E407" s="34"/>
      <c r="F407" s="34"/>
      <c r="G407" s="203"/>
    </row>
    <row r="408" spans="5:7">
      <c r="E408" s="34"/>
      <c r="F408" s="34"/>
      <c r="G408" s="203"/>
    </row>
    <row r="409" spans="5:7">
      <c r="E409" s="34"/>
      <c r="F409" s="34"/>
      <c r="G409" s="203"/>
    </row>
    <row r="410" spans="5:7">
      <c r="E410" s="34"/>
      <c r="F410" s="34"/>
      <c r="G410" s="203"/>
    </row>
    <row r="411" spans="5:7">
      <c r="E411" s="34"/>
      <c r="F411" s="34"/>
      <c r="G411" s="203"/>
    </row>
    <row r="412" spans="5:7">
      <c r="E412" s="34"/>
      <c r="F412" s="34"/>
      <c r="G412" s="203"/>
    </row>
    <row r="413" spans="5:7">
      <c r="E413" s="34"/>
      <c r="F413" s="34"/>
      <c r="G413" s="203"/>
    </row>
    <row r="414" spans="5:7">
      <c r="E414" s="34"/>
      <c r="F414" s="34"/>
      <c r="G414" s="203"/>
    </row>
    <row r="415" spans="5:7">
      <c r="E415" s="34"/>
      <c r="F415" s="34"/>
      <c r="G415" s="203"/>
    </row>
    <row r="416" spans="5:7">
      <c r="E416" s="34"/>
      <c r="F416" s="34"/>
      <c r="G416" s="203"/>
    </row>
    <row r="417" spans="5:7">
      <c r="E417" s="34"/>
      <c r="F417" s="34"/>
      <c r="G417" s="203"/>
    </row>
    <row r="418" spans="5:7">
      <c r="E418" s="34"/>
      <c r="F418" s="34"/>
      <c r="G418" s="203"/>
    </row>
    <row r="419" spans="5:7">
      <c r="E419" s="34"/>
      <c r="F419" s="34"/>
      <c r="G419" s="203"/>
    </row>
    <row r="420" spans="5:7">
      <c r="E420" s="34"/>
      <c r="F420" s="34"/>
      <c r="G420" s="203"/>
    </row>
    <row r="421" spans="5:7">
      <c r="E421" s="34"/>
      <c r="F421" s="34"/>
      <c r="G421" s="203"/>
    </row>
    <row r="422" spans="5:7">
      <c r="E422" s="34"/>
      <c r="F422" s="34"/>
      <c r="G422" s="203"/>
    </row>
    <row r="423" spans="5:7">
      <c r="E423" s="34"/>
      <c r="F423" s="34"/>
      <c r="G423" s="203"/>
    </row>
    <row r="424" spans="5:7">
      <c r="E424" s="34"/>
      <c r="F424" s="34"/>
      <c r="G424" s="203"/>
    </row>
    <row r="425" spans="5:7">
      <c r="E425" s="34"/>
      <c r="F425" s="34"/>
      <c r="G425" s="203"/>
    </row>
    <row r="426" spans="5:7">
      <c r="E426" s="34"/>
      <c r="F426" s="34"/>
      <c r="G426" s="203"/>
    </row>
    <row r="427" spans="5:7">
      <c r="E427" s="34"/>
      <c r="F427" s="34"/>
      <c r="G427" s="203"/>
    </row>
    <row r="428" spans="5:7">
      <c r="E428" s="34"/>
      <c r="F428" s="34"/>
      <c r="G428" s="203"/>
    </row>
    <row r="429" spans="5:7">
      <c r="E429" s="34"/>
      <c r="F429" s="34"/>
      <c r="G429" s="203"/>
    </row>
    <row r="430" spans="5:7">
      <c r="E430" s="34"/>
      <c r="F430" s="34"/>
      <c r="G430" s="203"/>
    </row>
    <row r="431" spans="5:7">
      <c r="E431" s="34"/>
      <c r="F431" s="34"/>
      <c r="G431" s="203"/>
    </row>
    <row r="432" spans="5:7">
      <c r="E432" s="34"/>
      <c r="F432" s="34"/>
      <c r="G432" s="203"/>
    </row>
    <row r="433" spans="5:7">
      <c r="E433" s="34"/>
      <c r="F433" s="34"/>
      <c r="G433" s="203"/>
    </row>
    <row r="434" spans="5:7">
      <c r="E434" s="34"/>
      <c r="F434" s="34"/>
      <c r="G434" s="203"/>
    </row>
    <row r="435" spans="5:7">
      <c r="E435" s="34"/>
      <c r="F435" s="34"/>
      <c r="G435" s="203"/>
    </row>
    <row r="436" spans="5:7">
      <c r="E436" s="34"/>
      <c r="F436" s="34"/>
      <c r="G436" s="203"/>
    </row>
    <row r="437" spans="5:7">
      <c r="E437" s="34"/>
      <c r="F437" s="34"/>
      <c r="G437" s="203"/>
    </row>
    <row r="438" spans="5:7">
      <c r="E438" s="34"/>
      <c r="F438" s="34"/>
      <c r="G438" s="203"/>
    </row>
    <row r="439" spans="5:7">
      <c r="E439" s="34"/>
      <c r="F439" s="34"/>
      <c r="G439" s="203"/>
    </row>
    <row r="440" spans="5:7">
      <c r="E440" s="34"/>
      <c r="F440" s="34"/>
      <c r="G440" s="203"/>
    </row>
    <row r="441" spans="5:7">
      <c r="E441" s="34"/>
      <c r="F441" s="34"/>
      <c r="G441" s="203"/>
    </row>
    <row r="442" spans="5:7">
      <c r="E442" s="34"/>
      <c r="F442" s="34"/>
      <c r="G442" s="203"/>
    </row>
    <row r="443" spans="5:7">
      <c r="E443" s="34"/>
      <c r="F443" s="34"/>
      <c r="G443" s="203"/>
    </row>
    <row r="444" spans="5:7">
      <c r="E444" s="34"/>
      <c r="F444" s="34"/>
      <c r="G444" s="203"/>
    </row>
    <row r="445" spans="5:7">
      <c r="E445" s="34"/>
      <c r="F445" s="34"/>
      <c r="G445" s="203"/>
    </row>
    <row r="446" spans="5:7">
      <c r="E446" s="34"/>
      <c r="F446" s="34"/>
      <c r="G446" s="203"/>
    </row>
    <row r="447" spans="5:7">
      <c r="E447" s="34"/>
      <c r="F447" s="34"/>
      <c r="G447" s="203"/>
    </row>
    <row r="448" spans="5:7">
      <c r="E448" s="34"/>
      <c r="F448" s="34"/>
      <c r="G448" s="203"/>
    </row>
    <row r="449" spans="5:7">
      <c r="E449" s="34"/>
      <c r="F449" s="34"/>
      <c r="G449" s="203"/>
    </row>
    <row r="450" spans="5:7">
      <c r="E450" s="34"/>
      <c r="F450" s="34"/>
      <c r="G450" s="203"/>
    </row>
    <row r="451" spans="5:7">
      <c r="E451" s="34"/>
      <c r="F451" s="34"/>
      <c r="G451" s="203"/>
    </row>
    <row r="452" spans="5:7">
      <c r="E452" s="34"/>
      <c r="F452" s="34"/>
      <c r="G452" s="203"/>
    </row>
    <row r="453" spans="5:7">
      <c r="E453" s="34"/>
      <c r="F453" s="34"/>
      <c r="G453" s="203"/>
    </row>
    <row r="454" spans="5:7">
      <c r="E454" s="34"/>
      <c r="F454" s="34"/>
      <c r="G454" s="203"/>
    </row>
    <row r="455" spans="5:7">
      <c r="E455" s="34"/>
      <c r="F455" s="34"/>
      <c r="G455" s="203"/>
    </row>
    <row r="456" spans="5:7">
      <c r="E456" s="34"/>
      <c r="F456" s="34"/>
      <c r="G456" s="203"/>
    </row>
    <row r="457" spans="5:7">
      <c r="E457" s="34"/>
      <c r="F457" s="34"/>
      <c r="G457" s="203"/>
    </row>
    <row r="458" spans="5:7">
      <c r="E458" s="34"/>
      <c r="F458" s="34"/>
      <c r="G458" s="203"/>
    </row>
    <row r="459" spans="5:7">
      <c r="E459" s="34"/>
      <c r="F459" s="34"/>
      <c r="G459" s="203"/>
    </row>
    <row r="460" spans="5:7">
      <c r="E460" s="34"/>
      <c r="F460" s="34"/>
      <c r="G460" s="203"/>
    </row>
    <row r="461" spans="5:7">
      <c r="E461" s="34"/>
      <c r="F461" s="34"/>
      <c r="G461" s="203"/>
    </row>
    <row r="462" spans="5:7">
      <c r="E462" s="34"/>
      <c r="F462" s="34"/>
      <c r="G462" s="203"/>
    </row>
    <row r="463" spans="5:7">
      <c r="E463" s="34"/>
      <c r="F463" s="34"/>
      <c r="G463" s="203"/>
    </row>
    <row r="464" spans="5:7">
      <c r="E464" s="34"/>
      <c r="F464" s="34"/>
      <c r="G464" s="203"/>
    </row>
    <row r="465" spans="5:7">
      <c r="E465" s="34"/>
      <c r="F465" s="34"/>
      <c r="G465" s="203"/>
    </row>
    <row r="466" spans="5:7">
      <c r="E466" s="34"/>
      <c r="F466" s="34"/>
      <c r="G466" s="203"/>
    </row>
    <row r="467" spans="5:7">
      <c r="E467" s="34"/>
      <c r="F467" s="34"/>
      <c r="G467" s="203"/>
    </row>
    <row r="468" spans="5:7">
      <c r="E468" s="34"/>
      <c r="F468" s="34"/>
      <c r="G468" s="203"/>
    </row>
    <row r="469" spans="5:7">
      <c r="E469" s="34"/>
      <c r="F469" s="34"/>
      <c r="G469" s="203"/>
    </row>
    <row r="470" spans="5:7">
      <c r="E470" s="34"/>
      <c r="F470" s="34"/>
      <c r="G470" s="203"/>
    </row>
    <row r="471" spans="5:7">
      <c r="E471" s="34"/>
      <c r="F471" s="34"/>
      <c r="G471" s="203"/>
    </row>
    <row r="472" spans="5:7">
      <c r="E472" s="34"/>
      <c r="F472" s="34"/>
      <c r="G472" s="203"/>
    </row>
    <row r="473" spans="5:7">
      <c r="E473" s="34"/>
      <c r="F473" s="34"/>
      <c r="G473" s="203"/>
    </row>
    <row r="474" spans="5:7">
      <c r="E474" s="34"/>
      <c r="F474" s="34"/>
      <c r="G474" s="203"/>
    </row>
    <row r="475" spans="5:7">
      <c r="E475" s="34"/>
      <c r="F475" s="34"/>
      <c r="G475" s="203"/>
    </row>
    <row r="476" spans="5:7">
      <c r="E476" s="34"/>
      <c r="F476" s="34"/>
      <c r="G476" s="203"/>
    </row>
    <row r="477" spans="5:7">
      <c r="E477" s="34"/>
      <c r="F477" s="34"/>
      <c r="G477" s="203"/>
    </row>
    <row r="478" spans="5:7">
      <c r="E478" s="34"/>
      <c r="F478" s="34"/>
      <c r="G478" s="203"/>
    </row>
    <row r="479" spans="5:7">
      <c r="E479" s="34"/>
      <c r="F479" s="34"/>
      <c r="G479" s="203"/>
    </row>
    <row r="480" spans="5:7">
      <c r="E480" s="34"/>
      <c r="F480" s="34"/>
      <c r="G480" s="203"/>
    </row>
    <row r="481" spans="5:7">
      <c r="E481" s="34"/>
      <c r="F481" s="34"/>
      <c r="G481" s="203"/>
    </row>
    <row r="482" spans="5:7">
      <c r="E482" s="34"/>
      <c r="F482" s="34"/>
      <c r="G482" s="203"/>
    </row>
    <row r="483" spans="5:7">
      <c r="E483" s="34"/>
      <c r="F483" s="34"/>
      <c r="G483" s="203"/>
    </row>
    <row r="484" spans="5:7">
      <c r="E484" s="34"/>
      <c r="F484" s="34"/>
      <c r="G484" s="203"/>
    </row>
    <row r="485" spans="5:7">
      <c r="E485" s="34"/>
      <c r="F485" s="34"/>
      <c r="G485" s="203"/>
    </row>
    <row r="486" spans="5:7">
      <c r="E486" s="34"/>
      <c r="F486" s="34"/>
      <c r="G486" s="203"/>
    </row>
    <row r="487" spans="5:7">
      <c r="E487" s="34"/>
      <c r="F487" s="34"/>
      <c r="G487" s="203"/>
    </row>
    <row r="488" spans="5:7">
      <c r="E488" s="34"/>
      <c r="F488" s="34"/>
      <c r="G488" s="203"/>
    </row>
    <row r="489" spans="5:7">
      <c r="E489" s="34"/>
      <c r="F489" s="34"/>
      <c r="G489" s="203"/>
    </row>
    <row r="490" spans="5:7">
      <c r="E490" s="34"/>
      <c r="F490" s="34"/>
      <c r="G490" s="203"/>
    </row>
    <row r="491" spans="5:7">
      <c r="E491" s="34"/>
      <c r="F491" s="34"/>
      <c r="G491" s="203"/>
    </row>
    <row r="492" spans="5:7">
      <c r="E492" s="34"/>
      <c r="F492" s="34"/>
      <c r="G492" s="203"/>
    </row>
    <row r="493" spans="5:7">
      <c r="E493" s="34"/>
      <c r="F493" s="34"/>
      <c r="G493" s="203"/>
    </row>
    <row r="494" spans="5:7">
      <c r="E494" s="34"/>
      <c r="F494" s="34"/>
      <c r="G494" s="203"/>
    </row>
    <row r="495" spans="5:7">
      <c r="E495" s="34"/>
      <c r="F495" s="34"/>
      <c r="G495" s="203"/>
    </row>
    <row r="496" spans="5:7">
      <c r="E496" s="34"/>
      <c r="F496" s="34"/>
      <c r="G496" s="203"/>
    </row>
    <row r="497" spans="5:7">
      <c r="E497" s="34"/>
      <c r="F497" s="34"/>
      <c r="G497" s="203"/>
    </row>
    <row r="498" spans="5:7">
      <c r="E498" s="34"/>
      <c r="F498" s="34"/>
      <c r="G498" s="203"/>
    </row>
    <row r="499" spans="5:7">
      <c r="E499" s="34"/>
      <c r="F499" s="34"/>
      <c r="G499" s="203"/>
    </row>
    <row r="500" spans="5:7">
      <c r="E500" s="34"/>
      <c r="F500" s="34"/>
      <c r="G500" s="203"/>
    </row>
    <row r="501" spans="5:7">
      <c r="E501" s="34"/>
      <c r="F501" s="34"/>
      <c r="G501" s="203"/>
    </row>
    <row r="502" spans="5:7">
      <c r="E502" s="34"/>
      <c r="F502" s="34"/>
      <c r="G502" s="203"/>
    </row>
    <row r="503" spans="5:7">
      <c r="E503" s="34"/>
      <c r="F503" s="34"/>
      <c r="G503" s="203"/>
    </row>
    <row r="504" spans="5:7">
      <c r="E504" s="34"/>
      <c r="F504" s="34"/>
      <c r="G504" s="203"/>
    </row>
    <row r="505" spans="5:7">
      <c r="E505" s="34"/>
      <c r="F505" s="34"/>
      <c r="G505" s="203"/>
    </row>
    <row r="506" spans="5:7">
      <c r="E506" s="34"/>
      <c r="F506" s="34"/>
      <c r="G506" s="203"/>
    </row>
    <row r="507" spans="5:7">
      <c r="E507" s="34"/>
      <c r="F507" s="34"/>
      <c r="G507" s="203"/>
    </row>
    <row r="508" spans="5:7">
      <c r="E508" s="34"/>
      <c r="F508" s="34"/>
      <c r="G508" s="203"/>
    </row>
    <row r="509" spans="5:7">
      <c r="E509" s="34"/>
      <c r="F509" s="34"/>
      <c r="G509" s="203"/>
    </row>
    <row r="510" spans="5:7">
      <c r="E510" s="34"/>
      <c r="F510" s="34"/>
      <c r="G510" s="203"/>
    </row>
    <row r="511" spans="5:7">
      <c r="E511" s="34"/>
      <c r="F511" s="34"/>
      <c r="G511" s="203"/>
    </row>
    <row r="512" spans="5:7">
      <c r="E512" s="34"/>
      <c r="F512" s="34"/>
      <c r="G512" s="203"/>
    </row>
    <row r="513" spans="5:7">
      <c r="E513" s="34"/>
      <c r="F513" s="34"/>
      <c r="G513" s="203"/>
    </row>
    <row r="514" spans="5:7">
      <c r="E514" s="34"/>
      <c r="F514" s="34"/>
      <c r="G514" s="203"/>
    </row>
    <row r="515" spans="5:7">
      <c r="E515" s="34"/>
      <c r="F515" s="34"/>
      <c r="G515" s="203"/>
    </row>
    <row r="516" spans="5:7">
      <c r="E516" s="34"/>
      <c r="F516" s="34"/>
      <c r="G516" s="203"/>
    </row>
    <row r="517" spans="5:7">
      <c r="E517" s="34"/>
      <c r="F517" s="34"/>
      <c r="G517" s="203"/>
    </row>
    <row r="518" spans="5:7">
      <c r="E518" s="34"/>
      <c r="F518" s="34"/>
      <c r="G518" s="203"/>
    </row>
    <row r="519" spans="5:7">
      <c r="E519" s="34"/>
      <c r="F519" s="34"/>
      <c r="G519" s="203"/>
    </row>
    <row r="520" spans="5:7">
      <c r="E520" s="34"/>
      <c r="F520" s="34"/>
      <c r="G520" s="203"/>
    </row>
    <row r="521" spans="5:7">
      <c r="E521" s="34"/>
      <c r="F521" s="34"/>
      <c r="G521" s="203"/>
    </row>
    <row r="522" spans="5:7">
      <c r="E522" s="34"/>
      <c r="F522" s="34"/>
      <c r="G522" s="203"/>
    </row>
    <row r="523" spans="5:7">
      <c r="E523" s="34"/>
      <c r="F523" s="34"/>
      <c r="G523" s="203"/>
    </row>
    <row r="524" spans="5:7">
      <c r="E524" s="34"/>
      <c r="F524" s="34"/>
      <c r="G524" s="203"/>
    </row>
    <row r="525" spans="5:7">
      <c r="E525" s="34"/>
      <c r="F525" s="34"/>
      <c r="G525" s="203"/>
    </row>
    <row r="526" spans="5:7">
      <c r="E526" s="34"/>
      <c r="F526" s="34"/>
      <c r="G526" s="203"/>
    </row>
    <row r="527" spans="5:7">
      <c r="E527" s="34"/>
      <c r="F527" s="34"/>
      <c r="G527" s="203"/>
    </row>
    <row r="528" spans="5:7">
      <c r="E528" s="34"/>
      <c r="F528" s="34"/>
      <c r="G528" s="203"/>
    </row>
    <row r="529" spans="5:7">
      <c r="E529" s="34"/>
      <c r="F529" s="34"/>
      <c r="G529" s="203"/>
    </row>
    <row r="530" spans="5:7">
      <c r="E530" s="34"/>
      <c r="F530" s="34"/>
      <c r="G530" s="203"/>
    </row>
    <row r="531" spans="5:7">
      <c r="E531" s="34"/>
      <c r="F531" s="34"/>
      <c r="G531" s="203"/>
    </row>
    <row r="532" spans="5:7">
      <c r="E532" s="34"/>
      <c r="F532" s="34"/>
      <c r="G532" s="203"/>
    </row>
    <row r="533" spans="5:7">
      <c r="E533" s="34"/>
      <c r="F533" s="34"/>
      <c r="G533" s="203"/>
    </row>
    <row r="534" spans="5:7">
      <c r="E534" s="34"/>
      <c r="F534" s="34"/>
      <c r="G534" s="203"/>
    </row>
    <row r="535" spans="5:7">
      <c r="E535" s="34"/>
      <c r="F535" s="34"/>
      <c r="G535" s="203"/>
    </row>
    <row r="536" spans="5:7">
      <c r="E536" s="34"/>
      <c r="F536" s="34"/>
      <c r="G536" s="203"/>
    </row>
    <row r="537" spans="5:7">
      <c r="E537" s="34"/>
      <c r="F537" s="34"/>
      <c r="G537" s="203"/>
    </row>
    <row r="538" spans="5:7">
      <c r="E538" s="34"/>
      <c r="F538" s="34"/>
      <c r="G538" s="203"/>
    </row>
    <row r="539" spans="5:7">
      <c r="E539" s="34"/>
      <c r="F539" s="34"/>
      <c r="G539" s="203"/>
    </row>
    <row r="540" spans="5:7">
      <c r="E540" s="34"/>
      <c r="F540" s="34"/>
      <c r="G540" s="203"/>
    </row>
    <row r="541" spans="5:7">
      <c r="E541" s="34"/>
      <c r="F541" s="34"/>
      <c r="G541" s="203"/>
    </row>
    <row r="542" spans="5:7">
      <c r="E542" s="34"/>
      <c r="F542" s="34"/>
      <c r="G542" s="203"/>
    </row>
    <row r="543" spans="5:7">
      <c r="E543" s="34"/>
      <c r="F543" s="34"/>
      <c r="G543" s="203"/>
    </row>
    <row r="544" spans="5:7">
      <c r="E544" s="34"/>
      <c r="F544" s="34"/>
      <c r="G544" s="203"/>
    </row>
    <row r="545" spans="5:7">
      <c r="E545" s="34"/>
      <c r="F545" s="34"/>
      <c r="G545" s="203"/>
    </row>
    <row r="546" spans="5:7">
      <c r="E546" s="34"/>
      <c r="F546" s="34"/>
      <c r="G546" s="203"/>
    </row>
    <row r="547" spans="5:7">
      <c r="E547" s="34"/>
      <c r="F547" s="34"/>
      <c r="G547" s="203"/>
    </row>
    <row r="548" spans="5:7">
      <c r="E548" s="34"/>
      <c r="F548" s="34"/>
      <c r="G548" s="203"/>
    </row>
    <row r="549" spans="5:7">
      <c r="E549" s="34"/>
      <c r="F549" s="34"/>
      <c r="G549" s="203"/>
    </row>
    <row r="550" spans="5:7">
      <c r="E550" s="34"/>
      <c r="F550" s="34"/>
      <c r="G550" s="203"/>
    </row>
    <row r="551" spans="5:7">
      <c r="E551" s="34"/>
      <c r="F551" s="34"/>
      <c r="G551" s="203"/>
    </row>
    <row r="552" spans="5:7">
      <c r="E552" s="34"/>
      <c r="F552" s="34"/>
      <c r="G552" s="203"/>
    </row>
    <row r="553" spans="5:7">
      <c r="E553" s="34"/>
      <c r="F553" s="34"/>
      <c r="G553" s="203"/>
    </row>
    <row r="554" spans="5:7">
      <c r="E554" s="34"/>
      <c r="F554" s="34"/>
      <c r="G554" s="203"/>
    </row>
    <row r="555" spans="5:7">
      <c r="E555" s="34"/>
      <c r="F555" s="34"/>
      <c r="G555" s="203"/>
    </row>
    <row r="556" spans="5:7">
      <c r="E556" s="34"/>
      <c r="F556" s="34"/>
      <c r="G556" s="203"/>
    </row>
    <row r="557" spans="5:7">
      <c r="E557" s="34"/>
      <c r="F557" s="34"/>
      <c r="G557" s="203"/>
    </row>
    <row r="558" spans="5:7">
      <c r="E558" s="34"/>
      <c r="F558" s="34"/>
      <c r="G558" s="203"/>
    </row>
    <row r="559" spans="5:7">
      <c r="E559" s="34"/>
      <c r="F559" s="34"/>
      <c r="G559" s="203"/>
    </row>
    <row r="560" spans="5:7">
      <c r="E560" s="34"/>
      <c r="F560" s="34"/>
      <c r="G560" s="203"/>
    </row>
    <row r="561" spans="5:7">
      <c r="E561" s="34"/>
      <c r="F561" s="34"/>
      <c r="G561" s="203"/>
    </row>
    <row r="562" spans="5:7">
      <c r="E562" s="34"/>
      <c r="F562" s="34"/>
      <c r="G562" s="203"/>
    </row>
    <row r="563" spans="5:7">
      <c r="E563" s="34"/>
      <c r="F563" s="34"/>
      <c r="G563" s="203"/>
    </row>
    <row r="564" spans="5:7">
      <c r="E564" s="34"/>
      <c r="F564" s="34"/>
      <c r="G564" s="203"/>
    </row>
    <row r="565" spans="5:7">
      <c r="E565" s="34"/>
      <c r="F565" s="34"/>
      <c r="G565" s="203"/>
    </row>
    <row r="566" spans="5:7">
      <c r="E566" s="34"/>
      <c r="F566" s="34"/>
      <c r="G566" s="203"/>
    </row>
    <row r="567" spans="5:7">
      <c r="E567" s="34"/>
      <c r="F567" s="34"/>
      <c r="G567" s="203"/>
    </row>
    <row r="568" spans="5:7">
      <c r="E568" s="34"/>
      <c r="F568" s="34"/>
      <c r="G568" s="203"/>
    </row>
    <row r="569" spans="5:7">
      <c r="E569" s="34"/>
      <c r="F569" s="34"/>
      <c r="G569" s="203"/>
    </row>
    <row r="570" spans="5:7">
      <c r="E570" s="34"/>
      <c r="F570" s="34"/>
      <c r="G570" s="203"/>
    </row>
    <row r="571" spans="5:7">
      <c r="E571" s="34"/>
      <c r="F571" s="34"/>
      <c r="G571" s="203"/>
    </row>
    <row r="572" spans="5:7">
      <c r="E572" s="34"/>
      <c r="F572" s="34"/>
      <c r="G572" s="203"/>
    </row>
    <row r="573" spans="5:7">
      <c r="E573" s="34"/>
      <c r="F573" s="34"/>
      <c r="G573" s="203"/>
    </row>
    <row r="574" spans="5:7">
      <c r="E574" s="34"/>
      <c r="F574" s="34"/>
      <c r="G574" s="203"/>
    </row>
    <row r="575" spans="5:7">
      <c r="E575" s="34"/>
      <c r="F575" s="34"/>
      <c r="G575" s="203"/>
    </row>
    <row r="576" spans="5:7">
      <c r="E576" s="34"/>
      <c r="F576" s="34"/>
      <c r="G576" s="203"/>
    </row>
    <row r="577" spans="5:7">
      <c r="E577" s="34"/>
      <c r="F577" s="34"/>
      <c r="G577" s="203"/>
    </row>
    <row r="578" spans="5:7">
      <c r="E578" s="34"/>
      <c r="F578" s="34"/>
      <c r="G578" s="203"/>
    </row>
    <row r="579" spans="5:7">
      <c r="E579" s="34"/>
      <c r="F579" s="34"/>
      <c r="G579" s="203"/>
    </row>
    <row r="580" spans="5:7">
      <c r="E580" s="34"/>
      <c r="F580" s="34"/>
      <c r="G580" s="203"/>
    </row>
    <row r="581" spans="5:7">
      <c r="E581" s="34"/>
      <c r="F581" s="34"/>
      <c r="G581" s="203"/>
    </row>
    <row r="582" spans="5:7">
      <c r="E582" s="34"/>
      <c r="F582" s="34"/>
      <c r="G582" s="203"/>
    </row>
    <row r="583" spans="5:7">
      <c r="E583" s="34"/>
      <c r="F583" s="34"/>
      <c r="G583" s="203"/>
    </row>
    <row r="584" spans="5:7">
      <c r="E584" s="34"/>
      <c r="F584" s="34"/>
      <c r="G584" s="203"/>
    </row>
    <row r="585" spans="5:7">
      <c r="E585" s="34"/>
      <c r="F585" s="34"/>
      <c r="G585" s="203"/>
    </row>
    <row r="586" spans="5:7">
      <c r="E586" s="34"/>
      <c r="F586" s="34"/>
      <c r="G586" s="203"/>
    </row>
    <row r="587" spans="5:7">
      <c r="E587" s="34"/>
      <c r="F587" s="34"/>
      <c r="G587" s="203"/>
    </row>
    <row r="588" spans="5:7">
      <c r="E588" s="34"/>
      <c r="F588" s="34"/>
      <c r="G588" s="203"/>
    </row>
    <row r="589" spans="5:7">
      <c r="E589" s="34"/>
      <c r="F589" s="34"/>
      <c r="G589" s="203"/>
    </row>
    <row r="590" spans="5:7">
      <c r="E590" s="34"/>
      <c r="F590" s="34"/>
      <c r="G590" s="203"/>
    </row>
    <row r="591" spans="5:7">
      <c r="E591" s="34"/>
      <c r="F591" s="34"/>
      <c r="G591" s="203"/>
    </row>
    <row r="592" spans="5:7">
      <c r="E592" s="34"/>
      <c r="F592" s="34"/>
      <c r="G592" s="203"/>
    </row>
    <row r="593" spans="5:7">
      <c r="E593" s="34"/>
      <c r="F593" s="34"/>
      <c r="G593" s="203"/>
    </row>
    <row r="594" spans="5:7">
      <c r="E594" s="34"/>
      <c r="F594" s="34"/>
      <c r="G594" s="203"/>
    </row>
    <row r="595" spans="5:7">
      <c r="E595" s="34"/>
      <c r="F595" s="34"/>
      <c r="G595" s="203"/>
    </row>
    <row r="596" spans="5:7">
      <c r="E596" s="34"/>
      <c r="F596" s="34"/>
      <c r="G596" s="203"/>
    </row>
    <row r="597" spans="5:7">
      <c r="E597" s="34"/>
      <c r="F597" s="34"/>
      <c r="G597" s="203"/>
    </row>
    <row r="598" spans="5:7">
      <c r="E598" s="34"/>
      <c r="F598" s="34"/>
      <c r="G598" s="203"/>
    </row>
    <row r="599" spans="5:7">
      <c r="E599" s="34"/>
      <c r="F599" s="34"/>
      <c r="G599" s="203"/>
    </row>
    <row r="600" spans="5:7">
      <c r="E600" s="34"/>
      <c r="F600" s="34"/>
      <c r="G600" s="203"/>
    </row>
    <row r="601" spans="5:7">
      <c r="E601" s="34"/>
      <c r="F601" s="34"/>
      <c r="G601" s="203"/>
    </row>
    <row r="602" spans="5:7">
      <c r="E602" s="34"/>
      <c r="F602" s="34"/>
      <c r="G602" s="203"/>
    </row>
    <row r="603" spans="5:7">
      <c r="E603" s="34"/>
      <c r="F603" s="34"/>
      <c r="G603" s="203"/>
    </row>
    <row r="604" spans="5:7">
      <c r="E604" s="34"/>
      <c r="F604" s="34"/>
      <c r="G604" s="203"/>
    </row>
    <row r="605" spans="5:7">
      <c r="E605" s="34"/>
      <c r="F605" s="34"/>
      <c r="G605" s="203"/>
    </row>
    <row r="606" spans="5:7">
      <c r="E606" s="34"/>
      <c r="F606" s="34"/>
      <c r="G606" s="203"/>
    </row>
    <row r="607" spans="5:7">
      <c r="E607" s="34"/>
      <c r="F607" s="34"/>
      <c r="G607" s="203"/>
    </row>
    <row r="608" spans="5:7">
      <c r="E608" s="34"/>
      <c r="F608" s="34"/>
      <c r="G608" s="203"/>
    </row>
    <row r="609" spans="5:7">
      <c r="E609" s="34"/>
      <c r="F609" s="34"/>
      <c r="G609" s="203"/>
    </row>
    <row r="610" spans="5:7">
      <c r="E610" s="34"/>
      <c r="F610" s="34"/>
      <c r="G610" s="203"/>
    </row>
    <row r="611" spans="5:7">
      <c r="E611" s="34"/>
      <c r="F611" s="34"/>
      <c r="G611" s="203"/>
    </row>
    <row r="612" spans="5:7">
      <c r="E612" s="34"/>
      <c r="F612" s="34"/>
      <c r="G612" s="203"/>
    </row>
    <row r="613" spans="5:7">
      <c r="E613" s="34"/>
      <c r="F613" s="34"/>
      <c r="G613" s="203"/>
    </row>
    <row r="614" spans="5:7">
      <c r="E614" s="34"/>
      <c r="F614" s="34"/>
      <c r="G614" s="203"/>
    </row>
    <row r="615" spans="5:7">
      <c r="E615" s="34"/>
      <c r="F615" s="34"/>
      <c r="G615" s="203"/>
    </row>
    <row r="616" spans="5:7">
      <c r="E616" s="34"/>
      <c r="F616" s="34"/>
      <c r="G616" s="203"/>
    </row>
    <row r="617" spans="5:7">
      <c r="E617" s="34"/>
      <c r="F617" s="34"/>
      <c r="G617" s="203"/>
    </row>
    <row r="618" spans="5:7">
      <c r="E618" s="34"/>
      <c r="F618" s="34"/>
      <c r="G618" s="203"/>
    </row>
    <row r="619" spans="5:7">
      <c r="E619" s="34"/>
      <c r="F619" s="34"/>
      <c r="G619" s="203"/>
    </row>
    <row r="620" spans="5:7">
      <c r="E620" s="34"/>
      <c r="F620" s="34"/>
      <c r="G620" s="203"/>
    </row>
    <row r="621" spans="5:7">
      <c r="E621" s="34"/>
      <c r="F621" s="34"/>
      <c r="G621" s="203"/>
    </row>
    <row r="622" spans="5:7">
      <c r="E622" s="34"/>
      <c r="F622" s="34"/>
      <c r="G622" s="203"/>
    </row>
    <row r="623" spans="5:7">
      <c r="E623" s="34"/>
      <c r="F623" s="34"/>
      <c r="G623" s="203"/>
    </row>
    <row r="624" spans="5:7">
      <c r="E624" s="34"/>
      <c r="F624" s="34"/>
      <c r="G624" s="203"/>
    </row>
    <row r="625" spans="5:7">
      <c r="E625" s="34"/>
      <c r="F625" s="34"/>
      <c r="G625" s="203"/>
    </row>
    <row r="626" spans="5:7">
      <c r="E626" s="34"/>
      <c r="F626" s="34"/>
      <c r="G626" s="203"/>
    </row>
    <row r="627" spans="5:7">
      <c r="E627" s="34"/>
      <c r="F627" s="34"/>
      <c r="G627" s="203"/>
    </row>
    <row r="628" spans="5:7">
      <c r="E628" s="34"/>
      <c r="F628" s="34"/>
      <c r="G628" s="203"/>
    </row>
    <row r="629" spans="5:7">
      <c r="E629" s="34"/>
      <c r="F629" s="34"/>
      <c r="G629" s="203"/>
    </row>
    <row r="630" spans="5:7">
      <c r="E630" s="34"/>
      <c r="F630" s="34"/>
      <c r="G630" s="203"/>
    </row>
    <row r="631" spans="5:7">
      <c r="E631" s="34"/>
      <c r="F631" s="34"/>
      <c r="G631" s="203"/>
    </row>
    <row r="632" spans="5:7">
      <c r="E632" s="34"/>
      <c r="F632" s="34"/>
      <c r="G632" s="203"/>
    </row>
    <row r="633" spans="5:7">
      <c r="E633" s="34"/>
      <c r="F633" s="34"/>
      <c r="G633" s="203"/>
    </row>
    <row r="634" spans="5:7">
      <c r="E634" s="34"/>
      <c r="F634" s="34"/>
      <c r="G634" s="203"/>
    </row>
    <row r="635" spans="5:7">
      <c r="E635" s="34"/>
      <c r="F635" s="34"/>
      <c r="G635" s="203"/>
    </row>
    <row r="636" spans="5:7">
      <c r="E636" s="34"/>
      <c r="F636" s="34"/>
      <c r="G636" s="203"/>
    </row>
    <row r="637" spans="5:7">
      <c r="E637" s="34"/>
      <c r="F637" s="34"/>
      <c r="G637" s="203"/>
    </row>
    <row r="638" spans="5:7">
      <c r="E638" s="34"/>
      <c r="F638" s="34"/>
      <c r="G638" s="203"/>
    </row>
    <row r="639" spans="5:7">
      <c r="E639" s="34"/>
      <c r="F639" s="34"/>
      <c r="G639" s="203"/>
    </row>
    <row r="640" spans="5:7">
      <c r="E640" s="34"/>
      <c r="F640" s="34"/>
      <c r="G640" s="203"/>
    </row>
    <row r="641" spans="5:7">
      <c r="E641" s="34"/>
      <c r="F641" s="34"/>
      <c r="G641" s="203"/>
    </row>
    <row r="642" spans="5:7">
      <c r="E642" s="34"/>
      <c r="F642" s="34"/>
      <c r="G642" s="203"/>
    </row>
    <row r="643" spans="5:7">
      <c r="E643" s="34"/>
      <c r="F643" s="34"/>
      <c r="G643" s="203"/>
    </row>
    <row r="644" spans="5:7">
      <c r="E644" s="34"/>
      <c r="F644" s="34"/>
      <c r="G644" s="203"/>
    </row>
    <row r="645" spans="5:7">
      <c r="E645" s="34"/>
      <c r="F645" s="34"/>
      <c r="G645" s="203"/>
    </row>
    <row r="646" spans="5:7">
      <c r="E646" s="34"/>
      <c r="F646" s="34"/>
      <c r="G646" s="203"/>
    </row>
    <row r="647" spans="5:7">
      <c r="E647" s="34"/>
      <c r="F647" s="34"/>
      <c r="G647" s="203"/>
    </row>
    <row r="648" spans="5:7">
      <c r="E648" s="34"/>
      <c r="F648" s="34"/>
      <c r="G648" s="203"/>
    </row>
    <row r="649" spans="5:7">
      <c r="E649" s="34"/>
      <c r="F649" s="34"/>
      <c r="G649" s="203"/>
    </row>
    <row r="650" spans="5:7">
      <c r="E650" s="34"/>
      <c r="F650" s="34"/>
      <c r="G650" s="203"/>
    </row>
    <row r="651" spans="5:7">
      <c r="E651" s="34"/>
      <c r="F651" s="34"/>
      <c r="G651" s="203"/>
    </row>
    <row r="652" spans="5:7">
      <c r="E652" s="34"/>
      <c r="F652" s="34"/>
      <c r="G652" s="203"/>
    </row>
    <row r="653" spans="5:7">
      <c r="E653" s="34"/>
      <c r="F653" s="34"/>
      <c r="G653" s="203"/>
    </row>
    <row r="654" spans="5:7">
      <c r="E654" s="34"/>
      <c r="F654" s="34"/>
      <c r="G654" s="203"/>
    </row>
    <row r="655" spans="5:7">
      <c r="E655" s="34"/>
      <c r="F655" s="34"/>
      <c r="G655" s="203"/>
    </row>
    <row r="656" spans="5:7">
      <c r="E656" s="34"/>
      <c r="F656" s="34"/>
      <c r="G656" s="203"/>
    </row>
    <row r="657" spans="5:7">
      <c r="E657" s="34"/>
      <c r="F657" s="34"/>
      <c r="G657" s="203"/>
    </row>
    <row r="658" spans="5:7">
      <c r="E658" s="34"/>
      <c r="F658" s="34"/>
      <c r="G658" s="203"/>
    </row>
    <row r="659" spans="5:7">
      <c r="E659" s="34"/>
      <c r="F659" s="34"/>
      <c r="G659" s="203"/>
    </row>
    <row r="660" spans="5:7">
      <c r="E660" s="34"/>
      <c r="F660" s="34"/>
      <c r="G660" s="203"/>
    </row>
    <row r="661" spans="5:7">
      <c r="E661" s="34"/>
      <c r="F661" s="34"/>
      <c r="G661" s="203"/>
    </row>
    <row r="662" spans="5:7">
      <c r="E662" s="34"/>
      <c r="F662" s="34"/>
      <c r="G662" s="203"/>
    </row>
    <row r="663" spans="5:7">
      <c r="E663" s="34"/>
      <c r="F663" s="34"/>
      <c r="G663" s="203"/>
    </row>
    <row r="664" spans="5:7">
      <c r="E664" s="34"/>
      <c r="F664" s="34"/>
      <c r="G664" s="203"/>
    </row>
    <row r="665" spans="5:7">
      <c r="E665" s="34"/>
      <c r="F665" s="34"/>
      <c r="G665" s="203"/>
    </row>
    <row r="666" spans="5:7">
      <c r="E666" s="34"/>
      <c r="F666" s="34"/>
      <c r="G666" s="203"/>
    </row>
    <row r="667" spans="5:7">
      <c r="E667" s="34"/>
      <c r="F667" s="34"/>
      <c r="G667" s="203"/>
    </row>
    <row r="668" spans="5:7">
      <c r="E668" s="34"/>
      <c r="F668" s="34"/>
      <c r="G668" s="203"/>
    </row>
    <row r="669" spans="5:7">
      <c r="E669" s="34"/>
      <c r="F669" s="34"/>
      <c r="G669" s="203"/>
    </row>
    <row r="670" spans="5:7">
      <c r="E670" s="34"/>
      <c r="F670" s="34"/>
      <c r="G670" s="203"/>
    </row>
    <row r="671" spans="5:7">
      <c r="E671" s="34"/>
      <c r="F671" s="34"/>
      <c r="G671" s="203"/>
    </row>
    <row r="672" spans="5:7">
      <c r="E672" s="34"/>
      <c r="F672" s="34"/>
      <c r="G672" s="203"/>
    </row>
    <row r="673" spans="5:7">
      <c r="E673" s="34"/>
      <c r="F673" s="34"/>
      <c r="G673" s="203"/>
    </row>
    <row r="674" spans="5:7">
      <c r="E674" s="34"/>
      <c r="F674" s="34"/>
      <c r="G674" s="203"/>
    </row>
    <row r="675" spans="5:7">
      <c r="E675" s="34"/>
      <c r="F675" s="34"/>
      <c r="G675" s="203"/>
    </row>
    <row r="676" spans="5:7">
      <c r="E676" s="34"/>
      <c r="F676" s="34"/>
      <c r="G676" s="203"/>
    </row>
    <row r="677" spans="5:7">
      <c r="E677" s="34"/>
      <c r="F677" s="34"/>
      <c r="G677" s="203"/>
    </row>
    <row r="678" spans="5:7">
      <c r="E678" s="34"/>
      <c r="F678" s="34"/>
      <c r="G678" s="203"/>
    </row>
    <row r="679" spans="5:7">
      <c r="E679" s="34"/>
      <c r="F679" s="34"/>
      <c r="G679" s="203"/>
    </row>
    <row r="680" spans="5:7">
      <c r="E680" s="34"/>
      <c r="F680" s="34"/>
      <c r="G680" s="203"/>
    </row>
    <row r="681" spans="5:7">
      <c r="E681" s="34"/>
      <c r="F681" s="34"/>
      <c r="G681" s="203"/>
    </row>
    <row r="682" spans="5:7">
      <c r="E682" s="34"/>
      <c r="F682" s="34"/>
      <c r="G682" s="203"/>
    </row>
    <row r="683" spans="5:7">
      <c r="E683" s="34"/>
      <c r="F683" s="34"/>
      <c r="G683" s="203"/>
    </row>
    <row r="684" spans="5:7">
      <c r="E684" s="34"/>
      <c r="F684" s="34"/>
      <c r="G684" s="203"/>
    </row>
    <row r="685" spans="5:7">
      <c r="E685" s="34"/>
      <c r="F685" s="34"/>
      <c r="G685" s="203"/>
    </row>
    <row r="686" spans="5:7">
      <c r="E686" s="34"/>
      <c r="F686" s="34"/>
      <c r="G686" s="203"/>
    </row>
    <row r="687" spans="5:7">
      <c r="E687" s="34"/>
      <c r="F687" s="34"/>
      <c r="G687" s="203"/>
    </row>
    <row r="688" spans="5:7">
      <c r="E688" s="34"/>
      <c r="F688" s="34"/>
      <c r="G688" s="203"/>
    </row>
    <row r="689" spans="5:7">
      <c r="E689" s="34"/>
      <c r="F689" s="34"/>
      <c r="G689" s="203"/>
    </row>
    <row r="690" spans="5:7">
      <c r="E690" s="34"/>
      <c r="F690" s="34"/>
      <c r="G690" s="203"/>
    </row>
    <row r="691" spans="5:7">
      <c r="E691" s="34"/>
      <c r="F691" s="34"/>
      <c r="G691" s="203"/>
    </row>
    <row r="692" spans="5:7">
      <c r="E692" s="34"/>
      <c r="F692" s="34"/>
      <c r="G692" s="203"/>
    </row>
    <row r="693" spans="5:7">
      <c r="E693" s="34"/>
      <c r="F693" s="34"/>
      <c r="G693" s="203"/>
    </row>
    <row r="694" spans="5:7">
      <c r="E694" s="34"/>
      <c r="F694" s="34"/>
      <c r="G694" s="203"/>
    </row>
    <row r="695" spans="5:7">
      <c r="E695" s="34"/>
      <c r="F695" s="34"/>
      <c r="G695" s="203"/>
    </row>
    <row r="696" spans="5:7">
      <c r="E696" s="34"/>
      <c r="F696" s="34"/>
      <c r="G696" s="203"/>
    </row>
    <row r="697" spans="5:7">
      <c r="E697" s="34"/>
      <c r="F697" s="34"/>
      <c r="G697" s="203"/>
    </row>
    <row r="698" spans="5:7">
      <c r="E698" s="34"/>
      <c r="F698" s="34"/>
      <c r="G698" s="203"/>
    </row>
    <row r="699" spans="5:7">
      <c r="E699" s="34"/>
      <c r="F699" s="34"/>
      <c r="G699" s="203"/>
    </row>
    <row r="700" spans="5:7">
      <c r="E700" s="34"/>
      <c r="F700" s="34"/>
      <c r="G700" s="203"/>
    </row>
    <row r="701" spans="5:7">
      <c r="E701" s="34"/>
      <c r="F701" s="34"/>
      <c r="G701" s="203"/>
    </row>
    <row r="702" spans="5:7">
      <c r="E702" s="34"/>
      <c r="F702" s="34"/>
      <c r="G702" s="203"/>
    </row>
    <row r="703" spans="5:7">
      <c r="E703" s="34"/>
      <c r="F703" s="34"/>
      <c r="G703" s="203"/>
    </row>
    <row r="704" spans="5:7">
      <c r="E704" s="34"/>
      <c r="F704" s="34"/>
      <c r="G704" s="203"/>
    </row>
    <row r="705" spans="5:7">
      <c r="E705" s="34"/>
      <c r="F705" s="34"/>
      <c r="G705" s="203"/>
    </row>
    <row r="706" spans="5:7">
      <c r="E706" s="34"/>
      <c r="F706" s="34"/>
      <c r="G706" s="203"/>
    </row>
    <row r="707" spans="5:7">
      <c r="E707" s="34"/>
      <c r="F707" s="34"/>
      <c r="G707" s="203"/>
    </row>
    <row r="708" spans="5:7">
      <c r="E708" s="34"/>
      <c r="F708" s="34"/>
      <c r="G708" s="203"/>
    </row>
    <row r="709" spans="5:7">
      <c r="E709" s="34"/>
      <c r="F709" s="34"/>
      <c r="G709" s="203"/>
    </row>
    <row r="710" spans="5:7">
      <c r="E710" s="34"/>
      <c r="F710" s="34"/>
      <c r="G710" s="203"/>
    </row>
    <row r="711" spans="5:7">
      <c r="E711" s="34"/>
      <c r="F711" s="34"/>
      <c r="G711" s="203"/>
    </row>
    <row r="712" spans="5:7">
      <c r="E712" s="34"/>
      <c r="F712" s="34"/>
      <c r="G712" s="203"/>
    </row>
    <row r="713" spans="5:7">
      <c r="E713" s="34"/>
      <c r="F713" s="34"/>
      <c r="G713" s="203"/>
    </row>
    <row r="714" spans="5:7">
      <c r="E714" s="34"/>
      <c r="F714" s="34"/>
      <c r="G714" s="203"/>
    </row>
    <row r="715" spans="5:7">
      <c r="E715" s="34"/>
      <c r="F715" s="34"/>
      <c r="G715" s="203"/>
    </row>
    <row r="716" spans="5:7">
      <c r="E716" s="34"/>
      <c r="F716" s="34"/>
      <c r="G716" s="203"/>
    </row>
    <row r="717" spans="5:7">
      <c r="E717" s="34"/>
      <c r="F717" s="34"/>
      <c r="G717" s="203"/>
    </row>
    <row r="718" spans="5:7">
      <c r="E718" s="34"/>
      <c r="F718" s="34"/>
      <c r="G718" s="203"/>
    </row>
    <row r="719" spans="5:7">
      <c r="E719" s="34"/>
      <c r="F719" s="34"/>
      <c r="G719" s="203"/>
    </row>
    <row r="720" spans="5:7">
      <c r="E720" s="34"/>
      <c r="F720" s="34"/>
      <c r="G720" s="203"/>
    </row>
    <row r="721" spans="5:7">
      <c r="E721" s="34"/>
      <c r="F721" s="34"/>
      <c r="G721" s="203"/>
    </row>
    <row r="722" spans="5:7">
      <c r="E722" s="34"/>
      <c r="F722" s="34"/>
      <c r="G722" s="203"/>
    </row>
    <row r="723" spans="5:7">
      <c r="E723" s="34"/>
      <c r="F723" s="34"/>
      <c r="G723" s="203"/>
    </row>
    <row r="724" spans="5:7">
      <c r="E724" s="34"/>
      <c r="F724" s="34"/>
      <c r="G724" s="203"/>
    </row>
    <row r="725" spans="5:7">
      <c r="E725" s="34"/>
      <c r="F725" s="34"/>
      <c r="G725" s="203"/>
    </row>
    <row r="726" spans="5:7">
      <c r="E726" s="34"/>
      <c r="F726" s="34"/>
      <c r="G726" s="203"/>
    </row>
    <row r="727" spans="5:7">
      <c r="E727" s="34"/>
      <c r="F727" s="34"/>
      <c r="G727" s="203"/>
    </row>
    <row r="728" spans="5:7">
      <c r="E728" s="34"/>
      <c r="F728" s="34"/>
      <c r="G728" s="203"/>
    </row>
    <row r="729" spans="5:7">
      <c r="E729" s="34"/>
      <c r="F729" s="34"/>
      <c r="G729" s="203"/>
    </row>
    <row r="730" spans="5:7">
      <c r="E730" s="34"/>
      <c r="F730" s="34"/>
      <c r="G730" s="203"/>
    </row>
    <row r="731" spans="5:7">
      <c r="E731" s="34"/>
      <c r="F731" s="34"/>
      <c r="G731" s="203"/>
    </row>
    <row r="732" spans="5:7">
      <c r="E732" s="34"/>
      <c r="F732" s="34"/>
      <c r="G732" s="203"/>
    </row>
    <row r="733" spans="5:7">
      <c r="E733" s="34"/>
      <c r="F733" s="34"/>
      <c r="G733" s="203"/>
    </row>
    <row r="734" spans="5:7">
      <c r="E734" s="34"/>
      <c r="F734" s="34"/>
      <c r="G734" s="203"/>
    </row>
    <row r="735" spans="5:7">
      <c r="E735" s="34"/>
      <c r="F735" s="34"/>
      <c r="G735" s="203"/>
    </row>
    <row r="736" spans="5:7">
      <c r="E736" s="34"/>
      <c r="F736" s="34"/>
      <c r="G736" s="203"/>
    </row>
    <row r="737" spans="5:7">
      <c r="E737" s="34"/>
      <c r="F737" s="34"/>
      <c r="G737" s="203"/>
    </row>
    <row r="738" spans="5:7">
      <c r="E738" s="34"/>
      <c r="F738" s="34"/>
      <c r="G738" s="203"/>
    </row>
    <row r="739" spans="5:7">
      <c r="E739" s="34"/>
      <c r="F739" s="34"/>
      <c r="G739" s="203"/>
    </row>
    <row r="740" spans="5:7">
      <c r="E740" s="34"/>
      <c r="F740" s="34"/>
      <c r="G740" s="203"/>
    </row>
    <row r="741" spans="5:7">
      <c r="E741" s="34"/>
      <c r="F741" s="34"/>
      <c r="G741" s="203"/>
    </row>
    <row r="742" spans="5:7">
      <c r="E742" s="34"/>
      <c r="F742" s="34"/>
      <c r="G742" s="203"/>
    </row>
    <row r="743" spans="5:7">
      <c r="E743" s="34"/>
      <c r="F743" s="34"/>
      <c r="G743" s="203"/>
    </row>
    <row r="744" spans="5:7">
      <c r="E744" s="34"/>
      <c r="F744" s="34"/>
      <c r="G744" s="203"/>
    </row>
    <row r="745" spans="5:7">
      <c r="E745" s="34"/>
      <c r="F745" s="34"/>
      <c r="G745" s="203"/>
    </row>
    <row r="746" spans="5:7">
      <c r="E746" s="34"/>
      <c r="F746" s="34"/>
      <c r="G746" s="203"/>
    </row>
    <row r="747" spans="5:7">
      <c r="E747" s="34"/>
      <c r="F747" s="34"/>
      <c r="G747" s="203"/>
    </row>
    <row r="748" spans="5:7">
      <c r="E748" s="34"/>
      <c r="F748" s="34"/>
      <c r="G748" s="203"/>
    </row>
    <row r="749" spans="5:7">
      <c r="E749" s="34"/>
      <c r="F749" s="34"/>
      <c r="G749" s="203"/>
    </row>
    <row r="750" spans="5:7">
      <c r="E750" s="34"/>
      <c r="F750" s="34"/>
      <c r="G750" s="203"/>
    </row>
    <row r="751" spans="5:7">
      <c r="E751" s="34"/>
      <c r="F751" s="34"/>
      <c r="G751" s="203"/>
    </row>
    <row r="752" spans="5:7">
      <c r="E752" s="34"/>
      <c r="F752" s="34"/>
      <c r="G752" s="203"/>
    </row>
    <row r="753" spans="5:7">
      <c r="E753" s="34"/>
      <c r="F753" s="34"/>
      <c r="G753" s="203"/>
    </row>
    <row r="754" spans="5:7">
      <c r="E754" s="34"/>
      <c r="F754" s="34"/>
      <c r="G754" s="203"/>
    </row>
    <row r="755" spans="5:7">
      <c r="E755" s="34"/>
      <c r="F755" s="34"/>
      <c r="G755" s="203"/>
    </row>
    <row r="756" spans="5:7">
      <c r="E756" s="34"/>
      <c r="F756" s="34"/>
      <c r="G756" s="203"/>
    </row>
    <row r="757" spans="5:7">
      <c r="E757" s="34"/>
      <c r="F757" s="34"/>
      <c r="G757" s="203"/>
    </row>
    <row r="758" spans="5:7">
      <c r="E758" s="34"/>
      <c r="F758" s="34"/>
      <c r="G758" s="203"/>
    </row>
    <row r="759" spans="5:7">
      <c r="E759" s="34"/>
      <c r="F759" s="34"/>
      <c r="G759" s="203"/>
    </row>
    <row r="760" spans="5:7">
      <c r="E760" s="34"/>
      <c r="F760" s="34"/>
      <c r="G760" s="203"/>
    </row>
    <row r="761" spans="5:7">
      <c r="E761" s="34"/>
      <c r="F761" s="34"/>
      <c r="G761" s="203"/>
    </row>
    <row r="762" spans="5:7">
      <c r="E762" s="34"/>
      <c r="F762" s="34"/>
      <c r="G762" s="203"/>
    </row>
    <row r="763" spans="5:7">
      <c r="E763" s="34"/>
      <c r="F763" s="34"/>
      <c r="G763" s="203"/>
    </row>
    <row r="764" spans="5:7">
      <c r="E764" s="34"/>
      <c r="F764" s="34"/>
      <c r="G764" s="203"/>
    </row>
    <row r="765" spans="5:7">
      <c r="E765" s="34"/>
      <c r="F765" s="34"/>
      <c r="G765" s="203"/>
    </row>
    <row r="766" spans="5:7">
      <c r="E766" s="34"/>
      <c r="F766" s="34"/>
      <c r="G766" s="203"/>
    </row>
    <row r="767" spans="5:7">
      <c r="E767" s="34"/>
      <c r="F767" s="34"/>
      <c r="G767" s="203"/>
    </row>
    <row r="768" spans="5:7">
      <c r="E768" s="34"/>
      <c r="F768" s="34"/>
      <c r="G768" s="203"/>
    </row>
    <row r="769" spans="5:7">
      <c r="E769" s="34"/>
      <c r="F769" s="34"/>
      <c r="G769" s="203"/>
    </row>
    <row r="770" spans="5:7">
      <c r="E770" s="34"/>
      <c r="F770" s="34"/>
      <c r="G770" s="203"/>
    </row>
    <row r="771" spans="5:7">
      <c r="E771" s="34"/>
      <c r="F771" s="34"/>
      <c r="G771" s="203"/>
    </row>
    <row r="772" spans="5:7">
      <c r="E772" s="34"/>
      <c r="F772" s="34"/>
      <c r="G772" s="203"/>
    </row>
    <row r="773" spans="5:7">
      <c r="E773" s="34"/>
      <c r="F773" s="34"/>
      <c r="G773" s="203"/>
    </row>
    <row r="774" spans="5:7">
      <c r="E774" s="34"/>
      <c r="F774" s="34"/>
      <c r="G774" s="203"/>
    </row>
    <row r="775" spans="5:7">
      <c r="E775" s="34"/>
      <c r="F775" s="34"/>
      <c r="G775" s="203"/>
    </row>
    <row r="776" spans="5:7">
      <c r="E776" s="34"/>
      <c r="F776" s="34"/>
      <c r="G776" s="203"/>
    </row>
    <row r="777" spans="5:7">
      <c r="E777" s="34"/>
      <c r="F777" s="34"/>
      <c r="G777" s="203"/>
    </row>
    <row r="778" spans="5:7">
      <c r="E778" s="34"/>
      <c r="F778" s="34"/>
      <c r="G778" s="203"/>
    </row>
    <row r="779" spans="5:7">
      <c r="E779" s="34"/>
      <c r="F779" s="34"/>
      <c r="G779" s="203"/>
    </row>
    <row r="780" spans="5:7">
      <c r="E780" s="34"/>
      <c r="F780" s="34"/>
      <c r="G780" s="203"/>
    </row>
    <row r="781" spans="5:7">
      <c r="E781" s="34"/>
      <c r="F781" s="34"/>
      <c r="G781" s="203"/>
    </row>
    <row r="782" spans="5:7">
      <c r="E782" s="34"/>
      <c r="F782" s="34"/>
      <c r="G782" s="203"/>
    </row>
    <row r="783" spans="5:7">
      <c r="E783" s="34"/>
      <c r="F783" s="34"/>
      <c r="G783" s="203"/>
    </row>
    <row r="784" spans="5:7">
      <c r="E784" s="34"/>
      <c r="F784" s="34"/>
      <c r="G784" s="203"/>
    </row>
    <row r="785" spans="5:7">
      <c r="E785" s="34"/>
      <c r="F785" s="34"/>
      <c r="G785" s="203"/>
    </row>
    <row r="786" spans="5:7">
      <c r="E786" s="34"/>
      <c r="F786" s="34"/>
      <c r="G786" s="203"/>
    </row>
    <row r="787" spans="5:7">
      <c r="E787" s="34"/>
      <c r="F787" s="34"/>
      <c r="G787" s="203"/>
    </row>
    <row r="788" spans="5:7">
      <c r="E788" s="34"/>
      <c r="F788" s="34"/>
      <c r="G788" s="203"/>
    </row>
    <row r="789" spans="5:7">
      <c r="E789" s="34"/>
      <c r="F789" s="34"/>
      <c r="G789" s="203"/>
    </row>
    <row r="790" spans="5:7">
      <c r="E790" s="34"/>
      <c r="F790" s="34"/>
      <c r="G790" s="203"/>
    </row>
    <row r="791" spans="5:7">
      <c r="E791" s="34"/>
      <c r="F791" s="34"/>
      <c r="G791" s="203"/>
    </row>
    <row r="792" spans="5:7">
      <c r="E792" s="34"/>
      <c r="F792" s="34"/>
      <c r="G792" s="203"/>
    </row>
    <row r="793" spans="5:7">
      <c r="E793" s="34"/>
      <c r="F793" s="34"/>
      <c r="G793" s="203"/>
    </row>
    <row r="794" spans="5:7">
      <c r="E794" s="34"/>
      <c r="F794" s="34"/>
      <c r="G794" s="203"/>
    </row>
    <row r="795" spans="5:7">
      <c r="E795" s="34"/>
      <c r="F795" s="34"/>
      <c r="G795" s="203"/>
    </row>
    <row r="796" spans="5:7">
      <c r="E796" s="34"/>
      <c r="F796" s="34"/>
      <c r="G796" s="203"/>
    </row>
    <row r="797" spans="5:7">
      <c r="E797" s="34"/>
      <c r="F797" s="34"/>
      <c r="G797" s="203"/>
    </row>
    <row r="798" spans="5:7">
      <c r="E798" s="34"/>
      <c r="F798" s="34"/>
      <c r="G798" s="203"/>
    </row>
    <row r="799" spans="5:7">
      <c r="E799" s="34"/>
      <c r="F799" s="34"/>
      <c r="G799" s="203"/>
    </row>
    <row r="800" spans="5:7">
      <c r="E800" s="34"/>
      <c r="F800" s="34"/>
      <c r="G800" s="203"/>
    </row>
    <row r="801" spans="5:7">
      <c r="E801" s="34"/>
      <c r="F801" s="34"/>
      <c r="G801" s="203"/>
    </row>
    <row r="802" spans="5:7">
      <c r="E802" s="34"/>
      <c r="F802" s="34"/>
      <c r="G802" s="203"/>
    </row>
    <row r="803" spans="5:7">
      <c r="E803" s="34"/>
      <c r="F803" s="34"/>
      <c r="G803" s="203"/>
    </row>
    <row r="804" spans="5:7">
      <c r="E804" s="34"/>
      <c r="F804" s="34"/>
      <c r="G804" s="203"/>
    </row>
    <row r="805" spans="5:7">
      <c r="E805" s="34"/>
      <c r="F805" s="34"/>
      <c r="G805" s="203"/>
    </row>
    <row r="806" spans="5:7">
      <c r="E806" s="34"/>
      <c r="F806" s="34"/>
      <c r="G806" s="203"/>
    </row>
    <row r="807" spans="5:7">
      <c r="E807" s="34"/>
      <c r="F807" s="34"/>
      <c r="G807" s="203"/>
    </row>
    <row r="808" spans="5:7">
      <c r="E808" s="34"/>
      <c r="F808" s="34"/>
      <c r="G808" s="203"/>
    </row>
    <row r="809" spans="5:7">
      <c r="E809" s="34"/>
      <c r="F809" s="34"/>
      <c r="G809" s="203"/>
    </row>
    <row r="810" spans="5:7">
      <c r="E810" s="34"/>
      <c r="F810" s="34"/>
      <c r="G810" s="203"/>
    </row>
    <row r="811" spans="5:7">
      <c r="E811" s="34"/>
      <c r="F811" s="34"/>
      <c r="G811" s="203"/>
    </row>
    <row r="812" spans="5:7">
      <c r="E812" s="34"/>
      <c r="F812" s="34"/>
      <c r="G812" s="203"/>
    </row>
    <row r="813" spans="5:7">
      <c r="E813" s="34"/>
      <c r="F813" s="34"/>
      <c r="G813" s="203"/>
    </row>
    <row r="814" spans="5:7">
      <c r="E814" s="34"/>
      <c r="F814" s="34"/>
      <c r="G814" s="203"/>
    </row>
    <row r="815" spans="5:7">
      <c r="E815" s="34"/>
      <c r="F815" s="34"/>
      <c r="G815" s="203"/>
    </row>
    <row r="816" spans="5:7">
      <c r="E816" s="34"/>
      <c r="F816" s="34"/>
      <c r="G816" s="203"/>
    </row>
    <row r="817" spans="5:7">
      <c r="E817" s="34"/>
      <c r="F817" s="34"/>
      <c r="G817" s="203"/>
    </row>
    <row r="818" spans="5:7">
      <c r="E818" s="34"/>
      <c r="F818" s="34"/>
      <c r="G818" s="203"/>
    </row>
    <row r="819" spans="5:7">
      <c r="E819" s="34"/>
      <c r="F819" s="34"/>
      <c r="G819" s="203"/>
    </row>
    <row r="820" spans="5:7">
      <c r="E820" s="34"/>
      <c r="F820" s="34"/>
      <c r="G820" s="203"/>
    </row>
    <row r="821" spans="5:7">
      <c r="E821" s="34"/>
      <c r="F821" s="34"/>
      <c r="G821" s="203"/>
    </row>
    <row r="822" spans="5:7">
      <c r="E822" s="34"/>
      <c r="F822" s="34"/>
      <c r="G822" s="203"/>
    </row>
    <row r="823" spans="5:7">
      <c r="E823" s="34"/>
      <c r="F823" s="34"/>
      <c r="G823" s="203"/>
    </row>
    <row r="824" spans="5:7">
      <c r="E824" s="34"/>
      <c r="F824" s="34"/>
      <c r="G824" s="203"/>
    </row>
    <row r="825" spans="5:7">
      <c r="E825" s="34"/>
      <c r="F825" s="34"/>
      <c r="G825" s="203"/>
    </row>
    <row r="826" spans="5:7">
      <c r="E826" s="34"/>
      <c r="F826" s="34"/>
      <c r="G826" s="203"/>
    </row>
    <row r="827" spans="5:7">
      <c r="E827" s="34"/>
      <c r="F827" s="34"/>
      <c r="G827" s="203"/>
    </row>
    <row r="828" spans="5:7">
      <c r="E828" s="34"/>
      <c r="F828" s="34"/>
      <c r="G828" s="203"/>
    </row>
    <row r="829" spans="5:7">
      <c r="E829" s="34"/>
      <c r="F829" s="34"/>
      <c r="G829" s="203"/>
    </row>
    <row r="830" spans="5:7">
      <c r="E830" s="34"/>
      <c r="F830" s="34"/>
      <c r="G830" s="203"/>
    </row>
    <row r="831" spans="5:7">
      <c r="E831" s="34"/>
      <c r="F831" s="34"/>
      <c r="G831" s="203"/>
    </row>
    <row r="832" spans="5:7">
      <c r="E832" s="34"/>
      <c r="F832" s="34"/>
      <c r="G832" s="203"/>
    </row>
    <row r="833" spans="5:7">
      <c r="E833" s="34"/>
      <c r="F833" s="34"/>
      <c r="G833" s="203"/>
    </row>
    <row r="834" spans="5:7">
      <c r="E834" s="34"/>
      <c r="F834" s="34"/>
      <c r="G834" s="203"/>
    </row>
    <row r="835" spans="5:7">
      <c r="E835" s="34"/>
      <c r="F835" s="34"/>
      <c r="G835" s="203"/>
    </row>
    <row r="836" spans="5:7">
      <c r="E836" s="34"/>
      <c r="F836" s="34"/>
      <c r="G836" s="203"/>
    </row>
    <row r="837" spans="5:7">
      <c r="E837" s="34"/>
      <c r="F837" s="34"/>
      <c r="G837" s="203"/>
    </row>
    <row r="838" spans="5:7">
      <c r="E838" s="34"/>
      <c r="F838" s="34"/>
      <c r="G838" s="203"/>
    </row>
    <row r="839" spans="5:7">
      <c r="E839" s="34"/>
      <c r="F839" s="34"/>
      <c r="G839" s="203"/>
    </row>
    <row r="840" spans="5:7">
      <c r="E840" s="34"/>
      <c r="F840" s="34"/>
      <c r="G840" s="203"/>
    </row>
    <row r="841" spans="5:7">
      <c r="E841" s="34"/>
      <c r="F841" s="34"/>
      <c r="G841" s="203"/>
    </row>
    <row r="842" spans="5:7">
      <c r="E842" s="34"/>
      <c r="F842" s="34"/>
      <c r="G842" s="203"/>
    </row>
    <row r="843" spans="5:7">
      <c r="E843" s="34"/>
      <c r="F843" s="34"/>
      <c r="G843" s="203"/>
    </row>
    <row r="844" spans="5:7">
      <c r="E844" s="34"/>
      <c r="F844" s="34"/>
      <c r="G844" s="203"/>
    </row>
    <row r="845" spans="5:7">
      <c r="E845" s="34"/>
      <c r="F845" s="34"/>
      <c r="G845" s="203"/>
    </row>
    <row r="846" spans="5:7">
      <c r="E846" s="34"/>
      <c r="F846" s="34"/>
      <c r="G846" s="203"/>
    </row>
    <row r="847" spans="5:7">
      <c r="E847" s="34"/>
      <c r="F847" s="34"/>
      <c r="G847" s="203"/>
    </row>
    <row r="848" spans="5:7">
      <c r="E848" s="34"/>
      <c r="F848" s="34"/>
      <c r="G848" s="203"/>
    </row>
    <row r="849" spans="5:7">
      <c r="E849" s="34"/>
      <c r="F849" s="34"/>
      <c r="G849" s="203"/>
    </row>
    <row r="850" spans="5:7">
      <c r="E850" s="34"/>
      <c r="F850" s="34"/>
      <c r="G850" s="203"/>
    </row>
    <row r="851" spans="5:7">
      <c r="E851" s="34"/>
      <c r="F851" s="34"/>
      <c r="G851" s="203"/>
    </row>
    <row r="852" spans="5:7">
      <c r="E852" s="34"/>
      <c r="F852" s="34"/>
      <c r="G852" s="203"/>
    </row>
    <row r="853" spans="5:7">
      <c r="E853" s="34"/>
      <c r="F853" s="34"/>
      <c r="G853" s="203"/>
    </row>
    <row r="854" spans="5:7">
      <c r="E854" s="34"/>
      <c r="F854" s="34"/>
      <c r="G854" s="203"/>
    </row>
    <row r="855" spans="5:7">
      <c r="E855" s="34"/>
      <c r="F855" s="34"/>
      <c r="G855" s="203"/>
    </row>
    <row r="856" spans="5:7">
      <c r="E856" s="34"/>
      <c r="F856" s="34"/>
      <c r="G856" s="203"/>
    </row>
    <row r="857" spans="5:7">
      <c r="E857" s="34"/>
      <c r="F857" s="34"/>
      <c r="G857" s="203"/>
    </row>
    <row r="858" spans="5:7">
      <c r="E858" s="34"/>
      <c r="F858" s="34"/>
      <c r="G858" s="203"/>
    </row>
    <row r="859" spans="5:7">
      <c r="E859" s="34"/>
      <c r="F859" s="34"/>
      <c r="G859" s="203"/>
    </row>
    <row r="860" spans="5:7">
      <c r="E860" s="34"/>
      <c r="F860" s="34"/>
      <c r="G860" s="203"/>
    </row>
    <row r="861" spans="5:7">
      <c r="E861" s="34"/>
      <c r="F861" s="34"/>
      <c r="G861" s="203"/>
    </row>
    <row r="862" spans="5:7">
      <c r="E862" s="34"/>
      <c r="F862" s="34"/>
      <c r="G862" s="203"/>
    </row>
    <row r="863" spans="5:7">
      <c r="E863" s="34"/>
      <c r="F863" s="34"/>
      <c r="G863" s="203"/>
    </row>
    <row r="864" spans="5:7">
      <c r="E864" s="34"/>
      <c r="F864" s="34"/>
      <c r="G864" s="203"/>
    </row>
    <row r="865" spans="5:7">
      <c r="E865" s="34"/>
      <c r="F865" s="34"/>
      <c r="G865" s="203"/>
    </row>
    <row r="866" spans="5:7">
      <c r="E866" s="34"/>
      <c r="F866" s="34"/>
      <c r="G866" s="203"/>
    </row>
    <row r="867" spans="5:7">
      <c r="E867" s="34"/>
      <c r="F867" s="34"/>
      <c r="G867" s="203"/>
    </row>
    <row r="868" spans="5:7">
      <c r="E868" s="34"/>
      <c r="F868" s="34"/>
      <c r="G868" s="203"/>
    </row>
    <row r="869" spans="5:7">
      <c r="E869" s="34"/>
      <c r="F869" s="34"/>
      <c r="G869" s="203"/>
    </row>
    <row r="870" spans="5:7">
      <c r="E870" s="34"/>
      <c r="F870" s="34"/>
      <c r="G870" s="203"/>
    </row>
    <row r="871" spans="5:7">
      <c r="E871" s="34"/>
      <c r="F871" s="34"/>
      <c r="G871" s="203"/>
    </row>
    <row r="872" spans="5:7">
      <c r="E872" s="34"/>
      <c r="F872" s="34"/>
      <c r="G872" s="203"/>
    </row>
    <row r="873" spans="5:7">
      <c r="E873" s="34"/>
      <c r="F873" s="34"/>
      <c r="G873" s="203"/>
    </row>
    <row r="874" spans="5:7">
      <c r="E874" s="34"/>
      <c r="F874" s="34"/>
      <c r="G874" s="203"/>
    </row>
    <row r="875" spans="5:7">
      <c r="E875" s="34"/>
      <c r="F875" s="34"/>
      <c r="G875" s="203"/>
    </row>
    <row r="876" spans="5:7">
      <c r="E876" s="34"/>
      <c r="F876" s="34"/>
      <c r="G876" s="203"/>
    </row>
    <row r="877" spans="5:7">
      <c r="E877" s="34"/>
      <c r="F877" s="34"/>
      <c r="G877" s="203"/>
    </row>
    <row r="878" spans="5:7">
      <c r="E878" s="34"/>
      <c r="F878" s="34"/>
      <c r="G878" s="203"/>
    </row>
    <row r="879" spans="5:7">
      <c r="E879" s="34"/>
      <c r="F879" s="34"/>
      <c r="G879" s="203"/>
    </row>
    <row r="880" spans="5:7">
      <c r="E880" s="34"/>
      <c r="F880" s="34"/>
      <c r="G880" s="203"/>
    </row>
    <row r="881" spans="5:7">
      <c r="E881" s="34"/>
      <c r="F881" s="34"/>
      <c r="G881" s="203"/>
    </row>
    <row r="882" spans="5:7">
      <c r="E882" s="34"/>
      <c r="F882" s="34"/>
      <c r="G882" s="203"/>
    </row>
    <row r="883" spans="5:7">
      <c r="E883" s="34"/>
      <c r="F883" s="34"/>
      <c r="G883" s="203"/>
    </row>
    <row r="884" spans="5:7">
      <c r="E884" s="34"/>
      <c r="F884" s="34"/>
      <c r="G884" s="203"/>
    </row>
    <row r="885" spans="5:7">
      <c r="E885" s="34"/>
      <c r="F885" s="34"/>
      <c r="G885" s="203"/>
    </row>
    <row r="886" spans="5:7">
      <c r="E886" s="34"/>
      <c r="F886" s="34"/>
      <c r="G886" s="203"/>
    </row>
    <row r="887" spans="5:7">
      <c r="E887" s="34"/>
      <c r="F887" s="34"/>
      <c r="G887" s="203"/>
    </row>
    <row r="888" spans="5:7">
      <c r="E888" s="34"/>
      <c r="F888" s="34"/>
      <c r="G888" s="203"/>
    </row>
    <row r="889" spans="5:7">
      <c r="E889" s="34"/>
      <c r="F889" s="34"/>
      <c r="G889" s="203"/>
    </row>
    <row r="890" spans="5:7">
      <c r="E890" s="34"/>
      <c r="F890" s="34"/>
      <c r="G890" s="203"/>
    </row>
    <row r="891" spans="5:7">
      <c r="E891" s="34"/>
      <c r="F891" s="34"/>
      <c r="G891" s="203"/>
    </row>
    <row r="892" spans="5:7">
      <c r="E892" s="34"/>
      <c r="F892" s="34"/>
      <c r="G892" s="203"/>
    </row>
    <row r="893" spans="5:7">
      <c r="E893" s="34"/>
      <c r="F893" s="34"/>
      <c r="G893" s="203"/>
    </row>
    <row r="894" spans="5:7">
      <c r="E894" s="34"/>
      <c r="F894" s="34"/>
      <c r="G894" s="203"/>
    </row>
    <row r="895" spans="5:7">
      <c r="E895" s="34"/>
      <c r="F895" s="34"/>
      <c r="G895" s="203"/>
    </row>
    <row r="896" spans="5:7">
      <c r="E896" s="34"/>
      <c r="F896" s="34"/>
      <c r="G896" s="203"/>
    </row>
    <row r="897" spans="5:7">
      <c r="E897" s="34"/>
      <c r="F897" s="34"/>
      <c r="G897" s="203"/>
    </row>
    <row r="898" spans="5:7">
      <c r="E898" s="34"/>
      <c r="F898" s="34"/>
      <c r="G898" s="203"/>
    </row>
    <row r="899" spans="5:7">
      <c r="E899" s="34"/>
      <c r="F899" s="34"/>
      <c r="G899" s="203"/>
    </row>
    <row r="900" spans="5:7">
      <c r="E900" s="34"/>
      <c r="F900" s="34"/>
      <c r="G900" s="203"/>
    </row>
    <row r="901" spans="5:7">
      <c r="E901" s="34"/>
      <c r="F901" s="34"/>
      <c r="G901" s="203"/>
    </row>
    <row r="902" spans="5:7">
      <c r="E902" s="34"/>
      <c r="F902" s="34"/>
      <c r="G902" s="203"/>
    </row>
    <row r="903" spans="5:7">
      <c r="E903" s="34"/>
      <c r="F903" s="34"/>
      <c r="G903" s="203"/>
    </row>
    <row r="904" spans="5:7">
      <c r="E904" s="34"/>
      <c r="F904" s="34"/>
      <c r="G904" s="203"/>
    </row>
    <row r="905" spans="5:7">
      <c r="E905" s="34"/>
      <c r="F905" s="34"/>
      <c r="G905" s="203"/>
    </row>
    <row r="906" spans="5:7">
      <c r="E906" s="34"/>
      <c r="F906" s="34"/>
      <c r="G906" s="203"/>
    </row>
    <row r="907" spans="5:7">
      <c r="E907" s="34"/>
      <c r="F907" s="34"/>
      <c r="G907" s="203"/>
    </row>
    <row r="908" spans="5:7">
      <c r="E908" s="34"/>
      <c r="F908" s="34"/>
      <c r="G908" s="203"/>
    </row>
    <row r="909" spans="5:7">
      <c r="E909" s="34"/>
      <c r="F909" s="34"/>
      <c r="G909" s="203"/>
    </row>
    <row r="910" spans="5:7">
      <c r="E910" s="34"/>
      <c r="F910" s="34"/>
      <c r="G910" s="203"/>
    </row>
    <row r="911" spans="5:7">
      <c r="E911" s="34"/>
      <c r="F911" s="34"/>
      <c r="G911" s="203"/>
    </row>
    <row r="912" spans="5:7">
      <c r="E912" s="34"/>
      <c r="F912" s="34"/>
      <c r="G912" s="203"/>
    </row>
    <row r="913" spans="5:7">
      <c r="E913" s="34"/>
      <c r="F913" s="34"/>
      <c r="G913" s="203"/>
    </row>
    <row r="914" spans="5:7">
      <c r="E914" s="34"/>
      <c r="F914" s="34"/>
      <c r="G914" s="203"/>
    </row>
    <row r="915" spans="5:7">
      <c r="E915" s="34"/>
      <c r="F915" s="34"/>
      <c r="G915" s="203"/>
    </row>
    <row r="916" spans="5:7">
      <c r="E916" s="34"/>
      <c r="F916" s="34"/>
      <c r="G916" s="203"/>
    </row>
    <row r="917" spans="5:7">
      <c r="E917" s="34"/>
      <c r="F917" s="34"/>
      <c r="G917" s="203"/>
    </row>
    <row r="918" spans="5:7">
      <c r="E918" s="34"/>
      <c r="F918" s="34"/>
      <c r="G918" s="203"/>
    </row>
    <row r="919" spans="5:7">
      <c r="E919" s="34"/>
      <c r="F919" s="34"/>
      <c r="G919" s="203"/>
    </row>
    <row r="920" spans="5:7">
      <c r="E920" s="34"/>
      <c r="F920" s="34"/>
      <c r="G920" s="203"/>
    </row>
    <row r="921" spans="5:7">
      <c r="E921" s="34"/>
      <c r="F921" s="34"/>
      <c r="G921" s="203"/>
    </row>
    <row r="922" spans="5:7">
      <c r="E922" s="34"/>
      <c r="F922" s="34"/>
      <c r="G922" s="203"/>
    </row>
    <row r="923" spans="5:7">
      <c r="E923" s="34"/>
      <c r="F923" s="34"/>
      <c r="G923" s="203"/>
    </row>
    <row r="924" spans="5:7">
      <c r="E924" s="34"/>
      <c r="F924" s="34"/>
      <c r="G924" s="203"/>
    </row>
    <row r="925" spans="5:7">
      <c r="E925" s="34"/>
      <c r="F925" s="34"/>
      <c r="G925" s="203"/>
    </row>
    <row r="926" spans="5:7">
      <c r="E926" s="34"/>
      <c r="F926" s="34"/>
      <c r="G926" s="203"/>
    </row>
    <row r="927" spans="5:7">
      <c r="E927" s="34"/>
      <c r="F927" s="34"/>
      <c r="G927" s="203"/>
    </row>
    <row r="928" spans="5:7">
      <c r="E928" s="34"/>
      <c r="F928" s="34"/>
      <c r="G928" s="203"/>
    </row>
    <row r="929" spans="5:7">
      <c r="E929" s="34"/>
      <c r="F929" s="34"/>
      <c r="G929" s="203"/>
    </row>
    <row r="930" spans="5:7">
      <c r="E930" s="34"/>
      <c r="F930" s="34"/>
      <c r="G930" s="203"/>
    </row>
    <row r="931" spans="5:7">
      <c r="E931" s="34"/>
      <c r="F931" s="34"/>
      <c r="G931" s="203"/>
    </row>
  </sheetData>
  <autoFilter ref="A1:I1" xr:uid="{00000000-0001-0000-1E00-000000000000}"/>
  <phoneticPr fontId="4" type="noConversion"/>
  <conditionalFormatting sqref="D1">
    <cfRule type="cellIs" dxfId="55" priority="2" operator="equal">
      <formula>0</formula>
    </cfRule>
  </conditionalFormatting>
  <conditionalFormatting sqref="F1">
    <cfRule type="cellIs" dxfId="54" priority="1" operator="equal">
      <formula>0</formula>
    </cfRule>
  </conditionalFormatting>
  <conditionalFormatting sqref="H1">
    <cfRule type="cellIs" dxfId="53" priority="6" operator="equal">
      <formula>0</formula>
    </cfRule>
  </conditionalFormatting>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H924"/>
  <sheetViews>
    <sheetView zoomScale="85" zoomScaleNormal="85" workbookViewId="0">
      <pane ySplit="1" topLeftCell="A2" activePane="bottomLeft" state="frozen"/>
      <selection pane="bottomLeft" activeCell="C4" sqref="C4"/>
    </sheetView>
  </sheetViews>
  <sheetFormatPr baseColWidth="10" defaultColWidth="10.83203125" defaultRowHeight="16"/>
  <cols>
    <col min="1" max="1" width="12.5" style="7" bestFit="1" customWidth="1"/>
    <col min="2" max="2" width="9.5" style="7" bestFit="1" customWidth="1"/>
    <col min="3" max="3" width="25.6640625" style="7" customWidth="1"/>
    <col min="4" max="4" width="16.1640625" style="7" customWidth="1"/>
    <col min="5" max="5" width="13.5" style="9" customWidth="1"/>
    <col min="6" max="6" width="12" style="9" customWidth="1"/>
    <col min="7" max="7" width="8.1640625" style="96" customWidth="1"/>
    <col min="8" max="8" width="165" style="12" bestFit="1" customWidth="1"/>
    <col min="9" max="16384" width="10.83203125" style="9"/>
  </cols>
  <sheetData>
    <row r="1" spans="1:8" s="4" customFormat="1" ht="17">
      <c r="A1" s="70" t="s">
        <v>76</v>
      </c>
      <c r="B1" s="70" t="s">
        <v>77</v>
      </c>
      <c r="C1" s="70" t="s">
        <v>0</v>
      </c>
      <c r="D1" s="6" t="s">
        <v>209</v>
      </c>
      <c r="E1" s="70" t="s">
        <v>210</v>
      </c>
      <c r="F1" s="6" t="s">
        <v>211</v>
      </c>
      <c r="G1" s="92" t="s">
        <v>1157</v>
      </c>
      <c r="H1" s="74" t="s">
        <v>74</v>
      </c>
    </row>
    <row r="2" spans="1:8">
      <c r="A2" s="5" t="s">
        <v>578</v>
      </c>
      <c r="B2" s="30" t="s">
        <v>578</v>
      </c>
      <c r="C2" s="7" t="s">
        <v>46</v>
      </c>
      <c r="D2" s="24" t="s">
        <v>578</v>
      </c>
      <c r="E2" s="24" t="s">
        <v>578</v>
      </c>
      <c r="F2" s="24" t="s">
        <v>578</v>
      </c>
      <c r="G2" s="108"/>
      <c r="H2" s="24" t="s">
        <v>1158</v>
      </c>
    </row>
    <row r="3" spans="1:8" ht="17">
      <c r="A3" s="5" t="s">
        <v>95</v>
      </c>
      <c r="B3" s="5">
        <v>2019</v>
      </c>
      <c r="C3" s="7" t="s">
        <v>46</v>
      </c>
      <c r="D3" s="5"/>
      <c r="E3" s="34" t="s">
        <v>605</v>
      </c>
      <c r="F3" s="10" t="s">
        <v>605</v>
      </c>
      <c r="G3" s="95">
        <v>73.62</v>
      </c>
      <c r="H3" s="24" t="s">
        <v>1159</v>
      </c>
    </row>
    <row r="4" spans="1:8" ht="17">
      <c r="A4" s="5" t="s">
        <v>95</v>
      </c>
      <c r="B4" s="5">
        <v>2019</v>
      </c>
      <c r="C4" s="7" t="s">
        <v>46</v>
      </c>
      <c r="D4" s="5" t="s">
        <v>1105</v>
      </c>
      <c r="E4" s="34" t="s">
        <v>1101</v>
      </c>
      <c r="F4" s="10" t="s">
        <v>750</v>
      </c>
      <c r="G4" s="95">
        <v>17.190000000000001</v>
      </c>
      <c r="H4" s="24" t="s">
        <v>1160</v>
      </c>
    </row>
    <row r="5" spans="1:8" ht="17">
      <c r="A5" s="5" t="s">
        <v>95</v>
      </c>
      <c r="B5" s="5">
        <v>2019</v>
      </c>
      <c r="C5" s="7" t="s">
        <v>46</v>
      </c>
      <c r="D5" s="5"/>
      <c r="E5" s="34" t="s">
        <v>725</v>
      </c>
      <c r="F5" s="10" t="s">
        <v>1161</v>
      </c>
      <c r="G5" s="95">
        <v>7.74</v>
      </c>
      <c r="H5" s="24" t="s">
        <v>1162</v>
      </c>
    </row>
    <row r="6" spans="1:8" ht="17">
      <c r="A6" s="5" t="s">
        <v>95</v>
      </c>
      <c r="B6" s="5">
        <v>2020</v>
      </c>
      <c r="C6" s="7" t="s">
        <v>46</v>
      </c>
      <c r="D6" s="5"/>
      <c r="E6" s="34" t="s">
        <v>605</v>
      </c>
      <c r="F6" s="10" t="s">
        <v>1163</v>
      </c>
      <c r="G6" s="95">
        <v>73.73</v>
      </c>
      <c r="H6" s="24" t="s">
        <v>1164</v>
      </c>
    </row>
    <row r="7" spans="1:8" ht="17">
      <c r="A7" s="5" t="s">
        <v>95</v>
      </c>
      <c r="B7" s="5">
        <v>2020</v>
      </c>
      <c r="C7" s="7" t="s">
        <v>46</v>
      </c>
      <c r="D7" s="5" t="s">
        <v>1105</v>
      </c>
      <c r="E7" s="34" t="s">
        <v>1101</v>
      </c>
      <c r="F7" s="10" t="s">
        <v>750</v>
      </c>
      <c r="G7" s="95">
        <v>18.63</v>
      </c>
      <c r="H7" s="24" t="s">
        <v>1164</v>
      </c>
    </row>
    <row r="8" spans="1:8" ht="17">
      <c r="A8" s="5" t="s">
        <v>95</v>
      </c>
      <c r="B8" s="5">
        <v>2020</v>
      </c>
      <c r="C8" s="7" t="s">
        <v>46</v>
      </c>
      <c r="D8" s="5"/>
      <c r="E8" s="34" t="s">
        <v>725</v>
      </c>
      <c r="F8" s="10" t="s">
        <v>1161</v>
      </c>
      <c r="G8" s="95">
        <v>7.09</v>
      </c>
      <c r="H8" s="24" t="s">
        <v>1164</v>
      </c>
    </row>
    <row r="9" spans="1:8" ht="17">
      <c r="A9" s="5" t="s">
        <v>95</v>
      </c>
      <c r="B9" s="5">
        <v>2021</v>
      </c>
      <c r="C9" s="7" t="s">
        <v>46</v>
      </c>
      <c r="D9" s="5"/>
      <c r="E9" s="34" t="s">
        <v>605</v>
      </c>
      <c r="F9" s="10" t="s">
        <v>605</v>
      </c>
      <c r="G9" s="95">
        <v>71.349999999999994</v>
      </c>
      <c r="H9" s="24" t="s">
        <v>1165</v>
      </c>
    </row>
    <row r="10" spans="1:8" ht="17">
      <c r="A10" s="5" t="s">
        <v>95</v>
      </c>
      <c r="B10" s="5">
        <v>2021</v>
      </c>
      <c r="C10" s="7" t="s">
        <v>46</v>
      </c>
      <c r="D10" s="5" t="s">
        <v>1105</v>
      </c>
      <c r="E10" s="34" t="s">
        <v>1101</v>
      </c>
      <c r="F10" s="10" t="s">
        <v>750</v>
      </c>
      <c r="G10" s="95">
        <v>22.14</v>
      </c>
      <c r="H10" s="24" t="s">
        <v>1166</v>
      </c>
    </row>
    <row r="11" spans="1:8" ht="17">
      <c r="A11" s="5" t="s">
        <v>95</v>
      </c>
      <c r="B11" s="5">
        <v>2021</v>
      </c>
      <c r="C11" s="7" t="s">
        <v>46</v>
      </c>
      <c r="D11" s="5"/>
      <c r="E11" s="34" t="s">
        <v>725</v>
      </c>
      <c r="F11" s="10" t="s">
        <v>1161</v>
      </c>
      <c r="G11" s="95">
        <v>6.13</v>
      </c>
      <c r="H11" s="24" t="s">
        <v>1167</v>
      </c>
    </row>
    <row r="15" spans="1:8">
      <c r="A15" s="5"/>
      <c r="B15" s="5"/>
    </row>
    <row r="16" spans="1:8">
      <c r="F16" s="11"/>
    </row>
    <row r="17" spans="5:8">
      <c r="F17" s="11"/>
    </row>
    <row r="18" spans="5:8">
      <c r="E18" s="18"/>
      <c r="F18" s="11"/>
    </row>
    <row r="19" spans="5:8">
      <c r="E19" s="18"/>
      <c r="F19" s="11"/>
    </row>
    <row r="20" spans="5:8">
      <c r="F20" s="11"/>
      <c r="H20" s="24"/>
    </row>
    <row r="21" spans="5:8">
      <c r="E21" s="18"/>
      <c r="F21" s="10"/>
      <c r="H21" s="24"/>
    </row>
    <row r="22" spans="5:8">
      <c r="E22" s="18"/>
      <c r="F22" s="11"/>
      <c r="H22" s="24"/>
    </row>
    <row r="23" spans="5:8" ht="26" customHeight="1">
      <c r="E23" s="18"/>
      <c r="F23" s="11"/>
      <c r="H23" s="24"/>
    </row>
    <row r="24" spans="5:8">
      <c r="E24" s="18"/>
      <c r="F24" s="11"/>
      <c r="H24" s="24"/>
    </row>
    <row r="25" spans="5:8">
      <c r="F25" s="10"/>
      <c r="H25" s="24"/>
    </row>
    <row r="26" spans="5:8">
      <c r="F26" s="10"/>
      <c r="H26" s="24"/>
    </row>
    <row r="27" spans="5:8">
      <c r="F27" s="10"/>
      <c r="H27" s="24"/>
    </row>
    <row r="28" spans="5:8">
      <c r="F28" s="10"/>
      <c r="H28" s="24"/>
    </row>
    <row r="29" spans="5:8">
      <c r="E29" s="18"/>
      <c r="F29" s="10"/>
    </row>
    <row r="30" spans="5:8">
      <c r="F30" s="10"/>
    </row>
    <row r="31" spans="5:8">
      <c r="F31" s="10"/>
    </row>
    <row r="32" spans="5:8">
      <c r="F32" s="10"/>
    </row>
    <row r="33" spans="5:6">
      <c r="E33" s="18"/>
      <c r="F33" s="10"/>
    </row>
    <row r="34" spans="5:6">
      <c r="E34" s="18"/>
      <c r="F34" s="10"/>
    </row>
    <row r="35" spans="5:6">
      <c r="E35" s="18"/>
      <c r="F35" s="10"/>
    </row>
    <row r="36" spans="5:6">
      <c r="E36" s="18"/>
      <c r="F36" s="10"/>
    </row>
    <row r="37" spans="5:6">
      <c r="E37" s="18"/>
      <c r="F37" s="10"/>
    </row>
    <row r="38" spans="5:6">
      <c r="E38" s="18"/>
      <c r="F38" s="10"/>
    </row>
    <row r="39" spans="5:6">
      <c r="E39" s="18"/>
      <c r="F39" s="10"/>
    </row>
    <row r="40" spans="5:6">
      <c r="E40" s="34"/>
      <c r="F40" s="10"/>
    </row>
    <row r="41" spans="5:6">
      <c r="E41" s="34"/>
      <c r="F41" s="10"/>
    </row>
    <row r="42" spans="5:6">
      <c r="E42" s="34"/>
      <c r="F42" s="11"/>
    </row>
    <row r="43" spans="5:6">
      <c r="E43" s="34"/>
      <c r="F43" s="11"/>
    </row>
    <row r="44" spans="5:6">
      <c r="E44" s="34"/>
      <c r="F44" s="11"/>
    </row>
    <row r="45" spans="5:6">
      <c r="E45" s="34"/>
      <c r="F45" s="11"/>
    </row>
    <row r="46" spans="5:6">
      <c r="E46" s="34"/>
      <c r="F46" s="11"/>
    </row>
    <row r="47" spans="5:6">
      <c r="E47" s="34"/>
      <c r="F47" s="11"/>
    </row>
    <row r="48" spans="5:6">
      <c r="E48" s="34"/>
      <c r="F48" s="11"/>
    </row>
    <row r="49" spans="5:6">
      <c r="E49" s="34"/>
      <c r="F49" s="11"/>
    </row>
    <row r="50" spans="5:6">
      <c r="E50" s="34"/>
      <c r="F50" s="11"/>
    </row>
    <row r="51" spans="5:6">
      <c r="E51" s="34"/>
      <c r="F51" s="11"/>
    </row>
    <row r="52" spans="5:6">
      <c r="E52" s="34"/>
      <c r="F52" s="10"/>
    </row>
    <row r="53" spans="5:6">
      <c r="E53" s="34"/>
      <c r="F53" s="11"/>
    </row>
    <row r="54" spans="5:6">
      <c r="E54" s="34"/>
      <c r="F54" s="11"/>
    </row>
    <row r="55" spans="5:6">
      <c r="E55" s="34"/>
      <c r="F55" s="11"/>
    </row>
    <row r="56" spans="5:6">
      <c r="E56" s="34"/>
      <c r="F56" s="10"/>
    </row>
    <row r="57" spans="5:6">
      <c r="E57" s="34"/>
      <c r="F57" s="10"/>
    </row>
    <row r="58" spans="5:6">
      <c r="E58" s="34"/>
      <c r="F58" s="10"/>
    </row>
    <row r="59" spans="5:6">
      <c r="E59" s="34"/>
      <c r="F59" s="10"/>
    </row>
    <row r="60" spans="5:6">
      <c r="E60" s="34"/>
      <c r="F60" s="10"/>
    </row>
    <row r="61" spans="5:6">
      <c r="E61" s="34"/>
      <c r="F61" s="10"/>
    </row>
    <row r="62" spans="5:6">
      <c r="E62" s="34"/>
      <c r="F62" s="10"/>
    </row>
    <row r="63" spans="5:6">
      <c r="E63" s="34"/>
      <c r="F63" s="10"/>
    </row>
    <row r="64" spans="5:6">
      <c r="E64" s="34"/>
      <c r="F64" s="10"/>
    </row>
    <row r="65" spans="5:6">
      <c r="E65" s="34"/>
      <c r="F65" s="10"/>
    </row>
    <row r="66" spans="5:6">
      <c r="E66" s="34"/>
      <c r="F66" s="10"/>
    </row>
    <row r="67" spans="5:6">
      <c r="E67" s="34"/>
      <c r="F67" s="10"/>
    </row>
    <row r="68" spans="5:6">
      <c r="E68" s="34"/>
      <c r="F68" s="10"/>
    </row>
    <row r="69" spans="5:6">
      <c r="E69" s="34"/>
      <c r="F69" s="10"/>
    </row>
    <row r="70" spans="5:6">
      <c r="E70" s="34"/>
      <c r="F70" s="10"/>
    </row>
    <row r="71" spans="5:6">
      <c r="E71" s="34"/>
      <c r="F71" s="10"/>
    </row>
    <row r="72" spans="5:6">
      <c r="E72" s="34"/>
      <c r="F72" s="10"/>
    </row>
    <row r="73" spans="5:6">
      <c r="E73" s="34"/>
      <c r="F73" s="11"/>
    </row>
    <row r="74" spans="5:6">
      <c r="E74" s="34"/>
      <c r="F74" s="11"/>
    </row>
    <row r="75" spans="5:6">
      <c r="E75" s="34"/>
      <c r="F75" s="11"/>
    </row>
    <row r="76" spans="5:6">
      <c r="E76" s="34"/>
      <c r="F76" s="11"/>
    </row>
    <row r="77" spans="5:6">
      <c r="E77" s="34"/>
      <c r="F77" s="11"/>
    </row>
    <row r="78" spans="5:6">
      <c r="E78" s="34"/>
      <c r="F78" s="11"/>
    </row>
    <row r="79" spans="5:6">
      <c r="E79" s="34"/>
      <c r="F79" s="11"/>
    </row>
    <row r="80" spans="5:6">
      <c r="E80" s="34"/>
      <c r="F80" s="11"/>
    </row>
    <row r="81" spans="5:6">
      <c r="E81" s="34"/>
      <c r="F81" s="11"/>
    </row>
    <row r="82" spans="5:6">
      <c r="E82" s="34"/>
      <c r="F82" s="11"/>
    </row>
    <row r="83" spans="5:6">
      <c r="E83" s="34"/>
      <c r="F83" s="10"/>
    </row>
    <row r="84" spans="5:6">
      <c r="E84" s="34"/>
      <c r="F84" s="11"/>
    </row>
    <row r="85" spans="5:6">
      <c r="E85" s="34"/>
      <c r="F85" s="11"/>
    </row>
    <row r="86" spans="5:6">
      <c r="E86" s="34"/>
      <c r="F86" s="11"/>
    </row>
    <row r="87" spans="5:6">
      <c r="E87" s="34"/>
      <c r="F87" s="10"/>
    </row>
    <row r="88" spans="5:6">
      <c r="E88" s="34"/>
      <c r="F88" s="10"/>
    </row>
    <row r="89" spans="5:6">
      <c r="E89" s="34"/>
      <c r="F89" s="10"/>
    </row>
    <row r="90" spans="5:6">
      <c r="E90" s="34"/>
      <c r="F90" s="10"/>
    </row>
    <row r="91" spans="5:6">
      <c r="E91" s="34"/>
      <c r="F91" s="10"/>
    </row>
    <row r="92" spans="5:6">
      <c r="E92" s="34"/>
      <c r="F92" s="10"/>
    </row>
    <row r="93" spans="5:6">
      <c r="E93" s="34"/>
      <c r="F93" s="10"/>
    </row>
    <row r="94" spans="5:6">
      <c r="E94" s="34"/>
      <c r="F94" s="10"/>
    </row>
    <row r="95" spans="5:6">
      <c r="E95" s="34"/>
      <c r="F95" s="10"/>
    </row>
    <row r="96" spans="5:6">
      <c r="E96" s="34"/>
      <c r="F96" s="10"/>
    </row>
    <row r="97" spans="5:6">
      <c r="E97" s="34"/>
      <c r="F97" s="10"/>
    </row>
    <row r="98" spans="5:6">
      <c r="E98" s="34"/>
      <c r="F98" s="10"/>
    </row>
    <row r="99" spans="5:6">
      <c r="E99" s="34"/>
      <c r="F99" s="10"/>
    </row>
    <row r="100" spans="5:6">
      <c r="E100" s="34"/>
      <c r="F100" s="10"/>
    </row>
    <row r="101" spans="5:6">
      <c r="E101" s="34"/>
      <c r="F101" s="10"/>
    </row>
    <row r="102" spans="5:6">
      <c r="E102" s="34"/>
      <c r="F102" s="10"/>
    </row>
    <row r="103" spans="5:6">
      <c r="E103" s="34"/>
      <c r="F103" s="10"/>
    </row>
    <row r="104" spans="5:6">
      <c r="E104" s="34"/>
      <c r="F104" s="11"/>
    </row>
    <row r="105" spans="5:6">
      <c r="E105" s="34"/>
      <c r="F105" s="11"/>
    </row>
    <row r="106" spans="5:6">
      <c r="E106" s="34"/>
      <c r="F106" s="11"/>
    </row>
    <row r="107" spans="5:6">
      <c r="E107" s="34"/>
      <c r="F107" s="11"/>
    </row>
    <row r="108" spans="5:6">
      <c r="E108" s="34"/>
      <c r="F108" s="11"/>
    </row>
    <row r="109" spans="5:6">
      <c r="E109" s="34"/>
      <c r="F109" s="11"/>
    </row>
    <row r="110" spans="5:6">
      <c r="E110" s="34"/>
      <c r="F110" s="11"/>
    </row>
    <row r="111" spans="5:6">
      <c r="E111" s="34"/>
      <c r="F111" s="11"/>
    </row>
    <row r="112" spans="5:6">
      <c r="E112" s="34"/>
      <c r="F112" s="11"/>
    </row>
    <row r="113" spans="5:6">
      <c r="E113" s="34"/>
      <c r="F113" s="11"/>
    </row>
    <row r="114" spans="5:6">
      <c r="E114" s="34"/>
      <c r="F114" s="10"/>
    </row>
    <row r="115" spans="5:6">
      <c r="E115" s="34"/>
      <c r="F115" s="11"/>
    </row>
    <row r="116" spans="5:6">
      <c r="E116" s="34"/>
      <c r="F116" s="11"/>
    </row>
    <row r="117" spans="5:6">
      <c r="E117" s="34"/>
      <c r="F117" s="11"/>
    </row>
    <row r="118" spans="5:6">
      <c r="E118" s="34"/>
      <c r="F118" s="10"/>
    </row>
    <row r="119" spans="5:6">
      <c r="E119" s="34"/>
      <c r="F119" s="10"/>
    </row>
    <row r="120" spans="5:6">
      <c r="E120" s="34"/>
      <c r="F120" s="10"/>
    </row>
    <row r="121" spans="5:6">
      <c r="E121" s="34"/>
      <c r="F121" s="10"/>
    </row>
    <row r="122" spans="5:6">
      <c r="E122" s="34"/>
      <c r="F122" s="10"/>
    </row>
    <row r="123" spans="5:6">
      <c r="E123" s="34"/>
      <c r="F123" s="10"/>
    </row>
    <row r="124" spans="5:6">
      <c r="E124" s="34"/>
      <c r="F124" s="10"/>
    </row>
    <row r="125" spans="5:6">
      <c r="E125" s="34"/>
      <c r="F125" s="10"/>
    </row>
    <row r="126" spans="5:6">
      <c r="E126" s="34"/>
      <c r="F126" s="10"/>
    </row>
    <row r="127" spans="5:6">
      <c r="E127" s="34"/>
      <c r="F127" s="10"/>
    </row>
    <row r="128" spans="5:6">
      <c r="E128" s="34"/>
      <c r="F128" s="10"/>
    </row>
    <row r="129" spans="5:6">
      <c r="E129" s="34"/>
      <c r="F129" s="10"/>
    </row>
    <row r="130" spans="5:6">
      <c r="E130" s="34"/>
      <c r="F130" s="10"/>
    </row>
    <row r="131" spans="5:6">
      <c r="E131" s="34"/>
      <c r="F131" s="10"/>
    </row>
    <row r="132" spans="5:6">
      <c r="E132" s="34"/>
      <c r="F132" s="10"/>
    </row>
    <row r="133" spans="5:6">
      <c r="E133" s="34"/>
      <c r="F133" s="10"/>
    </row>
    <row r="134" spans="5:6">
      <c r="E134" s="34"/>
      <c r="F134" s="10"/>
    </row>
    <row r="135" spans="5:6">
      <c r="E135" s="34"/>
      <c r="F135" s="11"/>
    </row>
    <row r="136" spans="5:6">
      <c r="E136" s="34"/>
      <c r="F136" s="11"/>
    </row>
    <row r="137" spans="5:6">
      <c r="E137" s="34"/>
      <c r="F137" s="11"/>
    </row>
    <row r="138" spans="5:6">
      <c r="E138" s="34"/>
      <c r="F138" s="11"/>
    </row>
    <row r="139" spans="5:6">
      <c r="E139" s="34"/>
      <c r="F139" s="11"/>
    </row>
    <row r="140" spans="5:6">
      <c r="E140" s="34"/>
      <c r="F140" s="11"/>
    </row>
    <row r="141" spans="5:6">
      <c r="E141" s="34"/>
      <c r="F141" s="11"/>
    </row>
    <row r="142" spans="5:6">
      <c r="E142" s="34"/>
      <c r="F142" s="11"/>
    </row>
    <row r="143" spans="5:6">
      <c r="E143" s="34"/>
      <c r="F143" s="11"/>
    </row>
    <row r="144" spans="5:6">
      <c r="E144" s="34"/>
      <c r="F144" s="11"/>
    </row>
    <row r="145" spans="5:6">
      <c r="E145" s="34"/>
      <c r="F145" s="10"/>
    </row>
    <row r="146" spans="5:6">
      <c r="E146" s="34"/>
      <c r="F146" s="11"/>
    </row>
    <row r="147" spans="5:6">
      <c r="E147" s="34"/>
      <c r="F147" s="11"/>
    </row>
    <row r="148" spans="5:6">
      <c r="E148" s="34"/>
      <c r="F148" s="11"/>
    </row>
    <row r="149" spans="5:6">
      <c r="E149" s="34"/>
      <c r="F149" s="10"/>
    </row>
    <row r="150" spans="5:6">
      <c r="E150" s="34"/>
      <c r="F150" s="10"/>
    </row>
    <row r="151" spans="5:6">
      <c r="E151" s="34"/>
      <c r="F151" s="10"/>
    </row>
    <row r="152" spans="5:6">
      <c r="E152" s="34"/>
      <c r="F152" s="10"/>
    </row>
    <row r="153" spans="5:6">
      <c r="E153" s="34"/>
      <c r="F153" s="10"/>
    </row>
    <row r="154" spans="5:6">
      <c r="E154" s="34"/>
      <c r="F154" s="10"/>
    </row>
    <row r="155" spans="5:6">
      <c r="E155" s="34"/>
      <c r="F155" s="10"/>
    </row>
    <row r="156" spans="5:6">
      <c r="E156" s="34"/>
      <c r="F156" s="10"/>
    </row>
    <row r="157" spans="5:6">
      <c r="E157" s="34"/>
      <c r="F157" s="10"/>
    </row>
    <row r="158" spans="5:6">
      <c r="E158" s="34"/>
      <c r="F158" s="10"/>
    </row>
    <row r="159" spans="5:6">
      <c r="E159" s="34"/>
      <c r="F159" s="10"/>
    </row>
    <row r="160" spans="5:6">
      <c r="E160" s="34"/>
      <c r="F160" s="10"/>
    </row>
    <row r="161" spans="5:6">
      <c r="E161" s="34"/>
      <c r="F161" s="10"/>
    </row>
    <row r="162" spans="5:6">
      <c r="E162" s="34"/>
      <c r="F162" s="10"/>
    </row>
    <row r="163" spans="5:6">
      <c r="E163" s="34"/>
      <c r="F163" s="10"/>
    </row>
    <row r="164" spans="5:6">
      <c r="E164" s="34"/>
      <c r="F164" s="10"/>
    </row>
    <row r="165" spans="5:6">
      <c r="E165" s="34"/>
      <c r="F165" s="10"/>
    </row>
    <row r="166" spans="5:6">
      <c r="E166" s="34"/>
      <c r="F166" s="11"/>
    </row>
    <row r="167" spans="5:6">
      <c r="E167" s="34"/>
      <c r="F167" s="11"/>
    </row>
    <row r="168" spans="5:6">
      <c r="E168" s="34"/>
      <c r="F168" s="11"/>
    </row>
    <row r="169" spans="5:6">
      <c r="E169" s="34"/>
      <c r="F169" s="11"/>
    </row>
    <row r="170" spans="5:6">
      <c r="E170" s="34"/>
      <c r="F170" s="11"/>
    </row>
    <row r="171" spans="5:6">
      <c r="E171" s="34"/>
      <c r="F171" s="11"/>
    </row>
    <row r="172" spans="5:6">
      <c r="E172" s="34"/>
      <c r="F172" s="11"/>
    </row>
    <row r="173" spans="5:6">
      <c r="E173" s="34"/>
      <c r="F173" s="11"/>
    </row>
    <row r="174" spans="5:6">
      <c r="E174" s="34"/>
      <c r="F174" s="11"/>
    </row>
    <row r="175" spans="5:6">
      <c r="E175" s="34"/>
      <c r="F175" s="11"/>
    </row>
    <row r="176" spans="5:6">
      <c r="E176" s="34"/>
      <c r="F176" s="10"/>
    </row>
    <row r="177" spans="5:6">
      <c r="E177" s="34"/>
      <c r="F177" s="11"/>
    </row>
    <row r="178" spans="5:6">
      <c r="E178" s="34"/>
      <c r="F178" s="11"/>
    </row>
    <row r="179" spans="5:6">
      <c r="E179" s="34"/>
      <c r="F179" s="11"/>
    </row>
    <row r="180" spans="5:6">
      <c r="E180" s="34"/>
      <c r="F180" s="10"/>
    </row>
    <row r="181" spans="5:6">
      <c r="E181" s="34"/>
      <c r="F181" s="10"/>
    </row>
    <row r="182" spans="5:6">
      <c r="E182" s="34"/>
      <c r="F182" s="10"/>
    </row>
    <row r="183" spans="5:6">
      <c r="E183" s="34"/>
      <c r="F183" s="10"/>
    </row>
    <row r="184" spans="5:6">
      <c r="E184" s="34"/>
      <c r="F184" s="10"/>
    </row>
    <row r="185" spans="5:6">
      <c r="E185" s="34"/>
      <c r="F185" s="10"/>
    </row>
    <row r="186" spans="5:6">
      <c r="E186" s="34"/>
      <c r="F186" s="10"/>
    </row>
    <row r="187" spans="5:6">
      <c r="E187" s="34"/>
      <c r="F187" s="10"/>
    </row>
    <row r="188" spans="5:6">
      <c r="E188" s="34"/>
      <c r="F188" s="10"/>
    </row>
    <row r="189" spans="5:6">
      <c r="E189" s="34"/>
      <c r="F189" s="10"/>
    </row>
    <row r="190" spans="5:6">
      <c r="E190" s="34"/>
      <c r="F190" s="10"/>
    </row>
    <row r="191" spans="5:6">
      <c r="E191" s="34"/>
      <c r="F191" s="10"/>
    </row>
    <row r="192" spans="5:6">
      <c r="E192" s="34"/>
      <c r="F192" s="10"/>
    </row>
    <row r="193" spans="5:6">
      <c r="E193" s="34"/>
      <c r="F193" s="10"/>
    </row>
    <row r="194" spans="5:6">
      <c r="E194" s="34"/>
      <c r="F194" s="10"/>
    </row>
    <row r="195" spans="5:6">
      <c r="E195" s="34"/>
      <c r="F195" s="10"/>
    </row>
    <row r="196" spans="5:6">
      <c r="E196" s="34"/>
      <c r="F196" s="10"/>
    </row>
    <row r="197" spans="5:6">
      <c r="E197" s="34"/>
      <c r="F197" s="11"/>
    </row>
    <row r="198" spans="5:6">
      <c r="E198" s="34"/>
      <c r="F198" s="11"/>
    </row>
    <row r="199" spans="5:6">
      <c r="E199" s="34"/>
      <c r="F199" s="11"/>
    </row>
    <row r="200" spans="5:6">
      <c r="E200" s="34"/>
      <c r="F200" s="11"/>
    </row>
    <row r="201" spans="5:6">
      <c r="E201" s="34"/>
      <c r="F201" s="11"/>
    </row>
    <row r="202" spans="5:6">
      <c r="E202" s="34"/>
      <c r="F202" s="11"/>
    </row>
    <row r="203" spans="5:6">
      <c r="E203" s="34"/>
      <c r="F203" s="11"/>
    </row>
    <row r="204" spans="5:6">
      <c r="E204" s="34"/>
      <c r="F204" s="11"/>
    </row>
    <row r="205" spans="5:6">
      <c r="E205" s="34"/>
      <c r="F205" s="11"/>
    </row>
    <row r="206" spans="5:6">
      <c r="E206" s="34"/>
      <c r="F206" s="11"/>
    </row>
    <row r="207" spans="5:6">
      <c r="E207" s="34"/>
      <c r="F207" s="10"/>
    </row>
    <row r="208" spans="5:6">
      <c r="E208" s="34"/>
      <c r="F208" s="11"/>
    </row>
    <row r="209" spans="5:6">
      <c r="E209" s="34"/>
      <c r="F209" s="11"/>
    </row>
    <row r="210" spans="5:6">
      <c r="E210" s="34"/>
      <c r="F210" s="11"/>
    </row>
    <row r="211" spans="5:6">
      <c r="E211" s="34"/>
      <c r="F211" s="10"/>
    </row>
    <row r="212" spans="5:6">
      <c r="E212" s="34"/>
      <c r="F212" s="10"/>
    </row>
    <row r="213" spans="5:6">
      <c r="E213" s="34"/>
      <c r="F213" s="10"/>
    </row>
    <row r="214" spans="5:6">
      <c r="E214" s="34"/>
      <c r="F214" s="10"/>
    </row>
    <row r="215" spans="5:6">
      <c r="E215" s="34"/>
      <c r="F215" s="10"/>
    </row>
    <row r="216" spans="5:6">
      <c r="E216" s="34"/>
      <c r="F216" s="10"/>
    </row>
    <row r="217" spans="5:6">
      <c r="E217" s="34"/>
      <c r="F217" s="10"/>
    </row>
    <row r="218" spans="5:6">
      <c r="E218" s="34"/>
      <c r="F218" s="10"/>
    </row>
    <row r="219" spans="5:6">
      <c r="E219" s="34"/>
      <c r="F219" s="10"/>
    </row>
    <row r="220" spans="5:6">
      <c r="E220" s="34"/>
      <c r="F220" s="10"/>
    </row>
    <row r="221" spans="5:6">
      <c r="E221" s="34"/>
      <c r="F221" s="10"/>
    </row>
    <row r="222" spans="5:6">
      <c r="E222" s="34"/>
      <c r="F222" s="10"/>
    </row>
    <row r="223" spans="5:6">
      <c r="E223" s="34"/>
      <c r="F223" s="10"/>
    </row>
    <row r="224" spans="5:6">
      <c r="E224" s="34"/>
      <c r="F224" s="10"/>
    </row>
    <row r="225" spans="5:6">
      <c r="E225" s="34"/>
      <c r="F225" s="10"/>
    </row>
    <row r="226" spans="5:6">
      <c r="E226" s="34"/>
      <c r="F226" s="10"/>
    </row>
    <row r="227" spans="5:6">
      <c r="E227" s="34"/>
      <c r="F227" s="10"/>
    </row>
    <row r="228" spans="5:6">
      <c r="E228" s="34"/>
      <c r="F228" s="11"/>
    </row>
    <row r="229" spans="5:6">
      <c r="E229" s="34"/>
      <c r="F229" s="11"/>
    </row>
    <row r="230" spans="5:6">
      <c r="E230" s="34"/>
      <c r="F230" s="11"/>
    </row>
    <row r="231" spans="5:6">
      <c r="E231" s="34"/>
      <c r="F231" s="11"/>
    </row>
    <row r="232" spans="5:6">
      <c r="E232" s="34"/>
      <c r="F232" s="11"/>
    </row>
    <row r="233" spans="5:6">
      <c r="E233" s="34"/>
      <c r="F233" s="11"/>
    </row>
    <row r="234" spans="5:6">
      <c r="E234" s="34"/>
      <c r="F234" s="11"/>
    </row>
    <row r="235" spans="5:6">
      <c r="E235" s="34"/>
      <c r="F235" s="11"/>
    </row>
    <row r="236" spans="5:6">
      <c r="E236" s="34"/>
      <c r="F236" s="11"/>
    </row>
    <row r="237" spans="5:6">
      <c r="E237" s="34"/>
      <c r="F237" s="11"/>
    </row>
    <row r="238" spans="5:6">
      <c r="E238" s="34"/>
      <c r="F238" s="10"/>
    </row>
    <row r="239" spans="5:6">
      <c r="E239" s="34"/>
      <c r="F239" s="11"/>
    </row>
    <row r="240" spans="5:6">
      <c r="E240" s="34"/>
      <c r="F240" s="11"/>
    </row>
    <row r="241" spans="5:6">
      <c r="E241" s="34"/>
      <c r="F241" s="11"/>
    </row>
    <row r="242" spans="5:6">
      <c r="E242" s="34"/>
      <c r="F242" s="10"/>
    </row>
    <row r="243" spans="5:6">
      <c r="E243" s="34"/>
      <c r="F243" s="10"/>
    </row>
    <row r="244" spans="5:6">
      <c r="E244" s="34"/>
      <c r="F244" s="10"/>
    </row>
    <row r="245" spans="5:6">
      <c r="E245" s="34"/>
      <c r="F245" s="10"/>
    </row>
    <row r="246" spans="5:6">
      <c r="E246" s="34"/>
      <c r="F246" s="10"/>
    </row>
    <row r="247" spans="5:6">
      <c r="E247" s="34"/>
      <c r="F247" s="10"/>
    </row>
    <row r="248" spans="5:6">
      <c r="E248" s="34"/>
      <c r="F248" s="10"/>
    </row>
    <row r="249" spans="5:6">
      <c r="E249" s="34"/>
      <c r="F249" s="10"/>
    </row>
    <row r="250" spans="5:6">
      <c r="E250" s="34"/>
      <c r="F250" s="10"/>
    </row>
    <row r="251" spans="5:6">
      <c r="E251" s="34"/>
      <c r="F251" s="10"/>
    </row>
    <row r="252" spans="5:6">
      <c r="E252" s="34"/>
      <c r="F252" s="10"/>
    </row>
    <row r="253" spans="5:6">
      <c r="E253" s="34"/>
      <c r="F253" s="10"/>
    </row>
    <row r="254" spans="5:6">
      <c r="E254" s="34"/>
      <c r="F254" s="10"/>
    </row>
    <row r="255" spans="5:6">
      <c r="E255" s="34"/>
      <c r="F255" s="10"/>
    </row>
    <row r="256" spans="5:6">
      <c r="E256" s="34"/>
      <c r="F256" s="10"/>
    </row>
    <row r="257" spans="5:6">
      <c r="E257" s="34"/>
      <c r="F257" s="10"/>
    </row>
    <row r="258" spans="5:6">
      <c r="E258" s="34"/>
      <c r="F258" s="10"/>
    </row>
    <row r="259" spans="5:6">
      <c r="E259" s="34"/>
      <c r="F259" s="11"/>
    </row>
    <row r="260" spans="5:6">
      <c r="E260" s="34"/>
      <c r="F260" s="11"/>
    </row>
    <row r="261" spans="5:6">
      <c r="E261" s="34"/>
      <c r="F261" s="11"/>
    </row>
    <row r="262" spans="5:6">
      <c r="E262" s="34"/>
      <c r="F262" s="11"/>
    </row>
    <row r="263" spans="5:6">
      <c r="E263" s="34"/>
      <c r="F263" s="11"/>
    </row>
    <row r="264" spans="5:6">
      <c r="E264" s="34"/>
      <c r="F264" s="11"/>
    </row>
    <row r="265" spans="5:6">
      <c r="E265" s="34"/>
      <c r="F265" s="11"/>
    </row>
    <row r="266" spans="5:6">
      <c r="E266" s="34"/>
      <c r="F266" s="11"/>
    </row>
    <row r="267" spans="5:6">
      <c r="E267" s="34"/>
      <c r="F267" s="11"/>
    </row>
    <row r="268" spans="5:6">
      <c r="E268" s="34"/>
      <c r="F268" s="11"/>
    </row>
    <row r="269" spans="5:6">
      <c r="E269" s="34"/>
      <c r="F269" s="10"/>
    </row>
    <row r="270" spans="5:6">
      <c r="E270" s="34"/>
      <c r="F270" s="11"/>
    </row>
    <row r="271" spans="5:6">
      <c r="E271" s="34"/>
      <c r="F271" s="11"/>
    </row>
    <row r="272" spans="5:6">
      <c r="E272" s="34"/>
      <c r="F272" s="11"/>
    </row>
    <row r="273" spans="5:6">
      <c r="E273" s="34"/>
      <c r="F273" s="10"/>
    </row>
    <row r="274" spans="5:6">
      <c r="E274" s="34"/>
      <c r="F274" s="10"/>
    </row>
    <row r="275" spans="5:6">
      <c r="E275" s="34"/>
      <c r="F275" s="10"/>
    </row>
    <row r="276" spans="5:6">
      <c r="E276" s="34"/>
      <c r="F276" s="10"/>
    </row>
    <row r="277" spans="5:6">
      <c r="E277" s="34"/>
      <c r="F277" s="10"/>
    </row>
    <row r="278" spans="5:6">
      <c r="E278" s="34"/>
      <c r="F278" s="10"/>
    </row>
    <row r="279" spans="5:6">
      <c r="E279" s="34"/>
      <c r="F279" s="10"/>
    </row>
    <row r="280" spans="5:6">
      <c r="E280" s="34"/>
      <c r="F280" s="10"/>
    </row>
    <row r="281" spans="5:6">
      <c r="E281" s="34"/>
      <c r="F281" s="10"/>
    </row>
    <row r="282" spans="5:6">
      <c r="E282" s="34"/>
      <c r="F282" s="10"/>
    </row>
    <row r="283" spans="5:6">
      <c r="E283" s="34"/>
      <c r="F283" s="10"/>
    </row>
    <row r="284" spans="5:6">
      <c r="E284" s="34"/>
      <c r="F284" s="10"/>
    </row>
    <row r="285" spans="5:6">
      <c r="E285" s="34"/>
      <c r="F285" s="10"/>
    </row>
    <row r="286" spans="5:6">
      <c r="E286" s="34"/>
      <c r="F286" s="10"/>
    </row>
    <row r="287" spans="5:6">
      <c r="E287" s="34"/>
      <c r="F287" s="10"/>
    </row>
    <row r="288" spans="5:6">
      <c r="E288" s="34"/>
      <c r="F288" s="10"/>
    </row>
    <row r="289" spans="5:6">
      <c r="E289" s="34"/>
      <c r="F289" s="10"/>
    </row>
    <row r="290" spans="5:6">
      <c r="E290" s="34"/>
      <c r="F290" s="11"/>
    </row>
    <row r="291" spans="5:6">
      <c r="E291" s="34"/>
      <c r="F291" s="11"/>
    </row>
    <row r="292" spans="5:6">
      <c r="E292" s="34"/>
      <c r="F292" s="11"/>
    </row>
    <row r="293" spans="5:6">
      <c r="E293" s="34"/>
      <c r="F293" s="11"/>
    </row>
    <row r="294" spans="5:6">
      <c r="E294" s="34"/>
      <c r="F294" s="11"/>
    </row>
    <row r="295" spans="5:6">
      <c r="E295" s="34"/>
      <c r="F295" s="11"/>
    </row>
    <row r="296" spans="5:6">
      <c r="E296" s="34"/>
      <c r="F296" s="11"/>
    </row>
    <row r="297" spans="5:6">
      <c r="E297" s="34"/>
      <c r="F297" s="11"/>
    </row>
    <row r="298" spans="5:6">
      <c r="E298" s="34"/>
      <c r="F298" s="11"/>
    </row>
    <row r="299" spans="5:6">
      <c r="E299" s="34"/>
      <c r="F299" s="11"/>
    </row>
    <row r="300" spans="5:6">
      <c r="E300" s="34"/>
      <c r="F300" s="10"/>
    </row>
    <row r="301" spans="5:6">
      <c r="E301" s="34"/>
      <c r="F301" s="11"/>
    </row>
    <row r="302" spans="5:6">
      <c r="E302" s="34"/>
      <c r="F302" s="11"/>
    </row>
    <row r="303" spans="5:6">
      <c r="E303" s="34"/>
      <c r="F303" s="11"/>
    </row>
    <row r="304" spans="5:6">
      <c r="E304" s="34"/>
      <c r="F304" s="10"/>
    </row>
    <row r="305" spans="5:6">
      <c r="E305" s="34"/>
      <c r="F305" s="10"/>
    </row>
    <row r="306" spans="5:6">
      <c r="E306" s="34"/>
      <c r="F306" s="10"/>
    </row>
    <row r="307" spans="5:6">
      <c r="E307" s="34"/>
      <c r="F307" s="10"/>
    </row>
    <row r="308" spans="5:6">
      <c r="E308" s="34"/>
      <c r="F308" s="10"/>
    </row>
    <row r="309" spans="5:6">
      <c r="E309" s="34"/>
      <c r="F309" s="10"/>
    </row>
    <row r="310" spans="5:6">
      <c r="E310" s="34"/>
      <c r="F310" s="10"/>
    </row>
    <row r="311" spans="5:6">
      <c r="E311" s="34"/>
      <c r="F311" s="10"/>
    </row>
    <row r="312" spans="5:6">
      <c r="E312" s="34"/>
      <c r="F312" s="10"/>
    </row>
    <row r="313" spans="5:6">
      <c r="E313" s="34"/>
      <c r="F313" s="10"/>
    </row>
    <row r="314" spans="5:6">
      <c r="E314" s="34"/>
      <c r="F314" s="10"/>
    </row>
    <row r="315" spans="5:6">
      <c r="E315" s="34"/>
      <c r="F315" s="10"/>
    </row>
    <row r="316" spans="5:6">
      <c r="E316" s="34"/>
      <c r="F316" s="10"/>
    </row>
    <row r="317" spans="5:6">
      <c r="E317" s="34"/>
      <c r="F317" s="10"/>
    </row>
    <row r="318" spans="5:6">
      <c r="E318" s="34"/>
      <c r="F318" s="10"/>
    </row>
    <row r="319" spans="5:6">
      <c r="E319" s="34"/>
      <c r="F319" s="10"/>
    </row>
    <row r="320" spans="5:6">
      <c r="E320" s="34"/>
      <c r="F320" s="10"/>
    </row>
    <row r="321" spans="5:6">
      <c r="E321" s="34"/>
      <c r="F321" s="11"/>
    </row>
    <row r="322" spans="5:6">
      <c r="E322" s="34"/>
      <c r="F322" s="11"/>
    </row>
    <row r="323" spans="5:6">
      <c r="E323" s="34"/>
      <c r="F323" s="11"/>
    </row>
    <row r="324" spans="5:6">
      <c r="E324" s="34"/>
      <c r="F324" s="11"/>
    </row>
    <row r="325" spans="5:6">
      <c r="E325" s="34"/>
      <c r="F325" s="11"/>
    </row>
    <row r="326" spans="5:6">
      <c r="E326" s="34"/>
      <c r="F326" s="11"/>
    </row>
    <row r="327" spans="5:6">
      <c r="E327" s="34"/>
      <c r="F327" s="11"/>
    </row>
    <row r="328" spans="5:6">
      <c r="E328" s="34"/>
      <c r="F328" s="11"/>
    </row>
    <row r="329" spans="5:6">
      <c r="E329" s="34"/>
      <c r="F329" s="11"/>
    </row>
    <row r="330" spans="5:6">
      <c r="E330" s="34"/>
      <c r="F330" s="11"/>
    </row>
    <row r="331" spans="5:6">
      <c r="E331" s="34"/>
      <c r="F331" s="10"/>
    </row>
    <row r="332" spans="5:6">
      <c r="E332" s="34"/>
      <c r="F332" s="11"/>
    </row>
    <row r="333" spans="5:6">
      <c r="E333" s="34"/>
      <c r="F333" s="11"/>
    </row>
    <row r="334" spans="5:6">
      <c r="E334" s="34"/>
      <c r="F334" s="11"/>
    </row>
    <row r="335" spans="5:6">
      <c r="E335" s="34"/>
      <c r="F335" s="10"/>
    </row>
    <row r="336" spans="5:6">
      <c r="E336" s="34"/>
      <c r="F336" s="10"/>
    </row>
    <row r="337" spans="5:6">
      <c r="E337" s="34"/>
      <c r="F337" s="10"/>
    </row>
    <row r="338" spans="5:6">
      <c r="E338" s="34"/>
      <c r="F338" s="10"/>
    </row>
    <row r="339" spans="5:6">
      <c r="E339" s="34"/>
      <c r="F339" s="10"/>
    </row>
    <row r="340" spans="5:6">
      <c r="E340" s="34"/>
      <c r="F340" s="10"/>
    </row>
    <row r="341" spans="5:6">
      <c r="E341" s="34"/>
      <c r="F341" s="10"/>
    </row>
    <row r="342" spans="5:6">
      <c r="E342" s="34"/>
      <c r="F342" s="10"/>
    </row>
    <row r="343" spans="5:6">
      <c r="E343" s="34"/>
      <c r="F343" s="10"/>
    </row>
    <row r="344" spans="5:6">
      <c r="E344" s="34"/>
      <c r="F344" s="10"/>
    </row>
    <row r="345" spans="5:6">
      <c r="E345" s="34"/>
      <c r="F345" s="10"/>
    </row>
    <row r="346" spans="5:6">
      <c r="E346" s="34"/>
      <c r="F346" s="10"/>
    </row>
    <row r="347" spans="5:6">
      <c r="E347" s="34"/>
      <c r="F347" s="10"/>
    </row>
    <row r="348" spans="5:6">
      <c r="E348" s="34"/>
      <c r="F348" s="10"/>
    </row>
    <row r="349" spans="5:6">
      <c r="E349" s="34"/>
      <c r="F349" s="10"/>
    </row>
    <row r="350" spans="5:6">
      <c r="E350" s="34"/>
      <c r="F350" s="10"/>
    </row>
    <row r="351" spans="5:6">
      <c r="E351" s="34"/>
      <c r="F351" s="10"/>
    </row>
    <row r="352" spans="5:6">
      <c r="E352" s="34"/>
      <c r="F352" s="11"/>
    </row>
    <row r="353" spans="5:6">
      <c r="E353" s="34"/>
      <c r="F353" s="11"/>
    </row>
    <row r="354" spans="5:6">
      <c r="E354" s="34"/>
      <c r="F354" s="11"/>
    </row>
    <row r="355" spans="5:6">
      <c r="E355" s="34"/>
      <c r="F355" s="11"/>
    </row>
    <row r="356" spans="5:6">
      <c r="E356" s="34"/>
      <c r="F356" s="11"/>
    </row>
    <row r="357" spans="5:6">
      <c r="E357" s="34"/>
      <c r="F357" s="11"/>
    </row>
    <row r="358" spans="5:6">
      <c r="E358" s="34"/>
      <c r="F358" s="11"/>
    </row>
    <row r="359" spans="5:6">
      <c r="E359" s="34"/>
      <c r="F359" s="11"/>
    </row>
    <row r="360" spans="5:6">
      <c r="E360" s="34"/>
      <c r="F360" s="11"/>
    </row>
    <row r="361" spans="5:6">
      <c r="E361" s="34"/>
      <c r="F361" s="11"/>
    </row>
    <row r="362" spans="5:6">
      <c r="E362" s="34"/>
      <c r="F362" s="10"/>
    </row>
    <row r="363" spans="5:6">
      <c r="E363" s="34"/>
      <c r="F363" s="11"/>
    </row>
    <row r="364" spans="5:6">
      <c r="E364" s="34"/>
      <c r="F364" s="11"/>
    </row>
    <row r="365" spans="5:6">
      <c r="E365" s="34"/>
      <c r="F365" s="11"/>
    </row>
    <row r="366" spans="5:6">
      <c r="E366" s="34"/>
      <c r="F366" s="10"/>
    </row>
    <row r="367" spans="5:6">
      <c r="E367" s="34"/>
      <c r="F367" s="10"/>
    </row>
    <row r="368" spans="5:6">
      <c r="E368" s="34"/>
      <c r="F368" s="10"/>
    </row>
    <row r="369" spans="5:6">
      <c r="E369" s="34"/>
      <c r="F369" s="10"/>
    </row>
    <row r="370" spans="5:6">
      <c r="E370" s="34"/>
      <c r="F370" s="10"/>
    </row>
    <row r="371" spans="5:6">
      <c r="E371" s="34"/>
      <c r="F371" s="10"/>
    </row>
    <row r="372" spans="5:6">
      <c r="E372" s="34"/>
      <c r="F372" s="10"/>
    </row>
    <row r="373" spans="5:6">
      <c r="E373" s="34"/>
      <c r="F373" s="10"/>
    </row>
    <row r="374" spans="5:6">
      <c r="E374" s="34"/>
      <c r="F374" s="10"/>
    </row>
    <row r="375" spans="5:6">
      <c r="E375" s="34"/>
      <c r="F375" s="10"/>
    </row>
    <row r="376" spans="5:6">
      <c r="E376" s="34"/>
      <c r="F376" s="10"/>
    </row>
    <row r="377" spans="5:6">
      <c r="E377" s="34"/>
      <c r="F377" s="10"/>
    </row>
    <row r="378" spans="5:6">
      <c r="E378" s="34"/>
      <c r="F378" s="10"/>
    </row>
    <row r="379" spans="5:6">
      <c r="E379" s="34"/>
      <c r="F379" s="10"/>
    </row>
    <row r="380" spans="5:6">
      <c r="E380" s="34"/>
      <c r="F380" s="10"/>
    </row>
    <row r="381" spans="5:6">
      <c r="E381" s="34"/>
      <c r="F381" s="10"/>
    </row>
    <row r="382" spans="5:6">
      <c r="E382" s="34"/>
      <c r="F382" s="10"/>
    </row>
    <row r="383" spans="5:6">
      <c r="E383" s="34"/>
      <c r="F383" s="11"/>
    </row>
    <row r="384" spans="5:6">
      <c r="E384" s="34"/>
      <c r="F384" s="11"/>
    </row>
    <row r="385" spans="5:6">
      <c r="E385" s="34"/>
      <c r="F385" s="11"/>
    </row>
    <row r="386" spans="5:6">
      <c r="E386" s="34"/>
      <c r="F386" s="11"/>
    </row>
    <row r="387" spans="5:6">
      <c r="E387" s="34"/>
      <c r="F387" s="11"/>
    </row>
    <row r="388" spans="5:6">
      <c r="E388" s="34"/>
      <c r="F388" s="11"/>
    </row>
    <row r="389" spans="5:6">
      <c r="E389" s="34"/>
      <c r="F389" s="11"/>
    </row>
    <row r="390" spans="5:6">
      <c r="E390" s="34"/>
      <c r="F390" s="11"/>
    </row>
    <row r="391" spans="5:6">
      <c r="E391" s="34"/>
      <c r="F391" s="11"/>
    </row>
    <row r="392" spans="5:6">
      <c r="E392" s="34"/>
      <c r="F392" s="11"/>
    </row>
    <row r="393" spans="5:6">
      <c r="E393" s="34"/>
      <c r="F393" s="10"/>
    </row>
    <row r="394" spans="5:6">
      <c r="E394" s="34"/>
      <c r="F394" s="11"/>
    </row>
    <row r="395" spans="5:6">
      <c r="E395" s="34"/>
      <c r="F395" s="11"/>
    </row>
    <row r="396" spans="5:6">
      <c r="E396" s="34"/>
      <c r="F396" s="11"/>
    </row>
    <row r="397" spans="5:6">
      <c r="E397" s="34"/>
      <c r="F397" s="10"/>
    </row>
    <row r="398" spans="5:6">
      <c r="E398" s="34"/>
      <c r="F398" s="10"/>
    </row>
    <row r="399" spans="5:6">
      <c r="E399" s="34"/>
      <c r="F399" s="10"/>
    </row>
    <row r="400" spans="5:6">
      <c r="E400" s="34"/>
      <c r="F400" s="10"/>
    </row>
    <row r="401" spans="5:6">
      <c r="E401" s="34"/>
      <c r="F401" s="10"/>
    </row>
    <row r="402" spans="5:6">
      <c r="E402" s="34"/>
      <c r="F402" s="10"/>
    </row>
    <row r="403" spans="5:6">
      <c r="E403" s="34"/>
      <c r="F403" s="10"/>
    </row>
    <row r="404" spans="5:6">
      <c r="E404" s="34"/>
      <c r="F404" s="10"/>
    </row>
    <row r="405" spans="5:6">
      <c r="E405" s="34"/>
      <c r="F405" s="10"/>
    </row>
    <row r="406" spans="5:6">
      <c r="E406" s="34"/>
      <c r="F406" s="10"/>
    </row>
    <row r="407" spans="5:6">
      <c r="E407" s="34"/>
      <c r="F407" s="10"/>
    </row>
    <row r="408" spans="5:6">
      <c r="E408" s="34"/>
      <c r="F408" s="10"/>
    </row>
    <row r="409" spans="5:6">
      <c r="E409" s="34"/>
      <c r="F409" s="10"/>
    </row>
    <row r="410" spans="5:6">
      <c r="E410" s="34"/>
      <c r="F410" s="10"/>
    </row>
    <row r="411" spans="5:6">
      <c r="E411" s="34"/>
      <c r="F411" s="10"/>
    </row>
    <row r="412" spans="5:6">
      <c r="E412" s="34"/>
      <c r="F412" s="10"/>
    </row>
    <row r="413" spans="5:6">
      <c r="E413" s="34"/>
      <c r="F413" s="10"/>
    </row>
    <row r="414" spans="5:6">
      <c r="E414" s="34"/>
      <c r="F414" s="11"/>
    </row>
    <row r="415" spans="5:6">
      <c r="E415" s="34"/>
      <c r="F415" s="11"/>
    </row>
    <row r="416" spans="5:6">
      <c r="E416" s="34"/>
      <c r="F416" s="11"/>
    </row>
    <row r="417" spans="5:6">
      <c r="E417" s="34"/>
      <c r="F417" s="11"/>
    </row>
    <row r="418" spans="5:6">
      <c r="E418" s="34"/>
      <c r="F418" s="11"/>
    </row>
    <row r="419" spans="5:6">
      <c r="E419" s="34"/>
      <c r="F419" s="11"/>
    </row>
    <row r="420" spans="5:6">
      <c r="E420" s="34"/>
      <c r="F420" s="11"/>
    </row>
    <row r="421" spans="5:6">
      <c r="E421" s="34"/>
      <c r="F421" s="11"/>
    </row>
    <row r="422" spans="5:6">
      <c r="E422" s="34"/>
      <c r="F422" s="11"/>
    </row>
    <row r="423" spans="5:6">
      <c r="E423" s="34"/>
      <c r="F423" s="11"/>
    </row>
    <row r="424" spans="5:6">
      <c r="E424" s="34"/>
      <c r="F424" s="10"/>
    </row>
    <row r="425" spans="5:6">
      <c r="E425" s="34"/>
      <c r="F425" s="11"/>
    </row>
    <row r="426" spans="5:6">
      <c r="E426" s="34"/>
      <c r="F426" s="11"/>
    </row>
    <row r="427" spans="5:6">
      <c r="E427" s="34"/>
      <c r="F427" s="11"/>
    </row>
    <row r="428" spans="5:6">
      <c r="E428" s="34"/>
      <c r="F428" s="10"/>
    </row>
    <row r="429" spans="5:6">
      <c r="E429" s="34"/>
      <c r="F429" s="10"/>
    </row>
    <row r="430" spans="5:6">
      <c r="E430" s="34"/>
      <c r="F430" s="10"/>
    </row>
    <row r="431" spans="5:6">
      <c r="E431" s="34"/>
      <c r="F431" s="10"/>
    </row>
    <row r="432" spans="5:6">
      <c r="E432" s="34"/>
      <c r="F432" s="10"/>
    </row>
    <row r="433" spans="5:6">
      <c r="E433" s="34"/>
      <c r="F433" s="10"/>
    </row>
    <row r="434" spans="5:6">
      <c r="E434" s="34"/>
      <c r="F434" s="10"/>
    </row>
    <row r="435" spans="5:6">
      <c r="E435" s="34"/>
      <c r="F435" s="10"/>
    </row>
    <row r="436" spans="5:6">
      <c r="E436" s="34"/>
      <c r="F436" s="10"/>
    </row>
    <row r="437" spans="5:6">
      <c r="E437" s="34"/>
      <c r="F437" s="10"/>
    </row>
    <row r="438" spans="5:6">
      <c r="E438" s="34"/>
      <c r="F438" s="10"/>
    </row>
    <row r="439" spans="5:6">
      <c r="E439" s="34"/>
      <c r="F439" s="10"/>
    </row>
    <row r="440" spans="5:6">
      <c r="E440" s="34"/>
      <c r="F440" s="10"/>
    </row>
    <row r="441" spans="5:6">
      <c r="E441" s="34"/>
      <c r="F441" s="10"/>
    </row>
    <row r="442" spans="5:6">
      <c r="E442" s="34"/>
      <c r="F442" s="10"/>
    </row>
    <row r="443" spans="5:6">
      <c r="E443" s="34"/>
      <c r="F443" s="10"/>
    </row>
    <row r="444" spans="5:6">
      <c r="E444" s="34"/>
      <c r="F444" s="10"/>
    </row>
    <row r="445" spans="5:6">
      <c r="E445" s="34"/>
      <c r="F445" s="11"/>
    </row>
    <row r="446" spans="5:6">
      <c r="E446" s="34"/>
      <c r="F446" s="11"/>
    </row>
    <row r="447" spans="5:6">
      <c r="E447" s="34"/>
      <c r="F447" s="11"/>
    </row>
    <row r="448" spans="5:6">
      <c r="E448" s="34"/>
      <c r="F448" s="11"/>
    </row>
    <row r="449" spans="5:6">
      <c r="E449" s="34"/>
      <c r="F449" s="11"/>
    </row>
    <row r="450" spans="5:6">
      <c r="E450" s="34"/>
      <c r="F450" s="11"/>
    </row>
    <row r="451" spans="5:6">
      <c r="E451" s="34"/>
      <c r="F451" s="11"/>
    </row>
    <row r="452" spans="5:6">
      <c r="E452" s="34"/>
      <c r="F452" s="11"/>
    </row>
    <row r="453" spans="5:6">
      <c r="E453" s="34"/>
      <c r="F453" s="11"/>
    </row>
    <row r="454" spans="5:6">
      <c r="E454" s="34"/>
      <c r="F454" s="11"/>
    </row>
    <row r="455" spans="5:6">
      <c r="E455" s="34"/>
      <c r="F455" s="10"/>
    </row>
    <row r="456" spans="5:6">
      <c r="E456" s="34"/>
      <c r="F456" s="11"/>
    </row>
    <row r="457" spans="5:6">
      <c r="E457" s="34"/>
      <c r="F457" s="11"/>
    </row>
    <row r="458" spans="5:6">
      <c r="E458" s="34"/>
      <c r="F458" s="11"/>
    </row>
    <row r="459" spans="5:6">
      <c r="E459" s="34"/>
      <c r="F459" s="10"/>
    </row>
    <row r="460" spans="5:6">
      <c r="E460" s="34"/>
      <c r="F460" s="10"/>
    </row>
    <row r="461" spans="5:6">
      <c r="E461" s="34"/>
      <c r="F461" s="10"/>
    </row>
    <row r="462" spans="5:6">
      <c r="E462" s="34"/>
      <c r="F462" s="10"/>
    </row>
    <row r="463" spans="5:6">
      <c r="E463" s="34"/>
      <c r="F463" s="10"/>
    </row>
    <row r="464" spans="5:6">
      <c r="E464" s="34"/>
      <c r="F464" s="10"/>
    </row>
    <row r="465" spans="5:6">
      <c r="E465" s="34"/>
      <c r="F465" s="10"/>
    </row>
    <row r="466" spans="5:6">
      <c r="E466" s="34"/>
      <c r="F466" s="10"/>
    </row>
    <row r="467" spans="5:6">
      <c r="E467" s="34"/>
      <c r="F467" s="10"/>
    </row>
    <row r="468" spans="5:6">
      <c r="E468" s="34"/>
      <c r="F468" s="10"/>
    </row>
    <row r="469" spans="5:6">
      <c r="E469" s="34"/>
      <c r="F469" s="10"/>
    </row>
    <row r="470" spans="5:6">
      <c r="E470" s="34"/>
      <c r="F470" s="10"/>
    </row>
    <row r="471" spans="5:6">
      <c r="E471" s="34"/>
      <c r="F471" s="10"/>
    </row>
    <row r="472" spans="5:6">
      <c r="E472" s="34"/>
      <c r="F472" s="10"/>
    </row>
    <row r="473" spans="5:6">
      <c r="E473" s="34"/>
      <c r="F473" s="10"/>
    </row>
    <row r="474" spans="5:6">
      <c r="E474" s="34"/>
      <c r="F474" s="10"/>
    </row>
    <row r="475" spans="5:6">
      <c r="E475" s="34"/>
      <c r="F475" s="34"/>
    </row>
    <row r="476" spans="5:6">
      <c r="E476" s="34"/>
      <c r="F476" s="34"/>
    </row>
    <row r="477" spans="5:6">
      <c r="E477" s="34"/>
      <c r="F477" s="34"/>
    </row>
    <row r="478" spans="5:6">
      <c r="E478" s="34"/>
      <c r="F478" s="34"/>
    </row>
    <row r="479" spans="5:6">
      <c r="E479" s="34"/>
      <c r="F479" s="34"/>
    </row>
    <row r="480" spans="5:6">
      <c r="E480" s="34"/>
      <c r="F480" s="34"/>
    </row>
    <row r="481" spans="5:6">
      <c r="E481" s="34"/>
      <c r="F481" s="34"/>
    </row>
    <row r="482" spans="5:6">
      <c r="E482" s="34"/>
      <c r="F482" s="34"/>
    </row>
    <row r="483" spans="5:6">
      <c r="E483" s="34"/>
      <c r="F483" s="34"/>
    </row>
    <row r="484" spans="5:6">
      <c r="E484" s="34"/>
      <c r="F484" s="34"/>
    </row>
    <row r="485" spans="5:6">
      <c r="E485" s="34"/>
      <c r="F485" s="34"/>
    </row>
    <row r="486" spans="5:6">
      <c r="E486" s="34"/>
      <c r="F486" s="34"/>
    </row>
    <row r="487" spans="5:6">
      <c r="E487" s="34"/>
      <c r="F487" s="34"/>
    </row>
    <row r="488" spans="5:6">
      <c r="E488" s="34"/>
      <c r="F488" s="34"/>
    </row>
    <row r="489" spans="5:6">
      <c r="E489" s="34"/>
      <c r="F489" s="34"/>
    </row>
    <row r="490" spans="5:6">
      <c r="E490" s="34"/>
      <c r="F490" s="34"/>
    </row>
    <row r="491" spans="5:6">
      <c r="E491" s="34"/>
      <c r="F491" s="34"/>
    </row>
    <row r="492" spans="5:6">
      <c r="E492" s="34"/>
      <c r="F492" s="34"/>
    </row>
    <row r="493" spans="5:6">
      <c r="E493" s="34"/>
      <c r="F493" s="34"/>
    </row>
    <row r="494" spans="5:6">
      <c r="E494" s="34"/>
      <c r="F494" s="34"/>
    </row>
    <row r="495" spans="5:6">
      <c r="E495" s="34"/>
      <c r="F495" s="34"/>
    </row>
    <row r="496" spans="5:6">
      <c r="E496" s="34"/>
      <c r="F496" s="34"/>
    </row>
    <row r="497" spans="5:6">
      <c r="E497" s="34"/>
      <c r="F497" s="34"/>
    </row>
    <row r="498" spans="5:6">
      <c r="E498" s="34"/>
      <c r="F498" s="34"/>
    </row>
    <row r="499" spans="5:6">
      <c r="E499" s="34"/>
      <c r="F499" s="34"/>
    </row>
    <row r="500" spans="5:6">
      <c r="E500" s="34"/>
      <c r="F500" s="34"/>
    </row>
    <row r="501" spans="5:6">
      <c r="E501" s="34"/>
      <c r="F501" s="34"/>
    </row>
    <row r="502" spans="5:6">
      <c r="E502" s="34"/>
      <c r="F502" s="34"/>
    </row>
    <row r="503" spans="5:6">
      <c r="E503" s="34"/>
      <c r="F503" s="34"/>
    </row>
    <row r="504" spans="5:6">
      <c r="E504" s="34"/>
      <c r="F504" s="34"/>
    </row>
    <row r="505" spans="5:6">
      <c r="E505" s="34"/>
      <c r="F505" s="34"/>
    </row>
    <row r="506" spans="5:6">
      <c r="E506" s="34"/>
      <c r="F506" s="34"/>
    </row>
    <row r="507" spans="5:6">
      <c r="E507" s="34"/>
      <c r="F507" s="34"/>
    </row>
    <row r="508" spans="5:6">
      <c r="E508" s="34"/>
      <c r="F508" s="34"/>
    </row>
    <row r="509" spans="5:6">
      <c r="E509" s="34"/>
      <c r="F509" s="34"/>
    </row>
    <row r="510" spans="5:6">
      <c r="E510" s="34"/>
      <c r="F510" s="34"/>
    </row>
    <row r="511" spans="5:6">
      <c r="E511" s="34"/>
      <c r="F511" s="34"/>
    </row>
    <row r="512" spans="5:6">
      <c r="E512" s="34"/>
      <c r="F512" s="34"/>
    </row>
    <row r="513" spans="5:6">
      <c r="E513" s="34"/>
      <c r="F513" s="34"/>
    </row>
    <row r="514" spans="5:6">
      <c r="E514" s="34"/>
      <c r="F514" s="34"/>
    </row>
    <row r="515" spans="5:6">
      <c r="E515" s="34"/>
      <c r="F515" s="34"/>
    </row>
    <row r="516" spans="5:6">
      <c r="E516" s="34"/>
      <c r="F516" s="34"/>
    </row>
    <row r="517" spans="5:6">
      <c r="E517" s="34"/>
      <c r="F517" s="34"/>
    </row>
    <row r="518" spans="5:6">
      <c r="E518" s="34"/>
      <c r="F518" s="34"/>
    </row>
    <row r="519" spans="5:6">
      <c r="E519" s="34"/>
      <c r="F519" s="34"/>
    </row>
    <row r="520" spans="5:6">
      <c r="E520" s="34"/>
      <c r="F520" s="34"/>
    </row>
    <row r="521" spans="5:6">
      <c r="E521" s="34"/>
      <c r="F521" s="34"/>
    </row>
    <row r="522" spans="5:6">
      <c r="E522" s="34"/>
      <c r="F522" s="34"/>
    </row>
    <row r="523" spans="5:6">
      <c r="E523" s="34"/>
      <c r="F523" s="34"/>
    </row>
    <row r="524" spans="5:6">
      <c r="E524" s="34"/>
      <c r="F524" s="34"/>
    </row>
    <row r="525" spans="5:6">
      <c r="E525" s="34"/>
      <c r="F525" s="34"/>
    </row>
    <row r="526" spans="5:6">
      <c r="E526" s="34"/>
      <c r="F526" s="34"/>
    </row>
    <row r="527" spans="5:6">
      <c r="E527" s="34"/>
      <c r="F527" s="34"/>
    </row>
    <row r="528" spans="5:6">
      <c r="E528" s="34"/>
      <c r="F528" s="34"/>
    </row>
    <row r="529" spans="5:6">
      <c r="E529" s="34"/>
      <c r="F529" s="34"/>
    </row>
    <row r="530" spans="5:6">
      <c r="E530" s="34"/>
      <c r="F530" s="34"/>
    </row>
    <row r="531" spans="5:6">
      <c r="E531" s="34"/>
      <c r="F531" s="34"/>
    </row>
    <row r="532" spans="5:6">
      <c r="E532" s="34"/>
      <c r="F532" s="34"/>
    </row>
    <row r="533" spans="5:6">
      <c r="E533" s="34"/>
      <c r="F533" s="34"/>
    </row>
    <row r="534" spans="5:6">
      <c r="E534" s="34"/>
      <c r="F534" s="34"/>
    </row>
    <row r="535" spans="5:6">
      <c r="E535" s="34"/>
      <c r="F535" s="34"/>
    </row>
    <row r="536" spans="5:6">
      <c r="E536" s="34"/>
      <c r="F536" s="34"/>
    </row>
    <row r="537" spans="5:6">
      <c r="E537" s="34"/>
      <c r="F537" s="34"/>
    </row>
    <row r="538" spans="5:6">
      <c r="E538" s="34"/>
      <c r="F538" s="34"/>
    </row>
    <row r="539" spans="5:6">
      <c r="E539" s="34"/>
      <c r="F539" s="34"/>
    </row>
    <row r="540" spans="5:6">
      <c r="E540" s="34"/>
      <c r="F540" s="34"/>
    </row>
    <row r="541" spans="5:6">
      <c r="E541" s="34"/>
      <c r="F541" s="34"/>
    </row>
    <row r="542" spans="5:6">
      <c r="E542" s="34"/>
      <c r="F542" s="34"/>
    </row>
    <row r="543" spans="5:6">
      <c r="E543" s="34"/>
      <c r="F543" s="34"/>
    </row>
    <row r="544" spans="5:6">
      <c r="E544" s="34"/>
      <c r="F544" s="34"/>
    </row>
    <row r="545" spans="5:6">
      <c r="E545" s="34"/>
      <c r="F545" s="34"/>
    </row>
    <row r="546" spans="5:6">
      <c r="E546" s="34"/>
      <c r="F546" s="34"/>
    </row>
    <row r="547" spans="5:6">
      <c r="E547" s="34"/>
      <c r="F547" s="34"/>
    </row>
    <row r="548" spans="5:6">
      <c r="E548" s="34"/>
      <c r="F548" s="34"/>
    </row>
    <row r="549" spans="5:6">
      <c r="E549" s="34"/>
      <c r="F549" s="34"/>
    </row>
    <row r="550" spans="5:6">
      <c r="E550" s="34"/>
      <c r="F550" s="34"/>
    </row>
    <row r="551" spans="5:6">
      <c r="E551" s="34"/>
      <c r="F551" s="34"/>
    </row>
    <row r="552" spans="5:6">
      <c r="E552" s="34"/>
      <c r="F552" s="34"/>
    </row>
    <row r="553" spans="5:6">
      <c r="E553" s="34"/>
      <c r="F553" s="34"/>
    </row>
    <row r="554" spans="5:6">
      <c r="E554" s="34"/>
      <c r="F554" s="34"/>
    </row>
    <row r="555" spans="5:6">
      <c r="E555" s="34"/>
      <c r="F555" s="34"/>
    </row>
    <row r="556" spans="5:6">
      <c r="E556" s="34"/>
      <c r="F556" s="34"/>
    </row>
    <row r="557" spans="5:6">
      <c r="E557" s="34"/>
      <c r="F557" s="34"/>
    </row>
    <row r="558" spans="5:6">
      <c r="E558" s="34"/>
      <c r="F558" s="34"/>
    </row>
    <row r="559" spans="5:6">
      <c r="E559" s="34"/>
      <c r="F559" s="34"/>
    </row>
    <row r="560" spans="5:6">
      <c r="E560" s="34"/>
      <c r="F560" s="34"/>
    </row>
    <row r="561" spans="5:6">
      <c r="E561" s="34"/>
      <c r="F561" s="34"/>
    </row>
    <row r="562" spans="5:6">
      <c r="E562" s="34"/>
      <c r="F562" s="34"/>
    </row>
    <row r="563" spans="5:6">
      <c r="E563" s="34"/>
      <c r="F563" s="34"/>
    </row>
    <row r="564" spans="5:6">
      <c r="E564" s="34"/>
      <c r="F564" s="34"/>
    </row>
    <row r="565" spans="5:6">
      <c r="E565" s="34"/>
      <c r="F565" s="34"/>
    </row>
    <row r="566" spans="5:6">
      <c r="E566" s="34"/>
      <c r="F566" s="34"/>
    </row>
    <row r="567" spans="5:6">
      <c r="E567" s="34"/>
      <c r="F567" s="34"/>
    </row>
    <row r="568" spans="5:6">
      <c r="E568" s="34"/>
      <c r="F568" s="34"/>
    </row>
    <row r="569" spans="5:6">
      <c r="E569" s="34"/>
      <c r="F569" s="34"/>
    </row>
    <row r="570" spans="5:6">
      <c r="E570" s="34"/>
      <c r="F570" s="34"/>
    </row>
    <row r="571" spans="5:6">
      <c r="E571" s="34"/>
      <c r="F571" s="34"/>
    </row>
    <row r="572" spans="5:6">
      <c r="E572" s="34"/>
      <c r="F572" s="34"/>
    </row>
    <row r="573" spans="5:6">
      <c r="E573" s="34"/>
      <c r="F573" s="34"/>
    </row>
    <row r="574" spans="5:6">
      <c r="E574" s="34"/>
      <c r="F574" s="34"/>
    </row>
    <row r="575" spans="5:6">
      <c r="E575" s="34"/>
      <c r="F575" s="34"/>
    </row>
    <row r="576" spans="5:6">
      <c r="E576" s="34"/>
      <c r="F576" s="34"/>
    </row>
    <row r="577" spans="5:6">
      <c r="E577" s="34"/>
      <c r="F577" s="34"/>
    </row>
    <row r="578" spans="5:6">
      <c r="E578" s="34"/>
      <c r="F578" s="34"/>
    </row>
    <row r="579" spans="5:6">
      <c r="E579" s="34"/>
      <c r="F579" s="34"/>
    </row>
    <row r="580" spans="5:6">
      <c r="E580" s="34"/>
      <c r="F580" s="34"/>
    </row>
    <row r="581" spans="5:6">
      <c r="E581" s="34"/>
      <c r="F581" s="34"/>
    </row>
    <row r="582" spans="5:6">
      <c r="E582" s="34"/>
      <c r="F582" s="34"/>
    </row>
    <row r="583" spans="5:6">
      <c r="E583" s="34"/>
      <c r="F583" s="34"/>
    </row>
    <row r="584" spans="5:6">
      <c r="E584" s="34"/>
      <c r="F584" s="34"/>
    </row>
    <row r="585" spans="5:6">
      <c r="E585" s="34"/>
      <c r="F585" s="34"/>
    </row>
    <row r="586" spans="5:6">
      <c r="E586" s="34"/>
      <c r="F586" s="34"/>
    </row>
    <row r="587" spans="5:6">
      <c r="E587" s="34"/>
      <c r="F587" s="34"/>
    </row>
    <row r="588" spans="5:6">
      <c r="E588" s="34"/>
      <c r="F588" s="34"/>
    </row>
    <row r="589" spans="5:6">
      <c r="E589" s="34"/>
      <c r="F589" s="34"/>
    </row>
    <row r="590" spans="5:6">
      <c r="E590" s="34"/>
      <c r="F590" s="34"/>
    </row>
    <row r="591" spans="5:6">
      <c r="E591" s="34"/>
      <c r="F591" s="34"/>
    </row>
    <row r="592" spans="5:6">
      <c r="E592" s="34"/>
      <c r="F592" s="34"/>
    </row>
    <row r="593" spans="5:6">
      <c r="E593" s="34"/>
      <c r="F593" s="34"/>
    </row>
    <row r="594" spans="5:6">
      <c r="E594" s="34"/>
      <c r="F594" s="34"/>
    </row>
    <row r="595" spans="5:6">
      <c r="E595" s="34"/>
      <c r="F595" s="34"/>
    </row>
    <row r="596" spans="5:6">
      <c r="E596" s="34"/>
      <c r="F596" s="34"/>
    </row>
    <row r="597" spans="5:6">
      <c r="E597" s="34"/>
      <c r="F597" s="34"/>
    </row>
    <row r="598" spans="5:6">
      <c r="E598" s="34"/>
      <c r="F598" s="34"/>
    </row>
    <row r="599" spans="5:6">
      <c r="E599" s="34"/>
      <c r="F599" s="34"/>
    </row>
    <row r="600" spans="5:6">
      <c r="E600" s="34"/>
      <c r="F600" s="34"/>
    </row>
    <row r="601" spans="5:6">
      <c r="E601" s="34"/>
      <c r="F601" s="34"/>
    </row>
    <row r="602" spans="5:6">
      <c r="E602" s="34"/>
      <c r="F602" s="34"/>
    </row>
    <row r="603" spans="5:6">
      <c r="E603" s="34"/>
      <c r="F603" s="34"/>
    </row>
    <row r="604" spans="5:6">
      <c r="E604" s="34"/>
      <c r="F604" s="34"/>
    </row>
    <row r="605" spans="5:6">
      <c r="E605" s="34"/>
      <c r="F605" s="34"/>
    </row>
    <row r="606" spans="5:6">
      <c r="E606" s="34"/>
      <c r="F606" s="34"/>
    </row>
    <row r="607" spans="5:6">
      <c r="E607" s="34"/>
      <c r="F607" s="34"/>
    </row>
    <row r="608" spans="5:6">
      <c r="E608" s="34"/>
      <c r="F608" s="34"/>
    </row>
    <row r="609" spans="5:6">
      <c r="E609" s="34"/>
      <c r="F609" s="34"/>
    </row>
    <row r="610" spans="5:6">
      <c r="E610" s="34"/>
      <c r="F610" s="34"/>
    </row>
    <row r="611" spans="5:6">
      <c r="E611" s="34"/>
      <c r="F611" s="34"/>
    </row>
    <row r="612" spans="5:6">
      <c r="E612" s="34"/>
      <c r="F612" s="34"/>
    </row>
    <row r="613" spans="5:6">
      <c r="E613" s="34"/>
      <c r="F613" s="34"/>
    </row>
    <row r="614" spans="5:6">
      <c r="E614" s="34"/>
      <c r="F614" s="34"/>
    </row>
    <row r="615" spans="5:6">
      <c r="E615" s="34"/>
      <c r="F615" s="34"/>
    </row>
    <row r="616" spans="5:6">
      <c r="E616" s="34"/>
      <c r="F616" s="34"/>
    </row>
    <row r="617" spans="5:6">
      <c r="E617" s="34"/>
      <c r="F617" s="34"/>
    </row>
    <row r="618" spans="5:6">
      <c r="E618" s="34"/>
      <c r="F618" s="34"/>
    </row>
    <row r="619" spans="5:6">
      <c r="E619" s="34"/>
      <c r="F619" s="34"/>
    </row>
    <row r="620" spans="5:6">
      <c r="E620" s="34"/>
      <c r="F620" s="34"/>
    </row>
    <row r="621" spans="5:6">
      <c r="E621" s="34"/>
      <c r="F621" s="34"/>
    </row>
    <row r="622" spans="5:6">
      <c r="E622" s="34"/>
      <c r="F622" s="34"/>
    </row>
    <row r="623" spans="5:6">
      <c r="E623" s="34"/>
      <c r="F623" s="34"/>
    </row>
    <row r="624" spans="5:6">
      <c r="E624" s="34"/>
      <c r="F624" s="34"/>
    </row>
    <row r="625" spans="5:6">
      <c r="E625" s="34"/>
      <c r="F625" s="34"/>
    </row>
    <row r="626" spans="5:6">
      <c r="E626" s="34"/>
      <c r="F626" s="34"/>
    </row>
    <row r="627" spans="5:6">
      <c r="E627" s="34"/>
      <c r="F627" s="34"/>
    </row>
    <row r="628" spans="5:6">
      <c r="E628" s="34"/>
      <c r="F628" s="34"/>
    </row>
    <row r="629" spans="5:6">
      <c r="E629" s="34"/>
      <c r="F629" s="34"/>
    </row>
    <row r="630" spans="5:6">
      <c r="E630" s="34"/>
      <c r="F630" s="34"/>
    </row>
    <row r="631" spans="5:6">
      <c r="E631" s="34"/>
      <c r="F631" s="34"/>
    </row>
    <row r="632" spans="5:6">
      <c r="E632" s="34"/>
      <c r="F632" s="34"/>
    </row>
    <row r="633" spans="5:6">
      <c r="E633" s="34"/>
      <c r="F633" s="34"/>
    </row>
    <row r="634" spans="5:6">
      <c r="E634" s="34"/>
      <c r="F634" s="34"/>
    </row>
    <row r="635" spans="5:6">
      <c r="E635" s="34"/>
      <c r="F635" s="34"/>
    </row>
    <row r="636" spans="5:6">
      <c r="E636" s="34"/>
      <c r="F636" s="34"/>
    </row>
    <row r="637" spans="5:6">
      <c r="E637" s="34"/>
      <c r="F637" s="34"/>
    </row>
    <row r="638" spans="5:6">
      <c r="E638" s="34"/>
      <c r="F638" s="34"/>
    </row>
    <row r="639" spans="5:6">
      <c r="E639" s="34"/>
      <c r="F639" s="34"/>
    </row>
    <row r="640" spans="5:6">
      <c r="E640" s="34"/>
      <c r="F640" s="34"/>
    </row>
    <row r="641" spans="5:6">
      <c r="E641" s="34"/>
      <c r="F641" s="34"/>
    </row>
    <row r="642" spans="5:6">
      <c r="E642" s="34"/>
      <c r="F642" s="34"/>
    </row>
    <row r="643" spans="5:6">
      <c r="E643" s="34"/>
      <c r="F643" s="34"/>
    </row>
    <row r="644" spans="5:6">
      <c r="E644" s="34"/>
      <c r="F644" s="34"/>
    </row>
    <row r="645" spans="5:6">
      <c r="E645" s="34"/>
      <c r="F645" s="34"/>
    </row>
    <row r="646" spans="5:6">
      <c r="E646" s="34"/>
      <c r="F646" s="34"/>
    </row>
    <row r="647" spans="5:6">
      <c r="E647" s="34"/>
      <c r="F647" s="34"/>
    </row>
    <row r="648" spans="5:6">
      <c r="E648" s="34"/>
      <c r="F648" s="34"/>
    </row>
    <row r="649" spans="5:6">
      <c r="E649" s="34"/>
      <c r="F649" s="34"/>
    </row>
    <row r="650" spans="5:6">
      <c r="E650" s="34"/>
      <c r="F650" s="34"/>
    </row>
    <row r="651" spans="5:6">
      <c r="E651" s="34"/>
      <c r="F651" s="34"/>
    </row>
    <row r="652" spans="5:6">
      <c r="E652" s="34"/>
      <c r="F652" s="34"/>
    </row>
    <row r="653" spans="5:6">
      <c r="E653" s="34"/>
      <c r="F653" s="34"/>
    </row>
    <row r="654" spans="5:6">
      <c r="E654" s="34"/>
      <c r="F654" s="34"/>
    </row>
    <row r="655" spans="5:6">
      <c r="E655" s="34"/>
      <c r="F655" s="34"/>
    </row>
    <row r="656" spans="5:6">
      <c r="E656" s="34"/>
      <c r="F656" s="34"/>
    </row>
    <row r="657" spans="5:6">
      <c r="E657" s="34"/>
      <c r="F657" s="34"/>
    </row>
    <row r="658" spans="5:6">
      <c r="E658" s="34"/>
      <c r="F658" s="34"/>
    </row>
    <row r="659" spans="5:6">
      <c r="E659" s="34"/>
      <c r="F659" s="34"/>
    </row>
    <row r="660" spans="5:6">
      <c r="E660" s="34"/>
      <c r="F660" s="34"/>
    </row>
    <row r="661" spans="5:6">
      <c r="E661" s="34"/>
      <c r="F661" s="34"/>
    </row>
    <row r="662" spans="5:6">
      <c r="E662" s="34"/>
      <c r="F662" s="34"/>
    </row>
    <row r="663" spans="5:6">
      <c r="E663" s="34"/>
      <c r="F663" s="34"/>
    </row>
    <row r="664" spans="5:6">
      <c r="E664" s="34"/>
      <c r="F664" s="34"/>
    </row>
    <row r="665" spans="5:6">
      <c r="E665" s="34"/>
      <c r="F665" s="34"/>
    </row>
    <row r="666" spans="5:6">
      <c r="E666" s="34"/>
      <c r="F666" s="34"/>
    </row>
    <row r="667" spans="5:6">
      <c r="E667" s="34"/>
      <c r="F667" s="34"/>
    </row>
    <row r="668" spans="5:6">
      <c r="E668" s="34"/>
      <c r="F668" s="34"/>
    </row>
    <row r="669" spans="5:6">
      <c r="E669" s="34"/>
      <c r="F669" s="34"/>
    </row>
    <row r="670" spans="5:6">
      <c r="E670" s="34"/>
      <c r="F670" s="34"/>
    </row>
    <row r="671" spans="5:6">
      <c r="E671" s="34"/>
      <c r="F671" s="34"/>
    </row>
    <row r="672" spans="5:6">
      <c r="E672" s="34"/>
      <c r="F672" s="34"/>
    </row>
    <row r="673" spans="5:6">
      <c r="E673" s="34"/>
      <c r="F673" s="34"/>
    </row>
    <row r="674" spans="5:6">
      <c r="E674" s="34"/>
      <c r="F674" s="34"/>
    </row>
    <row r="675" spans="5:6">
      <c r="E675" s="34"/>
      <c r="F675" s="34"/>
    </row>
    <row r="676" spans="5:6">
      <c r="E676" s="34"/>
      <c r="F676" s="34"/>
    </row>
    <row r="677" spans="5:6">
      <c r="E677" s="34"/>
      <c r="F677" s="34"/>
    </row>
    <row r="678" spans="5:6">
      <c r="E678" s="34"/>
      <c r="F678" s="34"/>
    </row>
    <row r="679" spans="5:6">
      <c r="E679" s="34"/>
      <c r="F679" s="34"/>
    </row>
    <row r="680" spans="5:6">
      <c r="E680" s="34"/>
      <c r="F680" s="34"/>
    </row>
    <row r="681" spans="5:6">
      <c r="E681" s="34"/>
      <c r="F681" s="34"/>
    </row>
    <row r="682" spans="5:6">
      <c r="E682" s="34"/>
      <c r="F682" s="34"/>
    </row>
    <row r="683" spans="5:6">
      <c r="E683" s="34"/>
      <c r="F683" s="34"/>
    </row>
    <row r="684" spans="5:6">
      <c r="E684" s="34"/>
      <c r="F684" s="34"/>
    </row>
    <row r="685" spans="5:6">
      <c r="E685" s="34"/>
      <c r="F685" s="34"/>
    </row>
    <row r="686" spans="5:6">
      <c r="E686" s="34"/>
      <c r="F686" s="34"/>
    </row>
    <row r="687" spans="5:6">
      <c r="E687" s="34"/>
      <c r="F687" s="34"/>
    </row>
    <row r="688" spans="5:6">
      <c r="E688" s="34"/>
      <c r="F688" s="34"/>
    </row>
    <row r="689" spans="5:6">
      <c r="E689" s="34"/>
      <c r="F689" s="34"/>
    </row>
    <row r="690" spans="5:6">
      <c r="E690" s="34"/>
      <c r="F690" s="34"/>
    </row>
    <row r="691" spans="5:6">
      <c r="E691" s="34"/>
      <c r="F691" s="34"/>
    </row>
    <row r="692" spans="5:6">
      <c r="E692" s="34"/>
      <c r="F692" s="34"/>
    </row>
    <row r="693" spans="5:6">
      <c r="E693" s="34"/>
      <c r="F693" s="34"/>
    </row>
    <row r="694" spans="5:6">
      <c r="E694" s="34"/>
      <c r="F694" s="34"/>
    </row>
    <row r="695" spans="5:6">
      <c r="E695" s="34"/>
      <c r="F695" s="34"/>
    </row>
    <row r="696" spans="5:6">
      <c r="E696" s="34"/>
      <c r="F696" s="34"/>
    </row>
    <row r="697" spans="5:6">
      <c r="E697" s="34"/>
      <c r="F697" s="34"/>
    </row>
    <row r="698" spans="5:6">
      <c r="E698" s="34"/>
      <c r="F698" s="34"/>
    </row>
    <row r="699" spans="5:6">
      <c r="E699" s="34"/>
      <c r="F699" s="34"/>
    </row>
    <row r="700" spans="5:6">
      <c r="E700" s="34"/>
      <c r="F700" s="34"/>
    </row>
    <row r="701" spans="5:6">
      <c r="E701" s="34"/>
      <c r="F701" s="34"/>
    </row>
    <row r="702" spans="5:6">
      <c r="E702" s="34"/>
      <c r="F702" s="34"/>
    </row>
    <row r="703" spans="5:6">
      <c r="E703" s="34"/>
      <c r="F703" s="34"/>
    </row>
    <row r="704" spans="5:6">
      <c r="E704" s="34"/>
      <c r="F704" s="34"/>
    </row>
    <row r="705" spans="5:6">
      <c r="E705" s="34"/>
      <c r="F705" s="34"/>
    </row>
    <row r="706" spans="5:6">
      <c r="E706" s="34"/>
      <c r="F706" s="34"/>
    </row>
    <row r="707" spans="5:6">
      <c r="E707" s="34"/>
      <c r="F707" s="34"/>
    </row>
    <row r="708" spans="5:6">
      <c r="E708" s="34"/>
      <c r="F708" s="34"/>
    </row>
    <row r="709" spans="5:6">
      <c r="E709" s="34"/>
      <c r="F709" s="34"/>
    </row>
    <row r="710" spans="5:6">
      <c r="E710" s="34"/>
      <c r="F710" s="34"/>
    </row>
    <row r="711" spans="5:6">
      <c r="E711" s="34"/>
      <c r="F711" s="34"/>
    </row>
    <row r="712" spans="5:6">
      <c r="E712" s="34"/>
      <c r="F712" s="34"/>
    </row>
    <row r="713" spans="5:6">
      <c r="E713" s="34"/>
      <c r="F713" s="34"/>
    </row>
    <row r="714" spans="5:6">
      <c r="E714" s="34"/>
      <c r="F714" s="34"/>
    </row>
    <row r="715" spans="5:6">
      <c r="E715" s="34"/>
      <c r="F715" s="34"/>
    </row>
    <row r="716" spans="5:6">
      <c r="E716" s="34"/>
      <c r="F716" s="34"/>
    </row>
    <row r="717" spans="5:6">
      <c r="E717" s="34"/>
      <c r="F717" s="34"/>
    </row>
    <row r="718" spans="5:6">
      <c r="E718" s="34"/>
      <c r="F718" s="34"/>
    </row>
    <row r="719" spans="5:6">
      <c r="E719" s="34"/>
      <c r="F719" s="34"/>
    </row>
    <row r="720" spans="5:6">
      <c r="E720" s="34"/>
      <c r="F720" s="34"/>
    </row>
    <row r="721" spans="5:6">
      <c r="E721" s="34"/>
      <c r="F721" s="34"/>
    </row>
    <row r="722" spans="5:6">
      <c r="E722" s="34"/>
      <c r="F722" s="34"/>
    </row>
    <row r="723" spans="5:6">
      <c r="E723" s="34"/>
      <c r="F723" s="34"/>
    </row>
    <row r="724" spans="5:6">
      <c r="E724" s="34"/>
      <c r="F724" s="34"/>
    </row>
    <row r="725" spans="5:6">
      <c r="E725" s="34"/>
      <c r="F725" s="34"/>
    </row>
    <row r="726" spans="5:6">
      <c r="E726" s="34"/>
      <c r="F726" s="34"/>
    </row>
    <row r="727" spans="5:6">
      <c r="E727" s="34"/>
      <c r="F727" s="34"/>
    </row>
    <row r="728" spans="5:6">
      <c r="E728" s="34"/>
      <c r="F728" s="34"/>
    </row>
    <row r="729" spans="5:6">
      <c r="E729" s="34"/>
      <c r="F729" s="34"/>
    </row>
    <row r="730" spans="5:6">
      <c r="E730" s="34"/>
      <c r="F730" s="34"/>
    </row>
    <row r="731" spans="5:6">
      <c r="E731" s="34"/>
      <c r="F731" s="34"/>
    </row>
    <row r="732" spans="5:6">
      <c r="E732" s="34"/>
      <c r="F732" s="34"/>
    </row>
    <row r="733" spans="5:6">
      <c r="E733" s="34"/>
      <c r="F733" s="34"/>
    </row>
    <row r="734" spans="5:6">
      <c r="E734" s="34"/>
      <c r="F734" s="34"/>
    </row>
    <row r="735" spans="5:6">
      <c r="E735" s="34"/>
      <c r="F735" s="34"/>
    </row>
    <row r="736" spans="5:6">
      <c r="E736" s="34"/>
      <c r="F736" s="34"/>
    </row>
    <row r="737" spans="5:6">
      <c r="E737" s="34"/>
      <c r="F737" s="34"/>
    </row>
    <row r="738" spans="5:6">
      <c r="E738" s="34"/>
      <c r="F738" s="34"/>
    </row>
    <row r="739" spans="5:6">
      <c r="E739" s="34"/>
      <c r="F739" s="34"/>
    </row>
    <row r="740" spans="5:6">
      <c r="E740" s="34"/>
      <c r="F740" s="34"/>
    </row>
    <row r="741" spans="5:6">
      <c r="E741" s="34"/>
      <c r="F741" s="34"/>
    </row>
    <row r="742" spans="5:6">
      <c r="E742" s="34"/>
      <c r="F742" s="34"/>
    </row>
    <row r="743" spans="5:6">
      <c r="E743" s="34"/>
      <c r="F743" s="34"/>
    </row>
    <row r="744" spans="5:6">
      <c r="E744" s="34"/>
      <c r="F744" s="34"/>
    </row>
    <row r="745" spans="5:6">
      <c r="E745" s="34"/>
      <c r="F745" s="34"/>
    </row>
    <row r="746" spans="5:6">
      <c r="E746" s="34"/>
      <c r="F746" s="34"/>
    </row>
    <row r="747" spans="5:6">
      <c r="E747" s="34"/>
      <c r="F747" s="34"/>
    </row>
    <row r="748" spans="5:6">
      <c r="E748" s="34"/>
      <c r="F748" s="34"/>
    </row>
    <row r="749" spans="5:6">
      <c r="E749" s="34"/>
      <c r="F749" s="34"/>
    </row>
    <row r="750" spans="5:6">
      <c r="E750" s="34"/>
      <c r="F750" s="34"/>
    </row>
    <row r="751" spans="5:6">
      <c r="E751" s="34"/>
      <c r="F751" s="34"/>
    </row>
    <row r="752" spans="5:6">
      <c r="E752" s="34"/>
      <c r="F752" s="34"/>
    </row>
    <row r="753" spans="5:6">
      <c r="E753" s="34"/>
      <c r="F753" s="34"/>
    </row>
    <row r="754" spans="5:6">
      <c r="E754" s="34"/>
      <c r="F754" s="34"/>
    </row>
    <row r="755" spans="5:6">
      <c r="E755" s="34"/>
      <c r="F755" s="34"/>
    </row>
    <row r="756" spans="5:6">
      <c r="E756" s="34"/>
      <c r="F756" s="34"/>
    </row>
    <row r="757" spans="5:6">
      <c r="E757" s="34"/>
      <c r="F757" s="34"/>
    </row>
    <row r="758" spans="5:6">
      <c r="E758" s="34"/>
      <c r="F758" s="34"/>
    </row>
    <row r="759" spans="5:6">
      <c r="E759" s="34"/>
      <c r="F759" s="34"/>
    </row>
    <row r="760" spans="5:6">
      <c r="E760" s="34"/>
      <c r="F760" s="34"/>
    </row>
    <row r="761" spans="5:6">
      <c r="E761" s="34"/>
      <c r="F761" s="34"/>
    </row>
    <row r="762" spans="5:6">
      <c r="E762" s="34"/>
      <c r="F762" s="34"/>
    </row>
    <row r="763" spans="5:6">
      <c r="E763" s="34"/>
      <c r="F763" s="34"/>
    </row>
    <row r="764" spans="5:6">
      <c r="E764" s="34"/>
      <c r="F764" s="34"/>
    </row>
    <row r="765" spans="5:6">
      <c r="E765" s="34"/>
      <c r="F765" s="34"/>
    </row>
    <row r="766" spans="5:6">
      <c r="E766" s="34"/>
      <c r="F766" s="34"/>
    </row>
    <row r="767" spans="5:6">
      <c r="E767" s="34"/>
      <c r="F767" s="34"/>
    </row>
    <row r="768" spans="5:6">
      <c r="E768" s="34"/>
      <c r="F768" s="34"/>
    </row>
    <row r="769" spans="5:6">
      <c r="E769" s="34"/>
      <c r="F769" s="34"/>
    </row>
    <row r="770" spans="5:6">
      <c r="E770" s="34"/>
      <c r="F770" s="34"/>
    </row>
    <row r="771" spans="5:6">
      <c r="E771" s="34"/>
      <c r="F771" s="34"/>
    </row>
    <row r="772" spans="5:6">
      <c r="E772" s="34"/>
      <c r="F772" s="34"/>
    </row>
    <row r="773" spans="5:6">
      <c r="E773" s="34"/>
      <c r="F773" s="34"/>
    </row>
    <row r="774" spans="5:6">
      <c r="E774" s="34"/>
      <c r="F774" s="34"/>
    </row>
    <row r="775" spans="5:6">
      <c r="E775" s="34"/>
      <c r="F775" s="34"/>
    </row>
    <row r="776" spans="5:6">
      <c r="E776" s="34"/>
      <c r="F776" s="34"/>
    </row>
    <row r="777" spans="5:6">
      <c r="E777" s="34"/>
      <c r="F777" s="34"/>
    </row>
    <row r="778" spans="5:6">
      <c r="E778" s="34"/>
      <c r="F778" s="34"/>
    </row>
    <row r="779" spans="5:6">
      <c r="E779" s="34"/>
      <c r="F779" s="34"/>
    </row>
    <row r="780" spans="5:6">
      <c r="E780" s="34"/>
      <c r="F780" s="34"/>
    </row>
    <row r="781" spans="5:6">
      <c r="E781" s="34"/>
      <c r="F781" s="34"/>
    </row>
    <row r="782" spans="5:6">
      <c r="E782" s="34"/>
      <c r="F782" s="34"/>
    </row>
    <row r="783" spans="5:6">
      <c r="E783" s="34"/>
      <c r="F783" s="34"/>
    </row>
    <row r="784" spans="5:6">
      <c r="E784" s="34"/>
      <c r="F784" s="34"/>
    </row>
    <row r="785" spans="5:6">
      <c r="E785" s="34"/>
      <c r="F785" s="34"/>
    </row>
    <row r="786" spans="5:6">
      <c r="E786" s="34"/>
      <c r="F786" s="34"/>
    </row>
    <row r="787" spans="5:6">
      <c r="E787" s="34"/>
      <c r="F787" s="34"/>
    </row>
    <row r="788" spans="5:6">
      <c r="E788" s="34"/>
      <c r="F788" s="34"/>
    </row>
    <row r="789" spans="5:6">
      <c r="E789" s="34"/>
      <c r="F789" s="34"/>
    </row>
    <row r="790" spans="5:6">
      <c r="E790" s="34"/>
      <c r="F790" s="34"/>
    </row>
    <row r="791" spans="5:6">
      <c r="E791" s="34"/>
      <c r="F791" s="34"/>
    </row>
    <row r="792" spans="5:6">
      <c r="E792" s="34"/>
      <c r="F792" s="34"/>
    </row>
    <row r="793" spans="5:6">
      <c r="E793" s="34"/>
      <c r="F793" s="34"/>
    </row>
    <row r="794" spans="5:6">
      <c r="E794" s="34"/>
      <c r="F794" s="34"/>
    </row>
    <row r="795" spans="5:6">
      <c r="E795" s="34"/>
      <c r="F795" s="34"/>
    </row>
    <row r="796" spans="5:6">
      <c r="E796" s="34"/>
      <c r="F796" s="34"/>
    </row>
    <row r="797" spans="5:6">
      <c r="E797" s="34"/>
      <c r="F797" s="34"/>
    </row>
    <row r="798" spans="5:6">
      <c r="E798" s="34"/>
      <c r="F798" s="34"/>
    </row>
    <row r="799" spans="5:6">
      <c r="E799" s="34"/>
      <c r="F799" s="34"/>
    </row>
    <row r="800" spans="5:6">
      <c r="E800" s="34"/>
      <c r="F800" s="34"/>
    </row>
    <row r="801" spans="5:6">
      <c r="E801" s="34"/>
      <c r="F801" s="34"/>
    </row>
    <row r="802" spans="5:6">
      <c r="E802" s="34"/>
      <c r="F802" s="34"/>
    </row>
    <row r="803" spans="5:6">
      <c r="E803" s="34"/>
      <c r="F803" s="34"/>
    </row>
    <row r="804" spans="5:6">
      <c r="E804" s="34"/>
      <c r="F804" s="34"/>
    </row>
    <row r="805" spans="5:6">
      <c r="E805" s="34"/>
      <c r="F805" s="34"/>
    </row>
    <row r="806" spans="5:6">
      <c r="E806" s="34"/>
      <c r="F806" s="34"/>
    </row>
    <row r="807" spans="5:6">
      <c r="E807" s="34"/>
      <c r="F807" s="34"/>
    </row>
    <row r="808" spans="5:6">
      <c r="E808" s="34"/>
      <c r="F808" s="34"/>
    </row>
    <row r="809" spans="5:6">
      <c r="E809" s="34"/>
      <c r="F809" s="34"/>
    </row>
    <row r="810" spans="5:6">
      <c r="E810" s="34"/>
      <c r="F810" s="34"/>
    </row>
    <row r="811" spans="5:6">
      <c r="E811" s="34"/>
      <c r="F811" s="34"/>
    </row>
    <row r="812" spans="5:6">
      <c r="E812" s="34"/>
      <c r="F812" s="34"/>
    </row>
    <row r="813" spans="5:6">
      <c r="E813" s="34"/>
      <c r="F813" s="34"/>
    </row>
    <row r="814" spans="5:6">
      <c r="E814" s="34"/>
      <c r="F814" s="34"/>
    </row>
    <row r="815" spans="5:6">
      <c r="E815" s="34"/>
      <c r="F815" s="34"/>
    </row>
    <row r="816" spans="5:6">
      <c r="E816" s="34"/>
      <c r="F816" s="34"/>
    </row>
    <row r="817" spans="5:6">
      <c r="E817" s="34"/>
      <c r="F817" s="34"/>
    </row>
    <row r="818" spans="5:6">
      <c r="E818" s="34"/>
      <c r="F818" s="34"/>
    </row>
    <row r="819" spans="5:6">
      <c r="E819" s="34"/>
      <c r="F819" s="34"/>
    </row>
    <row r="820" spans="5:6">
      <c r="E820" s="34"/>
      <c r="F820" s="34"/>
    </row>
    <row r="821" spans="5:6">
      <c r="E821" s="34"/>
      <c r="F821" s="34"/>
    </row>
    <row r="822" spans="5:6">
      <c r="E822" s="34"/>
      <c r="F822" s="34"/>
    </row>
    <row r="823" spans="5:6">
      <c r="E823" s="34"/>
      <c r="F823" s="34"/>
    </row>
    <row r="824" spans="5:6">
      <c r="E824" s="34"/>
      <c r="F824" s="34"/>
    </row>
    <row r="825" spans="5:6">
      <c r="E825" s="34"/>
      <c r="F825" s="34"/>
    </row>
    <row r="826" spans="5:6">
      <c r="E826" s="34"/>
      <c r="F826" s="34"/>
    </row>
    <row r="827" spans="5:6">
      <c r="E827" s="34"/>
      <c r="F827" s="34"/>
    </row>
    <row r="828" spans="5:6">
      <c r="E828" s="34"/>
      <c r="F828" s="34"/>
    </row>
    <row r="829" spans="5:6">
      <c r="E829" s="34"/>
      <c r="F829" s="34"/>
    </row>
    <row r="830" spans="5:6">
      <c r="E830" s="34"/>
      <c r="F830" s="34"/>
    </row>
    <row r="831" spans="5:6">
      <c r="E831" s="34"/>
      <c r="F831" s="34"/>
    </row>
    <row r="832" spans="5:6">
      <c r="E832" s="34"/>
      <c r="F832" s="34"/>
    </row>
    <row r="833" spans="5:6">
      <c r="E833" s="34"/>
      <c r="F833" s="34"/>
    </row>
    <row r="834" spans="5:6">
      <c r="E834" s="34"/>
      <c r="F834" s="34"/>
    </row>
    <row r="835" spans="5:6">
      <c r="E835" s="34"/>
      <c r="F835" s="34"/>
    </row>
    <row r="836" spans="5:6">
      <c r="E836" s="34"/>
      <c r="F836" s="34"/>
    </row>
    <row r="837" spans="5:6">
      <c r="E837" s="34"/>
      <c r="F837" s="34"/>
    </row>
    <row r="838" spans="5:6">
      <c r="E838" s="34"/>
      <c r="F838" s="34"/>
    </row>
    <row r="839" spans="5:6">
      <c r="E839" s="34"/>
      <c r="F839" s="34"/>
    </row>
    <row r="840" spans="5:6">
      <c r="E840" s="34"/>
      <c r="F840" s="34"/>
    </row>
    <row r="841" spans="5:6">
      <c r="E841" s="34"/>
      <c r="F841" s="34"/>
    </row>
    <row r="842" spans="5:6">
      <c r="E842" s="34"/>
      <c r="F842" s="34"/>
    </row>
    <row r="843" spans="5:6">
      <c r="E843" s="34"/>
      <c r="F843" s="34"/>
    </row>
    <row r="844" spans="5:6">
      <c r="E844" s="34"/>
      <c r="F844" s="34"/>
    </row>
    <row r="845" spans="5:6">
      <c r="E845" s="34"/>
      <c r="F845" s="34"/>
    </row>
    <row r="846" spans="5:6">
      <c r="E846" s="34"/>
      <c r="F846" s="34"/>
    </row>
    <row r="847" spans="5:6">
      <c r="E847" s="34"/>
      <c r="F847" s="34"/>
    </row>
    <row r="848" spans="5:6">
      <c r="E848" s="34"/>
      <c r="F848" s="34"/>
    </row>
    <row r="849" spans="5:6">
      <c r="E849" s="34"/>
      <c r="F849" s="34"/>
    </row>
    <row r="850" spans="5:6">
      <c r="E850" s="34"/>
      <c r="F850" s="34"/>
    </row>
    <row r="851" spans="5:6">
      <c r="E851" s="34"/>
      <c r="F851" s="34"/>
    </row>
    <row r="852" spans="5:6">
      <c r="E852" s="34"/>
      <c r="F852" s="34"/>
    </row>
    <row r="853" spans="5:6">
      <c r="E853" s="34"/>
      <c r="F853" s="34"/>
    </row>
    <row r="854" spans="5:6">
      <c r="E854" s="34"/>
      <c r="F854" s="34"/>
    </row>
    <row r="855" spans="5:6">
      <c r="E855" s="34"/>
      <c r="F855" s="34"/>
    </row>
    <row r="856" spans="5:6">
      <c r="E856" s="34"/>
      <c r="F856" s="34"/>
    </row>
    <row r="857" spans="5:6">
      <c r="E857" s="34"/>
      <c r="F857" s="34"/>
    </row>
    <row r="858" spans="5:6">
      <c r="E858" s="34"/>
      <c r="F858" s="34"/>
    </row>
    <row r="859" spans="5:6">
      <c r="E859" s="34"/>
      <c r="F859" s="34"/>
    </row>
    <row r="860" spans="5:6">
      <c r="E860" s="34"/>
      <c r="F860" s="34"/>
    </row>
    <row r="861" spans="5:6">
      <c r="E861" s="34"/>
      <c r="F861" s="34"/>
    </row>
    <row r="862" spans="5:6">
      <c r="E862" s="34"/>
      <c r="F862" s="34"/>
    </row>
    <row r="863" spans="5:6">
      <c r="E863" s="34"/>
      <c r="F863" s="34"/>
    </row>
    <row r="864" spans="5:6">
      <c r="E864" s="34"/>
      <c r="F864" s="34"/>
    </row>
    <row r="865" spans="5:6">
      <c r="E865" s="34"/>
      <c r="F865" s="34"/>
    </row>
    <row r="866" spans="5:6">
      <c r="E866" s="34"/>
      <c r="F866" s="34"/>
    </row>
    <row r="867" spans="5:6">
      <c r="E867" s="34"/>
      <c r="F867" s="34"/>
    </row>
    <row r="868" spans="5:6">
      <c r="E868" s="34"/>
      <c r="F868" s="34"/>
    </row>
    <row r="869" spans="5:6">
      <c r="E869" s="34"/>
      <c r="F869" s="34"/>
    </row>
    <row r="870" spans="5:6">
      <c r="E870" s="34"/>
      <c r="F870" s="34"/>
    </row>
    <row r="871" spans="5:6">
      <c r="E871" s="34"/>
      <c r="F871" s="34"/>
    </row>
    <row r="872" spans="5:6">
      <c r="E872" s="34"/>
      <c r="F872" s="34"/>
    </row>
    <row r="873" spans="5:6">
      <c r="E873" s="34"/>
      <c r="F873" s="34"/>
    </row>
    <row r="874" spans="5:6">
      <c r="E874" s="34"/>
      <c r="F874" s="34"/>
    </row>
    <row r="875" spans="5:6">
      <c r="E875" s="34"/>
      <c r="F875" s="34"/>
    </row>
    <row r="876" spans="5:6">
      <c r="E876" s="34"/>
      <c r="F876" s="34"/>
    </row>
    <row r="877" spans="5:6">
      <c r="E877" s="34"/>
      <c r="F877" s="34"/>
    </row>
    <row r="878" spans="5:6">
      <c r="E878" s="34"/>
      <c r="F878" s="34"/>
    </row>
    <row r="879" spans="5:6">
      <c r="E879" s="34"/>
      <c r="F879" s="34"/>
    </row>
    <row r="880" spans="5:6">
      <c r="E880" s="34"/>
      <c r="F880" s="34"/>
    </row>
    <row r="881" spans="5:6">
      <c r="E881" s="34"/>
      <c r="F881" s="34"/>
    </row>
    <row r="882" spans="5:6">
      <c r="E882" s="34"/>
      <c r="F882" s="34"/>
    </row>
    <row r="883" spans="5:6">
      <c r="E883" s="34"/>
      <c r="F883" s="34"/>
    </row>
    <row r="884" spans="5:6">
      <c r="E884" s="34"/>
      <c r="F884" s="34"/>
    </row>
    <row r="885" spans="5:6">
      <c r="E885" s="34"/>
      <c r="F885" s="34"/>
    </row>
    <row r="886" spans="5:6">
      <c r="E886" s="34"/>
      <c r="F886" s="34"/>
    </row>
    <row r="887" spans="5:6">
      <c r="E887" s="34"/>
      <c r="F887" s="34"/>
    </row>
    <row r="888" spans="5:6">
      <c r="E888" s="34"/>
      <c r="F888" s="34"/>
    </row>
    <row r="889" spans="5:6">
      <c r="E889" s="34"/>
      <c r="F889" s="34"/>
    </row>
    <row r="890" spans="5:6">
      <c r="E890" s="34"/>
      <c r="F890" s="34"/>
    </row>
    <row r="891" spans="5:6">
      <c r="E891" s="34"/>
      <c r="F891" s="34"/>
    </row>
    <row r="892" spans="5:6">
      <c r="E892" s="34"/>
      <c r="F892" s="34"/>
    </row>
    <row r="893" spans="5:6">
      <c r="E893" s="34"/>
      <c r="F893" s="34"/>
    </row>
    <row r="894" spans="5:6">
      <c r="E894" s="34"/>
      <c r="F894" s="34"/>
    </row>
    <row r="895" spans="5:6">
      <c r="E895" s="34"/>
      <c r="F895" s="34"/>
    </row>
    <row r="896" spans="5:6">
      <c r="E896" s="34"/>
      <c r="F896" s="34"/>
    </row>
    <row r="897" spans="5:6">
      <c r="E897" s="34"/>
      <c r="F897" s="34"/>
    </row>
    <row r="898" spans="5:6">
      <c r="E898" s="34"/>
      <c r="F898" s="34"/>
    </row>
    <row r="899" spans="5:6">
      <c r="E899" s="34"/>
      <c r="F899" s="34"/>
    </row>
    <row r="900" spans="5:6">
      <c r="E900" s="34"/>
      <c r="F900" s="34"/>
    </row>
    <row r="901" spans="5:6">
      <c r="E901" s="34"/>
      <c r="F901" s="34"/>
    </row>
    <row r="902" spans="5:6">
      <c r="E902" s="34"/>
      <c r="F902" s="34"/>
    </row>
    <row r="903" spans="5:6">
      <c r="E903" s="34"/>
      <c r="F903" s="34"/>
    </row>
    <row r="904" spans="5:6">
      <c r="E904" s="34"/>
      <c r="F904" s="34"/>
    </row>
    <row r="905" spans="5:6">
      <c r="E905" s="34"/>
      <c r="F905" s="34"/>
    </row>
    <row r="906" spans="5:6">
      <c r="E906" s="34"/>
      <c r="F906" s="34"/>
    </row>
    <row r="907" spans="5:6">
      <c r="E907" s="34"/>
      <c r="F907" s="34"/>
    </row>
    <row r="908" spans="5:6">
      <c r="E908" s="34"/>
      <c r="F908" s="34"/>
    </row>
    <row r="909" spans="5:6">
      <c r="E909" s="34"/>
      <c r="F909" s="34"/>
    </row>
    <row r="910" spans="5:6">
      <c r="E910" s="34"/>
      <c r="F910" s="34"/>
    </row>
    <row r="911" spans="5:6">
      <c r="E911" s="34"/>
      <c r="F911" s="34"/>
    </row>
    <row r="912" spans="5:6">
      <c r="E912" s="34"/>
      <c r="F912" s="34"/>
    </row>
    <row r="913" spans="5:6">
      <c r="E913" s="34"/>
      <c r="F913" s="34"/>
    </row>
    <row r="914" spans="5:6">
      <c r="E914" s="34"/>
      <c r="F914" s="34"/>
    </row>
    <row r="915" spans="5:6">
      <c r="E915" s="34"/>
      <c r="F915" s="34"/>
    </row>
    <row r="916" spans="5:6">
      <c r="E916" s="34"/>
      <c r="F916" s="34"/>
    </row>
    <row r="917" spans="5:6">
      <c r="E917" s="34"/>
      <c r="F917" s="34"/>
    </row>
    <row r="918" spans="5:6">
      <c r="E918" s="34"/>
      <c r="F918" s="34"/>
    </row>
    <row r="919" spans="5:6">
      <c r="E919" s="34"/>
      <c r="F919" s="34"/>
    </row>
    <row r="920" spans="5:6">
      <c r="E920" s="34"/>
      <c r="F920" s="34"/>
    </row>
    <row r="921" spans="5:6">
      <c r="E921" s="34"/>
      <c r="F921" s="34"/>
    </row>
    <row r="922" spans="5:6">
      <c r="E922" s="34"/>
      <c r="F922" s="34"/>
    </row>
    <row r="923" spans="5:6">
      <c r="E923" s="34"/>
      <c r="F923" s="34"/>
    </row>
    <row r="924" spans="5:6">
      <c r="E924" s="34"/>
      <c r="F924" s="34"/>
    </row>
  </sheetData>
  <autoFilter ref="A1:H2" xr:uid="{00000000-0001-0000-1800-000000000000}"/>
  <phoneticPr fontId="4" type="noConversion"/>
  <conditionalFormatting sqref="D1">
    <cfRule type="cellIs" dxfId="52" priority="2" operator="equal">
      <formula>0</formula>
    </cfRule>
  </conditionalFormatting>
  <conditionalFormatting sqref="F1:G1">
    <cfRule type="cellIs" dxfId="51" priority="1" operator="equal">
      <formula>0</formula>
    </cfRule>
  </conditionalFormatting>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813"/>
  <sheetViews>
    <sheetView zoomScale="85" zoomScaleNormal="85" workbookViewId="0">
      <pane ySplit="1" topLeftCell="A2" activePane="bottomLeft" state="frozen"/>
      <selection pane="bottomLeft" activeCell="G60" sqref="G60"/>
    </sheetView>
  </sheetViews>
  <sheetFormatPr baseColWidth="10" defaultColWidth="9" defaultRowHeight="18" customHeight="1"/>
  <cols>
    <col min="1" max="1" width="12" style="5" bestFit="1" customWidth="1"/>
    <col min="2" max="2" width="9" style="5" bestFit="1" customWidth="1"/>
    <col min="3" max="3" width="17.83203125" style="5" customWidth="1"/>
    <col min="4" max="4" width="16.1640625" style="5" customWidth="1"/>
    <col min="5" max="5" width="12.83203125" style="34" customWidth="1"/>
    <col min="6" max="6" width="13.1640625" style="9" customWidth="1"/>
    <col min="7" max="7" width="10.1640625" style="95" customWidth="1"/>
    <col min="8" max="8" width="165" style="34" bestFit="1" customWidth="1"/>
    <col min="9" max="16384" width="9" style="34"/>
  </cols>
  <sheetData>
    <row r="1" spans="1:8" s="40" customFormat="1" ht="18" customHeight="1">
      <c r="A1" s="73" t="s">
        <v>76</v>
      </c>
      <c r="B1" s="73" t="s">
        <v>77</v>
      </c>
      <c r="C1" s="73" t="s">
        <v>0</v>
      </c>
      <c r="D1" s="6" t="s">
        <v>209</v>
      </c>
      <c r="E1" s="70" t="s">
        <v>210</v>
      </c>
      <c r="F1" s="6" t="s">
        <v>211</v>
      </c>
      <c r="G1" s="104" t="s">
        <v>1157</v>
      </c>
      <c r="H1" s="75" t="s">
        <v>74</v>
      </c>
    </row>
    <row r="2" spans="1:8" ht="18" customHeight="1">
      <c r="A2" s="5" t="s">
        <v>95</v>
      </c>
      <c r="B2" s="5">
        <v>2011</v>
      </c>
      <c r="C2" s="34"/>
      <c r="D2" s="34"/>
      <c r="F2" s="11"/>
      <c r="G2" s="34"/>
    </row>
    <row r="3" spans="1:8" ht="18" customHeight="1">
      <c r="A3" s="5" t="s">
        <v>95</v>
      </c>
      <c r="B3" s="5">
        <v>2011</v>
      </c>
      <c r="C3" s="34" t="s">
        <v>49</v>
      </c>
      <c r="D3" s="34"/>
      <c r="E3" s="34" t="s">
        <v>605</v>
      </c>
      <c r="F3" s="11" t="s">
        <v>605</v>
      </c>
      <c r="G3" s="34">
        <v>72.33</v>
      </c>
      <c r="H3" s="34" t="s">
        <v>1168</v>
      </c>
    </row>
    <row r="4" spans="1:8" ht="18" customHeight="1">
      <c r="A4" s="5" t="s">
        <v>95</v>
      </c>
      <c r="B4" s="5">
        <v>2011</v>
      </c>
      <c r="C4" s="34" t="s">
        <v>49</v>
      </c>
      <c r="D4" s="34"/>
      <c r="E4" s="34" t="s">
        <v>1161</v>
      </c>
      <c r="F4" s="11" t="s">
        <v>1161</v>
      </c>
      <c r="G4" s="34">
        <v>16.18</v>
      </c>
      <c r="H4" s="34" t="s">
        <v>1169</v>
      </c>
    </row>
    <row r="5" spans="1:8" ht="18" customHeight="1">
      <c r="A5" s="5" t="s">
        <v>95</v>
      </c>
      <c r="B5" s="5">
        <v>2011</v>
      </c>
      <c r="C5" s="34" t="s">
        <v>49</v>
      </c>
      <c r="D5" s="9" t="s">
        <v>1170</v>
      </c>
      <c r="E5" s="34" t="s">
        <v>1076</v>
      </c>
      <c r="F5" s="11" t="s">
        <v>1076</v>
      </c>
      <c r="G5" s="34">
        <v>2.04</v>
      </c>
      <c r="H5" s="34" t="s">
        <v>1171</v>
      </c>
    </row>
    <row r="6" spans="1:8" ht="18" customHeight="1">
      <c r="A6" s="5" t="s">
        <v>95</v>
      </c>
      <c r="B6" s="5">
        <v>2011</v>
      </c>
      <c r="C6" s="34" t="s">
        <v>49</v>
      </c>
      <c r="D6" s="34"/>
      <c r="E6" s="34" t="s">
        <v>1172</v>
      </c>
      <c r="F6" s="11" t="s">
        <v>1173</v>
      </c>
      <c r="G6" s="34">
        <v>1.96</v>
      </c>
      <c r="H6" s="34" t="s">
        <v>1174</v>
      </c>
    </row>
    <row r="7" spans="1:8" ht="18" customHeight="1">
      <c r="A7" s="5" t="s">
        <v>95</v>
      </c>
      <c r="B7" s="5">
        <v>2011</v>
      </c>
      <c r="C7" s="34" t="s">
        <v>49</v>
      </c>
      <c r="D7" s="34"/>
      <c r="E7" s="34" t="s">
        <v>750</v>
      </c>
      <c r="F7" s="11" t="s">
        <v>750</v>
      </c>
      <c r="G7" s="34">
        <v>1.89</v>
      </c>
      <c r="H7" s="34" t="s">
        <v>1175</v>
      </c>
    </row>
    <row r="8" spans="1:8" ht="18" customHeight="1">
      <c r="A8" s="5" t="s">
        <v>95</v>
      </c>
      <c r="B8" s="5">
        <v>2012</v>
      </c>
      <c r="C8" s="34" t="s">
        <v>49</v>
      </c>
      <c r="D8" s="34"/>
      <c r="E8" s="34" t="s">
        <v>605</v>
      </c>
      <c r="F8" s="11" t="s">
        <v>605</v>
      </c>
      <c r="G8" s="34">
        <v>71.64</v>
      </c>
      <c r="H8" s="34" t="s">
        <v>1176</v>
      </c>
    </row>
    <row r="9" spans="1:8" ht="18" customHeight="1">
      <c r="A9" s="5" t="s">
        <v>95</v>
      </c>
      <c r="B9" s="5">
        <v>2012</v>
      </c>
      <c r="C9" s="34" t="s">
        <v>49</v>
      </c>
      <c r="D9" s="34"/>
      <c r="E9" s="34" t="s">
        <v>1161</v>
      </c>
      <c r="F9" s="11" t="s">
        <v>1161</v>
      </c>
      <c r="G9" s="34">
        <v>14.39</v>
      </c>
      <c r="H9" s="34" t="s">
        <v>1176</v>
      </c>
    </row>
    <row r="10" spans="1:8" ht="18" customHeight="1">
      <c r="A10" s="5" t="s">
        <v>95</v>
      </c>
      <c r="B10" s="5">
        <v>2012</v>
      </c>
      <c r="C10" s="34" t="s">
        <v>49</v>
      </c>
      <c r="D10" s="34"/>
      <c r="E10" s="34" t="s">
        <v>750</v>
      </c>
      <c r="F10" s="11" t="s">
        <v>750</v>
      </c>
      <c r="G10" s="34">
        <v>2.92</v>
      </c>
      <c r="H10" s="34" t="s">
        <v>1176</v>
      </c>
    </row>
    <row r="11" spans="1:8" ht="18" customHeight="1">
      <c r="A11" s="5" t="s">
        <v>95</v>
      </c>
      <c r="B11" s="5">
        <v>2012</v>
      </c>
      <c r="C11" s="34" t="s">
        <v>49</v>
      </c>
      <c r="D11" s="34"/>
      <c r="E11" s="34" t="s">
        <v>1172</v>
      </c>
      <c r="F11" s="11" t="s">
        <v>1173</v>
      </c>
      <c r="G11" s="34">
        <v>1.79</v>
      </c>
      <c r="H11" s="34" t="s">
        <v>1176</v>
      </c>
    </row>
    <row r="12" spans="1:8" ht="18" customHeight="1">
      <c r="A12" s="5" t="s">
        <v>95</v>
      </c>
      <c r="B12" s="5">
        <v>2012</v>
      </c>
      <c r="C12" s="34" t="s">
        <v>49</v>
      </c>
      <c r="D12" s="9" t="s">
        <v>1170</v>
      </c>
      <c r="E12" s="34" t="s">
        <v>1076</v>
      </c>
      <c r="F12" s="11" t="s">
        <v>1076</v>
      </c>
      <c r="G12" s="34">
        <v>0.9</v>
      </c>
      <c r="H12" s="34" t="s">
        <v>1176</v>
      </c>
    </row>
    <row r="13" spans="1:8" ht="18" customHeight="1">
      <c r="A13" s="5" t="s">
        <v>95</v>
      </c>
      <c r="B13" s="5">
        <v>2013</v>
      </c>
      <c r="C13" s="34" t="s">
        <v>49</v>
      </c>
      <c r="D13" s="34"/>
      <c r="E13" s="34" t="s">
        <v>605</v>
      </c>
      <c r="F13" s="11" t="s">
        <v>605</v>
      </c>
      <c r="G13" s="34">
        <v>73.290000000000006</v>
      </c>
      <c r="H13" s="34" t="s">
        <v>1177</v>
      </c>
    </row>
    <row r="14" spans="1:8" ht="18" customHeight="1">
      <c r="A14" s="5" t="s">
        <v>95</v>
      </c>
      <c r="B14" s="5">
        <v>2013</v>
      </c>
      <c r="C14" s="34" t="s">
        <v>49</v>
      </c>
      <c r="D14" s="34"/>
      <c r="E14" s="34" t="s">
        <v>1161</v>
      </c>
      <c r="F14" s="11" t="s">
        <v>1161</v>
      </c>
      <c r="G14" s="34">
        <v>16.190000000000001</v>
      </c>
      <c r="H14" s="34" t="s">
        <v>1177</v>
      </c>
    </row>
    <row r="15" spans="1:8" ht="18" customHeight="1">
      <c r="A15" s="5" t="s">
        <v>95</v>
      </c>
      <c r="B15" s="5">
        <v>2013</v>
      </c>
      <c r="C15" s="34" t="s">
        <v>49</v>
      </c>
      <c r="D15" s="34"/>
      <c r="E15" s="34" t="s">
        <v>750</v>
      </c>
      <c r="F15" s="11" t="s">
        <v>750</v>
      </c>
      <c r="G15" s="34">
        <v>1.76</v>
      </c>
      <c r="H15" s="34" t="s">
        <v>1177</v>
      </c>
    </row>
    <row r="16" spans="1:8" ht="18" customHeight="1">
      <c r="A16" s="5" t="s">
        <v>95</v>
      </c>
      <c r="B16" s="5">
        <v>2013</v>
      </c>
      <c r="C16" s="34" t="s">
        <v>49</v>
      </c>
      <c r="D16" s="9" t="s">
        <v>1170</v>
      </c>
      <c r="E16" s="34" t="s">
        <v>1076</v>
      </c>
      <c r="F16" s="11" t="s">
        <v>1076</v>
      </c>
      <c r="G16" s="34">
        <v>1.37</v>
      </c>
      <c r="H16" s="34" t="s">
        <v>1177</v>
      </c>
    </row>
    <row r="17" spans="1:8" ht="18" customHeight="1">
      <c r="A17" s="5" t="s">
        <v>95</v>
      </c>
      <c r="B17" s="5">
        <v>2014</v>
      </c>
      <c r="C17" s="34" t="s">
        <v>49</v>
      </c>
      <c r="D17" s="34"/>
      <c r="E17" s="34" t="s">
        <v>605</v>
      </c>
      <c r="F17" s="11" t="s">
        <v>605</v>
      </c>
      <c r="G17" s="34">
        <v>79.25</v>
      </c>
      <c r="H17" t="s">
        <v>1178</v>
      </c>
    </row>
    <row r="18" spans="1:8" ht="18" customHeight="1">
      <c r="A18" s="5" t="s">
        <v>95</v>
      </c>
      <c r="B18" s="5">
        <v>2014</v>
      </c>
      <c r="C18" s="34" t="s">
        <v>49</v>
      </c>
      <c r="D18" s="34"/>
      <c r="E18" s="34" t="s">
        <v>760</v>
      </c>
      <c r="F18" s="11" t="s">
        <v>1161</v>
      </c>
      <c r="G18" s="34">
        <v>14.19</v>
      </c>
      <c r="H18" s="34" t="s">
        <v>1179</v>
      </c>
    </row>
    <row r="19" spans="1:8" ht="18" customHeight="1">
      <c r="A19" s="5" t="s">
        <v>95</v>
      </c>
      <c r="B19" s="5">
        <v>2014</v>
      </c>
      <c r="C19" s="34" t="s">
        <v>49</v>
      </c>
      <c r="D19" s="34"/>
      <c r="E19" s="34" t="s">
        <v>750</v>
      </c>
      <c r="F19" s="11" t="s">
        <v>750</v>
      </c>
      <c r="G19" s="34">
        <v>4.9000000000000004</v>
      </c>
      <c r="H19" t="s">
        <v>1178</v>
      </c>
    </row>
    <row r="20" spans="1:8" ht="18" customHeight="1">
      <c r="A20" s="5" t="s">
        <v>95</v>
      </c>
      <c r="B20" s="5">
        <v>2014</v>
      </c>
      <c r="C20" s="34" t="s">
        <v>49</v>
      </c>
      <c r="D20" s="9" t="s">
        <v>1170</v>
      </c>
      <c r="E20" s="34" t="s">
        <v>1076</v>
      </c>
      <c r="F20" s="11" t="s">
        <v>1076</v>
      </c>
      <c r="G20" s="34">
        <v>1.07</v>
      </c>
      <c r="H20" t="s">
        <v>1178</v>
      </c>
    </row>
    <row r="21" spans="1:8" ht="18" customHeight="1">
      <c r="A21" s="5" t="s">
        <v>95</v>
      </c>
      <c r="B21" s="5">
        <v>2014</v>
      </c>
      <c r="C21" s="34" t="s">
        <v>49</v>
      </c>
      <c r="D21" s="5" t="s">
        <v>1080</v>
      </c>
      <c r="E21" s="34" t="s">
        <v>1081</v>
      </c>
      <c r="F21" s="10" t="s">
        <v>1082</v>
      </c>
      <c r="G21" s="34">
        <v>0.64</v>
      </c>
      <c r="H21" t="s">
        <v>1178</v>
      </c>
    </row>
    <row r="22" spans="1:8" ht="18" customHeight="1">
      <c r="A22" s="5" t="s">
        <v>95</v>
      </c>
      <c r="B22" s="5">
        <v>2015</v>
      </c>
      <c r="C22" s="34" t="s">
        <v>49</v>
      </c>
      <c r="D22" s="34"/>
      <c r="E22" s="34" t="s">
        <v>605</v>
      </c>
      <c r="F22" s="11" t="s">
        <v>605</v>
      </c>
      <c r="G22" s="34">
        <v>79.06</v>
      </c>
      <c r="H22" s="200" t="s">
        <v>1180</v>
      </c>
    </row>
    <row r="23" spans="1:8" ht="18" customHeight="1">
      <c r="A23" s="5" t="s">
        <v>95</v>
      </c>
      <c r="B23" s="5">
        <v>2015</v>
      </c>
      <c r="C23" s="34" t="s">
        <v>49</v>
      </c>
      <c r="D23" s="34"/>
      <c r="E23" s="34" t="s">
        <v>760</v>
      </c>
      <c r="F23" s="11" t="s">
        <v>1161</v>
      </c>
      <c r="G23" s="34">
        <v>11.26</v>
      </c>
      <c r="H23" s="200" t="s">
        <v>1180</v>
      </c>
    </row>
    <row r="24" spans="1:8" ht="18" customHeight="1">
      <c r="A24" s="5" t="s">
        <v>95</v>
      </c>
      <c r="B24" s="5">
        <v>2015</v>
      </c>
      <c r="C24" s="34" t="s">
        <v>49</v>
      </c>
      <c r="D24" s="5" t="s">
        <v>1123</v>
      </c>
      <c r="E24" s="34" t="s">
        <v>750</v>
      </c>
      <c r="F24" s="11" t="s">
        <v>750</v>
      </c>
      <c r="G24" s="34">
        <v>6.71</v>
      </c>
      <c r="H24" s="200" t="s">
        <v>1180</v>
      </c>
    </row>
    <row r="25" spans="1:8" ht="18" customHeight="1">
      <c r="A25" s="5" t="s">
        <v>95</v>
      </c>
      <c r="B25" s="5">
        <v>2015</v>
      </c>
      <c r="C25" s="34" t="s">
        <v>49</v>
      </c>
      <c r="D25" s="5" t="s">
        <v>1080</v>
      </c>
      <c r="E25" s="34" t="s">
        <v>1081</v>
      </c>
      <c r="F25" s="10" t="s">
        <v>1082</v>
      </c>
      <c r="G25" s="34">
        <v>1.07</v>
      </c>
      <c r="H25" s="200" t="s">
        <v>1180</v>
      </c>
    </row>
    <row r="26" spans="1:8" ht="18" customHeight="1">
      <c r="A26" s="5" t="s">
        <v>95</v>
      </c>
      <c r="B26" s="5">
        <v>2015</v>
      </c>
      <c r="C26" s="34" t="s">
        <v>49</v>
      </c>
      <c r="D26" s="9" t="s">
        <v>1170</v>
      </c>
      <c r="E26" s="34" t="s">
        <v>1076</v>
      </c>
      <c r="F26" s="11" t="s">
        <v>1076</v>
      </c>
      <c r="G26" s="34">
        <v>0.7</v>
      </c>
      <c r="H26" s="200" t="s">
        <v>1180</v>
      </c>
    </row>
    <row r="27" spans="1:8" ht="18" customHeight="1">
      <c r="A27" s="5" t="s">
        <v>95</v>
      </c>
      <c r="B27" s="5">
        <v>2016</v>
      </c>
      <c r="C27" s="34" t="s">
        <v>49</v>
      </c>
      <c r="D27" s="34"/>
      <c r="E27" s="34" t="s">
        <v>605</v>
      </c>
      <c r="F27" s="11" t="s">
        <v>605</v>
      </c>
      <c r="G27" s="34">
        <v>79.02</v>
      </c>
      <c r="H27" s="200" t="s">
        <v>1181</v>
      </c>
    </row>
    <row r="28" spans="1:8" ht="18" customHeight="1">
      <c r="A28" s="5" t="s">
        <v>95</v>
      </c>
      <c r="B28" s="5">
        <v>2016</v>
      </c>
      <c r="C28" s="34" t="s">
        <v>49</v>
      </c>
      <c r="D28" s="34"/>
      <c r="E28" s="34" t="s">
        <v>760</v>
      </c>
      <c r="F28" s="11" t="s">
        <v>1161</v>
      </c>
      <c r="G28" s="34">
        <v>10.25</v>
      </c>
      <c r="H28" s="200" t="s">
        <v>1182</v>
      </c>
    </row>
    <row r="29" spans="1:8" ht="18" customHeight="1">
      <c r="A29" s="5" t="s">
        <v>95</v>
      </c>
      <c r="B29" s="5">
        <v>2016</v>
      </c>
      <c r="C29" s="34" t="s">
        <v>49</v>
      </c>
      <c r="D29" s="5" t="s">
        <v>1123</v>
      </c>
      <c r="E29" s="34" t="s">
        <v>750</v>
      </c>
      <c r="F29" s="11" t="s">
        <v>750</v>
      </c>
      <c r="G29" s="34">
        <v>7.85</v>
      </c>
      <c r="H29" s="200" t="s">
        <v>1183</v>
      </c>
    </row>
    <row r="30" spans="1:8" ht="18" customHeight="1">
      <c r="A30" s="5" t="s">
        <v>95</v>
      </c>
      <c r="B30" s="5">
        <v>2016</v>
      </c>
      <c r="C30" s="34" t="s">
        <v>49</v>
      </c>
      <c r="D30" s="5" t="s">
        <v>1080</v>
      </c>
      <c r="E30" s="34" t="s">
        <v>1081</v>
      </c>
      <c r="F30" s="10" t="s">
        <v>1082</v>
      </c>
      <c r="G30" s="34">
        <v>1.35</v>
      </c>
      <c r="H30" s="200" t="s">
        <v>1184</v>
      </c>
    </row>
    <row r="31" spans="1:8" ht="18" customHeight="1">
      <c r="A31" s="5" t="s">
        <v>95</v>
      </c>
      <c r="B31" s="5">
        <v>2016</v>
      </c>
      <c r="C31" s="34" t="s">
        <v>49</v>
      </c>
      <c r="D31" s="9" t="s">
        <v>1170</v>
      </c>
      <c r="E31" s="34" t="s">
        <v>1076</v>
      </c>
      <c r="F31" s="11" t="s">
        <v>1076</v>
      </c>
      <c r="G31" s="34">
        <v>0.57999999999999996</v>
      </c>
      <c r="H31" s="200" t="s">
        <v>1185</v>
      </c>
    </row>
    <row r="32" spans="1:8" ht="18" customHeight="1">
      <c r="A32" s="5" t="s">
        <v>95</v>
      </c>
      <c r="B32" s="5">
        <v>2017</v>
      </c>
      <c r="C32" s="34" t="s">
        <v>49</v>
      </c>
      <c r="D32" s="34"/>
      <c r="E32" s="34" t="s">
        <v>605</v>
      </c>
      <c r="F32" s="11" t="s">
        <v>605</v>
      </c>
      <c r="G32" s="34">
        <v>78.88</v>
      </c>
      <c r="H32" s="200" t="s">
        <v>1186</v>
      </c>
    </row>
    <row r="33" spans="1:8" ht="18" customHeight="1">
      <c r="A33" s="5" t="s">
        <v>95</v>
      </c>
      <c r="B33" s="5">
        <v>2017</v>
      </c>
      <c r="C33" s="34" t="s">
        <v>49</v>
      </c>
      <c r="D33" s="34"/>
      <c r="E33" s="34" t="s">
        <v>760</v>
      </c>
      <c r="F33" s="11" t="s">
        <v>1161</v>
      </c>
      <c r="G33" s="34">
        <v>9.65</v>
      </c>
      <c r="H33" s="200" t="s">
        <v>1187</v>
      </c>
    </row>
    <row r="34" spans="1:8" ht="18" customHeight="1">
      <c r="A34" s="5" t="s">
        <v>95</v>
      </c>
      <c r="B34" s="5">
        <v>2017</v>
      </c>
      <c r="C34" s="34" t="s">
        <v>49</v>
      </c>
      <c r="D34" s="5" t="s">
        <v>1123</v>
      </c>
      <c r="E34" s="34" t="s">
        <v>750</v>
      </c>
      <c r="F34" s="11" t="s">
        <v>750</v>
      </c>
      <c r="G34" s="34">
        <v>9.0299999999999994</v>
      </c>
      <c r="H34" s="200" t="s">
        <v>1188</v>
      </c>
    </row>
    <row r="35" spans="1:8" ht="18" customHeight="1">
      <c r="A35" s="5" t="s">
        <v>95</v>
      </c>
      <c r="B35" s="5">
        <v>2017</v>
      </c>
      <c r="C35" s="34" t="s">
        <v>49</v>
      </c>
      <c r="D35" s="5" t="s">
        <v>1080</v>
      </c>
      <c r="E35" s="34" t="s">
        <v>1081</v>
      </c>
      <c r="F35" s="10" t="s">
        <v>1082</v>
      </c>
      <c r="G35" s="34">
        <v>0.97</v>
      </c>
      <c r="H35" s="200" t="s">
        <v>1189</v>
      </c>
    </row>
    <row r="36" spans="1:8" ht="18" customHeight="1">
      <c r="A36" s="5" t="s">
        <v>95</v>
      </c>
      <c r="B36" s="5">
        <v>2017</v>
      </c>
      <c r="C36" s="34" t="s">
        <v>49</v>
      </c>
      <c r="D36" s="9" t="s">
        <v>1170</v>
      </c>
      <c r="E36" s="34" t="s">
        <v>1076</v>
      </c>
      <c r="F36" s="11" t="s">
        <v>1076</v>
      </c>
      <c r="G36" s="34">
        <v>0.52</v>
      </c>
      <c r="H36" s="200" t="s">
        <v>1190</v>
      </c>
    </row>
    <row r="37" spans="1:8" ht="18" customHeight="1">
      <c r="A37" s="5" t="s">
        <v>95</v>
      </c>
      <c r="B37" s="5">
        <v>2018</v>
      </c>
      <c r="C37" s="34" t="s">
        <v>49</v>
      </c>
      <c r="E37" s="34" t="s">
        <v>605</v>
      </c>
      <c r="F37" s="10" t="s">
        <v>605</v>
      </c>
      <c r="G37" s="95">
        <v>77.91</v>
      </c>
      <c r="H37" s="24" t="s">
        <v>1191</v>
      </c>
    </row>
    <row r="38" spans="1:8" ht="18" customHeight="1">
      <c r="A38" s="5" t="s">
        <v>95</v>
      </c>
      <c r="B38" s="5">
        <v>2018</v>
      </c>
      <c r="C38" s="34" t="s">
        <v>49</v>
      </c>
      <c r="D38" s="5" t="s">
        <v>1123</v>
      </c>
      <c r="E38" s="34" t="s">
        <v>1101</v>
      </c>
      <c r="F38" s="10" t="s">
        <v>750</v>
      </c>
      <c r="G38" s="95">
        <v>10.79</v>
      </c>
      <c r="H38" s="24" t="s">
        <v>1192</v>
      </c>
    </row>
    <row r="39" spans="1:8" ht="18" customHeight="1">
      <c r="A39" s="5" t="s">
        <v>95</v>
      </c>
      <c r="B39" s="5">
        <v>2018</v>
      </c>
      <c r="C39" s="34" t="s">
        <v>49</v>
      </c>
      <c r="E39" s="34" t="s">
        <v>760</v>
      </c>
      <c r="F39" s="10" t="s">
        <v>1161</v>
      </c>
      <c r="G39" s="95">
        <v>9.1300000000000008</v>
      </c>
      <c r="H39" s="24" t="s">
        <v>1193</v>
      </c>
    </row>
    <row r="40" spans="1:8" ht="18" customHeight="1">
      <c r="A40" s="5" t="s">
        <v>95</v>
      </c>
      <c r="B40" s="5">
        <v>2018</v>
      </c>
      <c r="C40" s="34" t="s">
        <v>49</v>
      </c>
      <c r="D40" s="5" t="s">
        <v>1080</v>
      </c>
      <c r="E40" s="34" t="s">
        <v>1081</v>
      </c>
      <c r="F40" s="10" t="s">
        <v>1082</v>
      </c>
      <c r="G40" s="95">
        <v>0.86</v>
      </c>
      <c r="H40" s="24" t="s">
        <v>1194</v>
      </c>
    </row>
    <row r="41" spans="1:8" s="213" customFormat="1" ht="18" customHeight="1">
      <c r="A41" s="212" t="s">
        <v>95</v>
      </c>
      <c r="B41" s="212">
        <v>2019</v>
      </c>
      <c r="C41" s="213" t="s">
        <v>49</v>
      </c>
      <c r="D41" s="212"/>
      <c r="E41" s="213" t="s">
        <v>605</v>
      </c>
      <c r="F41" s="282" t="s">
        <v>605</v>
      </c>
      <c r="G41" s="290">
        <v>68.62</v>
      </c>
      <c r="H41" s="215" t="s">
        <v>1159</v>
      </c>
    </row>
    <row r="42" spans="1:8" ht="18" customHeight="1">
      <c r="A42" s="5" t="s">
        <v>95</v>
      </c>
      <c r="B42" s="5">
        <v>2019</v>
      </c>
      <c r="C42" s="34" t="s">
        <v>49</v>
      </c>
      <c r="D42" s="5" t="s">
        <v>1123</v>
      </c>
      <c r="E42" s="34" t="s">
        <v>1101</v>
      </c>
      <c r="F42" s="10" t="s">
        <v>750</v>
      </c>
      <c r="G42" s="95">
        <v>19.09</v>
      </c>
      <c r="H42" s="24" t="s">
        <v>1159</v>
      </c>
    </row>
    <row r="43" spans="1:8" ht="18" customHeight="1">
      <c r="A43" s="5" t="s">
        <v>95</v>
      </c>
      <c r="B43" s="5">
        <v>2019</v>
      </c>
      <c r="C43" s="34" t="s">
        <v>49</v>
      </c>
      <c r="E43" s="34" t="s">
        <v>760</v>
      </c>
      <c r="F43" s="10" t="s">
        <v>1161</v>
      </c>
      <c r="G43" s="95">
        <v>9.7799999999999994</v>
      </c>
      <c r="H43" s="24" t="s">
        <v>1159</v>
      </c>
    </row>
    <row r="44" spans="1:8" ht="18" customHeight="1">
      <c r="A44" s="5" t="s">
        <v>95</v>
      </c>
      <c r="B44" s="5">
        <v>2019</v>
      </c>
      <c r="C44" s="34" t="s">
        <v>49</v>
      </c>
      <c r="D44" s="5" t="s">
        <v>1080</v>
      </c>
      <c r="E44" s="34" t="s">
        <v>1081</v>
      </c>
      <c r="F44" s="10" t="s">
        <v>1082</v>
      </c>
      <c r="G44" s="95">
        <v>0.9</v>
      </c>
      <c r="H44" s="24" t="s">
        <v>1159</v>
      </c>
    </row>
    <row r="45" spans="1:8" s="213" customFormat="1" ht="18" customHeight="1">
      <c r="A45" s="212" t="s">
        <v>95</v>
      </c>
      <c r="B45" s="212">
        <v>2020</v>
      </c>
      <c r="C45" s="213" t="s">
        <v>49</v>
      </c>
      <c r="D45" s="212"/>
      <c r="E45" s="213" t="s">
        <v>605</v>
      </c>
      <c r="F45" s="282" t="s">
        <v>605</v>
      </c>
      <c r="G45" s="290">
        <v>68.56</v>
      </c>
      <c r="H45" s="215" t="s">
        <v>1164</v>
      </c>
    </row>
    <row r="46" spans="1:8" ht="18" customHeight="1">
      <c r="A46" s="5" t="s">
        <v>95</v>
      </c>
      <c r="B46" s="5">
        <v>2020</v>
      </c>
      <c r="C46" s="34" t="s">
        <v>49</v>
      </c>
      <c r="D46" s="5" t="s">
        <v>1123</v>
      </c>
      <c r="E46" s="34" t="s">
        <v>1101</v>
      </c>
      <c r="F46" s="10" t="s">
        <v>750</v>
      </c>
      <c r="G46" s="95">
        <v>22.91</v>
      </c>
      <c r="H46" s="24" t="s">
        <v>1164</v>
      </c>
    </row>
    <row r="47" spans="1:8" ht="18" customHeight="1">
      <c r="A47" s="5" t="s">
        <v>95</v>
      </c>
      <c r="B47" s="5">
        <v>2020</v>
      </c>
      <c r="C47" s="34" t="s">
        <v>49</v>
      </c>
      <c r="E47" s="34" t="s">
        <v>760</v>
      </c>
      <c r="F47" s="10" t="s">
        <v>1161</v>
      </c>
      <c r="G47" s="95">
        <v>6.95</v>
      </c>
      <c r="H47" s="24" t="s">
        <v>1164</v>
      </c>
    </row>
    <row r="48" spans="1:8" ht="18" customHeight="1">
      <c r="A48" s="5" t="s">
        <v>95</v>
      </c>
      <c r="B48" s="5">
        <v>2020</v>
      </c>
      <c r="C48" s="34" t="s">
        <v>49</v>
      </c>
      <c r="D48" s="5" t="s">
        <v>1080</v>
      </c>
      <c r="E48" s="34" t="s">
        <v>1081</v>
      </c>
      <c r="F48" s="10" t="s">
        <v>1082</v>
      </c>
      <c r="G48" s="95">
        <v>0.72</v>
      </c>
      <c r="H48" s="24" t="s">
        <v>1164</v>
      </c>
    </row>
    <row r="49" spans="1:8" s="213" customFormat="1" ht="18" customHeight="1">
      <c r="A49" s="212" t="s">
        <v>95</v>
      </c>
      <c r="B49" s="212">
        <v>2021</v>
      </c>
      <c r="C49" s="213" t="s">
        <v>49</v>
      </c>
      <c r="D49" s="212"/>
      <c r="E49" s="213" t="s">
        <v>605</v>
      </c>
      <c r="F49" s="282" t="s">
        <v>605</v>
      </c>
      <c r="G49" s="290">
        <v>64.599999999999994</v>
      </c>
      <c r="H49" s="215" t="s">
        <v>1165</v>
      </c>
    </row>
    <row r="50" spans="1:8" ht="18" customHeight="1">
      <c r="A50" s="5" t="s">
        <v>95</v>
      </c>
      <c r="B50" s="5">
        <v>2021</v>
      </c>
      <c r="C50" s="34" t="s">
        <v>49</v>
      </c>
      <c r="D50" s="5" t="s">
        <v>1123</v>
      </c>
      <c r="E50" s="34" t="s">
        <v>1101</v>
      </c>
      <c r="F50" s="10" t="s">
        <v>750</v>
      </c>
      <c r="G50" s="95">
        <v>27.41</v>
      </c>
      <c r="H50" s="24" t="s">
        <v>1165</v>
      </c>
    </row>
    <row r="51" spans="1:8" ht="18" customHeight="1">
      <c r="A51" s="5" t="s">
        <v>95</v>
      </c>
      <c r="B51" s="5">
        <v>2021</v>
      </c>
      <c r="C51" s="34" t="s">
        <v>49</v>
      </c>
      <c r="E51" s="34" t="s">
        <v>760</v>
      </c>
      <c r="F51" s="10" t="s">
        <v>1161</v>
      </c>
      <c r="G51" s="95">
        <v>6.96</v>
      </c>
      <c r="H51" s="24" t="s">
        <v>1165</v>
      </c>
    </row>
    <row r="52" spans="1:8" ht="18" customHeight="1">
      <c r="A52" s="5" t="s">
        <v>95</v>
      </c>
      <c r="B52" s="5">
        <v>2021</v>
      </c>
      <c r="C52" s="34" t="s">
        <v>49</v>
      </c>
      <c r="D52" s="5" t="s">
        <v>1080</v>
      </c>
      <c r="E52" s="34" t="s">
        <v>1081</v>
      </c>
      <c r="F52" s="10" t="s">
        <v>1082</v>
      </c>
      <c r="G52" s="95">
        <v>0.38</v>
      </c>
      <c r="H52" s="24" t="s">
        <v>1165</v>
      </c>
    </row>
    <row r="54" spans="1:8" ht="18" customHeight="1">
      <c r="H54" s="24"/>
    </row>
    <row r="55" spans="1:8" ht="18" customHeight="1">
      <c r="H55" s="24"/>
    </row>
    <row r="56" spans="1:8" ht="18" customHeight="1">
      <c r="H56" s="24"/>
    </row>
    <row r="57" spans="1:8" ht="18" customHeight="1">
      <c r="F57" s="11"/>
    </row>
    <row r="62" spans="1:8" ht="18" customHeight="1">
      <c r="F62" s="11"/>
    </row>
    <row r="63" spans="1:8" ht="18" customHeight="1">
      <c r="F63" s="11"/>
    </row>
    <row r="64" spans="1:8" ht="18" customHeight="1">
      <c r="F64" s="11"/>
    </row>
    <row r="65" spans="6:6" ht="18" customHeight="1">
      <c r="F65" s="10"/>
    </row>
    <row r="66" spans="6:6" ht="18" customHeight="1">
      <c r="F66" s="11"/>
    </row>
    <row r="67" spans="6:6" ht="18" customHeight="1">
      <c r="F67" s="11"/>
    </row>
    <row r="68" spans="6:6" ht="18" customHeight="1">
      <c r="F68" s="11"/>
    </row>
    <row r="69" spans="6:6" ht="18" customHeight="1">
      <c r="F69" s="10"/>
    </row>
    <row r="70" spans="6:6" ht="18" customHeight="1">
      <c r="F70" s="10"/>
    </row>
    <row r="71" spans="6:6" ht="18" customHeight="1">
      <c r="F71" s="10"/>
    </row>
    <row r="72" spans="6:6" ht="18" customHeight="1">
      <c r="F72" s="10"/>
    </row>
    <row r="73" spans="6:6" ht="18" customHeight="1">
      <c r="F73" s="10"/>
    </row>
    <row r="74" spans="6:6" ht="18" customHeight="1">
      <c r="F74" s="10"/>
    </row>
    <row r="75" spans="6:6" ht="18" customHeight="1">
      <c r="F75" s="10"/>
    </row>
    <row r="76" spans="6:6" ht="18" customHeight="1">
      <c r="F76" s="10"/>
    </row>
    <row r="77" spans="6:6" ht="18" customHeight="1">
      <c r="F77" s="10"/>
    </row>
    <row r="78" spans="6:6" ht="18" customHeight="1">
      <c r="F78" s="10"/>
    </row>
    <row r="79" spans="6:6" ht="18" customHeight="1">
      <c r="F79" s="10"/>
    </row>
    <row r="80" spans="6:6" ht="18" customHeight="1">
      <c r="F80" s="10"/>
    </row>
    <row r="81" spans="6:6" ht="18" customHeight="1">
      <c r="F81" s="10"/>
    </row>
    <row r="82" spans="6:6" ht="18" customHeight="1">
      <c r="F82" s="10"/>
    </row>
    <row r="83" spans="6:6" ht="18" customHeight="1">
      <c r="F83" s="10"/>
    </row>
    <row r="84" spans="6:6" ht="18" customHeight="1">
      <c r="F84" s="10"/>
    </row>
    <row r="85" spans="6:6" ht="18" customHeight="1">
      <c r="F85" s="10"/>
    </row>
    <row r="86" spans="6:6" ht="18" customHeight="1">
      <c r="F86" s="11"/>
    </row>
    <row r="87" spans="6:6" ht="18" customHeight="1">
      <c r="F87" s="11"/>
    </row>
    <row r="88" spans="6:6" ht="18" customHeight="1">
      <c r="F88" s="11"/>
    </row>
    <row r="89" spans="6:6" ht="18" customHeight="1">
      <c r="F89" s="11"/>
    </row>
    <row r="90" spans="6:6" ht="18" customHeight="1">
      <c r="F90" s="11"/>
    </row>
    <row r="91" spans="6:6" ht="18" customHeight="1">
      <c r="F91" s="11"/>
    </row>
    <row r="92" spans="6:6" ht="18" customHeight="1">
      <c r="F92" s="11"/>
    </row>
    <row r="93" spans="6:6" ht="18" customHeight="1">
      <c r="F93" s="11"/>
    </row>
    <row r="94" spans="6:6" ht="18" customHeight="1">
      <c r="F94" s="11"/>
    </row>
    <row r="95" spans="6:6" ht="18" customHeight="1">
      <c r="F95" s="11"/>
    </row>
    <row r="96" spans="6:6" ht="18" customHeight="1">
      <c r="F96" s="10"/>
    </row>
    <row r="97" spans="6:6" ht="18" customHeight="1">
      <c r="F97" s="11"/>
    </row>
    <row r="98" spans="6:6" ht="18" customHeight="1">
      <c r="F98" s="11"/>
    </row>
    <row r="99" spans="6:6" ht="18" customHeight="1">
      <c r="F99" s="11"/>
    </row>
    <row r="100" spans="6:6" ht="18" customHeight="1">
      <c r="F100" s="10"/>
    </row>
    <row r="101" spans="6:6" ht="18" customHeight="1">
      <c r="F101" s="10"/>
    </row>
    <row r="102" spans="6:6" ht="18" customHeight="1">
      <c r="F102" s="10"/>
    </row>
    <row r="103" spans="6:6" ht="18" customHeight="1">
      <c r="F103" s="10"/>
    </row>
    <row r="104" spans="6:6" ht="18" customHeight="1">
      <c r="F104" s="10"/>
    </row>
    <row r="105" spans="6:6" ht="18" customHeight="1">
      <c r="F105" s="10"/>
    </row>
    <row r="106" spans="6:6" ht="18" customHeight="1">
      <c r="F106" s="10"/>
    </row>
    <row r="107" spans="6:6" ht="18" customHeight="1">
      <c r="F107" s="10"/>
    </row>
    <row r="108" spans="6:6" ht="18" customHeight="1">
      <c r="F108" s="10"/>
    </row>
    <row r="109" spans="6:6" ht="18" customHeight="1">
      <c r="F109" s="10"/>
    </row>
    <row r="110" spans="6:6" ht="18" customHeight="1">
      <c r="F110" s="10"/>
    </row>
    <row r="111" spans="6:6" ht="18" customHeight="1">
      <c r="F111" s="10"/>
    </row>
    <row r="112" spans="6:6" ht="18" customHeight="1">
      <c r="F112" s="10"/>
    </row>
    <row r="113" spans="6:6" ht="18" customHeight="1">
      <c r="F113" s="10"/>
    </row>
    <row r="114" spans="6:6" ht="18" customHeight="1">
      <c r="F114" s="10"/>
    </row>
    <row r="115" spans="6:6" ht="18" customHeight="1">
      <c r="F115" s="10"/>
    </row>
    <row r="116" spans="6:6" ht="18" customHeight="1">
      <c r="F116" s="10"/>
    </row>
    <row r="117" spans="6:6" ht="18" customHeight="1">
      <c r="F117" s="11"/>
    </row>
    <row r="118" spans="6:6" ht="18" customHeight="1">
      <c r="F118" s="11"/>
    </row>
    <row r="119" spans="6:6" ht="18" customHeight="1">
      <c r="F119" s="11"/>
    </row>
    <row r="120" spans="6:6" ht="18" customHeight="1">
      <c r="F120" s="11"/>
    </row>
    <row r="121" spans="6:6" ht="18" customHeight="1">
      <c r="F121" s="11"/>
    </row>
    <row r="122" spans="6:6" ht="18" customHeight="1">
      <c r="F122" s="11"/>
    </row>
    <row r="123" spans="6:6" ht="18" customHeight="1">
      <c r="F123" s="11"/>
    </row>
    <row r="124" spans="6:6" ht="18" customHeight="1">
      <c r="F124" s="11"/>
    </row>
    <row r="125" spans="6:6" ht="18" customHeight="1">
      <c r="F125" s="11"/>
    </row>
    <row r="126" spans="6:6" ht="18" customHeight="1">
      <c r="F126" s="11"/>
    </row>
    <row r="127" spans="6:6" ht="18" customHeight="1">
      <c r="F127" s="10"/>
    </row>
    <row r="128" spans="6:6" ht="18" customHeight="1">
      <c r="F128" s="11"/>
    </row>
    <row r="129" spans="6:6" ht="18" customHeight="1">
      <c r="F129" s="11"/>
    </row>
    <row r="130" spans="6:6" ht="18" customHeight="1">
      <c r="F130" s="11"/>
    </row>
    <row r="131" spans="6:6" ht="18" customHeight="1">
      <c r="F131" s="10"/>
    </row>
    <row r="132" spans="6:6" ht="18" customHeight="1">
      <c r="F132" s="10"/>
    </row>
    <row r="133" spans="6:6" ht="18" customHeight="1">
      <c r="F133" s="10"/>
    </row>
    <row r="134" spans="6:6" ht="18" customHeight="1">
      <c r="F134" s="10"/>
    </row>
    <row r="135" spans="6:6" ht="18" customHeight="1">
      <c r="F135" s="10"/>
    </row>
    <row r="136" spans="6:6" ht="18" customHeight="1">
      <c r="F136" s="10"/>
    </row>
    <row r="137" spans="6:6" ht="18" customHeight="1">
      <c r="F137" s="10"/>
    </row>
    <row r="138" spans="6:6" ht="18" customHeight="1">
      <c r="F138" s="10"/>
    </row>
    <row r="139" spans="6:6" ht="18" customHeight="1">
      <c r="F139" s="10"/>
    </row>
    <row r="140" spans="6:6" ht="18" customHeight="1">
      <c r="F140" s="10"/>
    </row>
    <row r="141" spans="6:6" ht="18" customHeight="1">
      <c r="F141" s="10"/>
    </row>
    <row r="142" spans="6:6" ht="18" customHeight="1">
      <c r="F142" s="10"/>
    </row>
    <row r="143" spans="6:6" ht="18" customHeight="1">
      <c r="F143" s="10"/>
    </row>
    <row r="144" spans="6:6" ht="18" customHeight="1">
      <c r="F144" s="10"/>
    </row>
    <row r="145" spans="6:6" ht="18" customHeight="1">
      <c r="F145" s="10"/>
    </row>
    <row r="146" spans="6:6" ht="18" customHeight="1">
      <c r="F146" s="10"/>
    </row>
    <row r="147" spans="6:6" ht="18" customHeight="1">
      <c r="F147" s="10"/>
    </row>
    <row r="148" spans="6:6" ht="18" customHeight="1">
      <c r="F148" s="11"/>
    </row>
    <row r="149" spans="6:6" ht="18" customHeight="1">
      <c r="F149" s="11"/>
    </row>
    <row r="150" spans="6:6" ht="18" customHeight="1">
      <c r="F150" s="11"/>
    </row>
    <row r="151" spans="6:6" ht="18" customHeight="1">
      <c r="F151" s="11"/>
    </row>
    <row r="152" spans="6:6" ht="18" customHeight="1">
      <c r="F152" s="11"/>
    </row>
    <row r="153" spans="6:6" ht="18" customHeight="1">
      <c r="F153" s="11"/>
    </row>
    <row r="154" spans="6:6" ht="18" customHeight="1">
      <c r="F154" s="11"/>
    </row>
    <row r="155" spans="6:6" ht="18" customHeight="1">
      <c r="F155" s="11"/>
    </row>
    <row r="156" spans="6:6" ht="18" customHeight="1">
      <c r="F156" s="11"/>
    </row>
    <row r="157" spans="6:6" ht="18" customHeight="1">
      <c r="F157" s="11"/>
    </row>
    <row r="158" spans="6:6" ht="18" customHeight="1">
      <c r="F158" s="10"/>
    </row>
    <row r="159" spans="6:6" ht="18" customHeight="1">
      <c r="F159" s="11"/>
    </row>
    <row r="160" spans="6:6" ht="18" customHeight="1">
      <c r="F160" s="11"/>
    </row>
    <row r="161" spans="6:6" ht="18" customHeight="1">
      <c r="F161" s="11"/>
    </row>
    <row r="162" spans="6:6" ht="18" customHeight="1">
      <c r="F162" s="10"/>
    </row>
    <row r="163" spans="6:6" ht="18" customHeight="1">
      <c r="F163" s="10"/>
    </row>
    <row r="164" spans="6:6" ht="18" customHeight="1">
      <c r="F164" s="10"/>
    </row>
    <row r="165" spans="6:6" ht="18" customHeight="1">
      <c r="F165" s="10"/>
    </row>
    <row r="166" spans="6:6" ht="18" customHeight="1">
      <c r="F166" s="10"/>
    </row>
    <row r="167" spans="6:6" ht="18" customHeight="1">
      <c r="F167" s="10"/>
    </row>
    <row r="168" spans="6:6" ht="18" customHeight="1">
      <c r="F168" s="10"/>
    </row>
    <row r="169" spans="6:6" ht="18" customHeight="1">
      <c r="F169" s="10"/>
    </row>
    <row r="170" spans="6:6" ht="18" customHeight="1">
      <c r="F170" s="10"/>
    </row>
    <row r="171" spans="6:6" ht="18" customHeight="1">
      <c r="F171" s="10"/>
    </row>
    <row r="172" spans="6:6" ht="18" customHeight="1">
      <c r="F172" s="10"/>
    </row>
    <row r="173" spans="6:6" ht="18" customHeight="1">
      <c r="F173" s="10"/>
    </row>
    <row r="174" spans="6:6" ht="18" customHeight="1">
      <c r="F174" s="10"/>
    </row>
    <row r="175" spans="6:6" ht="18" customHeight="1">
      <c r="F175" s="10"/>
    </row>
    <row r="176" spans="6:6" ht="18" customHeight="1">
      <c r="F176" s="10"/>
    </row>
    <row r="177" spans="6:6" ht="18" customHeight="1">
      <c r="F177" s="10"/>
    </row>
    <row r="178" spans="6:6" ht="18" customHeight="1">
      <c r="F178" s="10"/>
    </row>
    <row r="179" spans="6:6" ht="18" customHeight="1">
      <c r="F179" s="11"/>
    </row>
    <row r="180" spans="6:6" ht="18" customHeight="1">
      <c r="F180" s="11"/>
    </row>
    <row r="181" spans="6:6" ht="18" customHeight="1">
      <c r="F181" s="11"/>
    </row>
    <row r="182" spans="6:6" ht="18" customHeight="1">
      <c r="F182" s="11"/>
    </row>
    <row r="183" spans="6:6" ht="18" customHeight="1">
      <c r="F183" s="11"/>
    </row>
    <row r="184" spans="6:6" ht="18" customHeight="1">
      <c r="F184" s="11"/>
    </row>
    <row r="185" spans="6:6" ht="18" customHeight="1">
      <c r="F185" s="11"/>
    </row>
    <row r="186" spans="6:6" ht="18" customHeight="1">
      <c r="F186" s="11"/>
    </row>
    <row r="187" spans="6:6" ht="18" customHeight="1">
      <c r="F187" s="11"/>
    </row>
    <row r="188" spans="6:6" ht="18" customHeight="1">
      <c r="F188" s="11"/>
    </row>
    <row r="189" spans="6:6" ht="18" customHeight="1">
      <c r="F189" s="10"/>
    </row>
    <row r="190" spans="6:6" ht="18" customHeight="1">
      <c r="F190" s="11"/>
    </row>
    <row r="191" spans="6:6" ht="18" customHeight="1">
      <c r="F191" s="11"/>
    </row>
    <row r="192" spans="6:6" ht="18" customHeight="1">
      <c r="F192" s="11"/>
    </row>
    <row r="193" spans="6:6" ht="18" customHeight="1">
      <c r="F193" s="10"/>
    </row>
    <row r="194" spans="6:6" ht="18" customHeight="1">
      <c r="F194" s="10"/>
    </row>
    <row r="195" spans="6:6" ht="18" customHeight="1">
      <c r="F195" s="10"/>
    </row>
    <row r="196" spans="6:6" ht="18" customHeight="1">
      <c r="F196" s="10"/>
    </row>
    <row r="197" spans="6:6" ht="18" customHeight="1">
      <c r="F197" s="10"/>
    </row>
    <row r="198" spans="6:6" ht="18" customHeight="1">
      <c r="F198" s="10"/>
    </row>
    <row r="199" spans="6:6" ht="18" customHeight="1">
      <c r="F199" s="10"/>
    </row>
    <row r="200" spans="6:6" ht="18" customHeight="1">
      <c r="F200" s="10"/>
    </row>
    <row r="201" spans="6:6" ht="18" customHeight="1">
      <c r="F201" s="10"/>
    </row>
    <row r="202" spans="6:6" ht="18" customHeight="1">
      <c r="F202" s="10"/>
    </row>
    <row r="203" spans="6:6" ht="18" customHeight="1">
      <c r="F203" s="10"/>
    </row>
    <row r="204" spans="6:6" ht="18" customHeight="1">
      <c r="F204" s="10"/>
    </row>
    <row r="205" spans="6:6" ht="18" customHeight="1">
      <c r="F205" s="10"/>
    </row>
    <row r="206" spans="6:6" ht="18" customHeight="1">
      <c r="F206" s="10"/>
    </row>
    <row r="207" spans="6:6" ht="18" customHeight="1">
      <c r="F207" s="10"/>
    </row>
    <row r="208" spans="6:6" ht="18" customHeight="1">
      <c r="F208" s="10"/>
    </row>
    <row r="209" spans="6:6" ht="18" customHeight="1">
      <c r="F209" s="10"/>
    </row>
    <row r="210" spans="6:6" ht="18" customHeight="1">
      <c r="F210" s="11"/>
    </row>
    <row r="211" spans="6:6" ht="18" customHeight="1">
      <c r="F211" s="11"/>
    </row>
    <row r="212" spans="6:6" ht="18" customHeight="1">
      <c r="F212" s="11"/>
    </row>
    <row r="213" spans="6:6" ht="18" customHeight="1">
      <c r="F213" s="11"/>
    </row>
    <row r="214" spans="6:6" ht="18" customHeight="1">
      <c r="F214" s="11"/>
    </row>
    <row r="215" spans="6:6" ht="18" customHeight="1">
      <c r="F215" s="11"/>
    </row>
    <row r="216" spans="6:6" ht="18" customHeight="1">
      <c r="F216" s="11"/>
    </row>
    <row r="217" spans="6:6" ht="18" customHeight="1">
      <c r="F217" s="11"/>
    </row>
    <row r="218" spans="6:6" ht="18" customHeight="1">
      <c r="F218" s="11"/>
    </row>
    <row r="219" spans="6:6" ht="18" customHeight="1">
      <c r="F219" s="11"/>
    </row>
    <row r="220" spans="6:6" ht="18" customHeight="1">
      <c r="F220" s="10"/>
    </row>
    <row r="221" spans="6:6" ht="18" customHeight="1">
      <c r="F221" s="11"/>
    </row>
    <row r="222" spans="6:6" ht="18" customHeight="1">
      <c r="F222" s="11"/>
    </row>
    <row r="223" spans="6:6" ht="18" customHeight="1">
      <c r="F223" s="11"/>
    </row>
    <row r="224" spans="6:6" ht="18" customHeight="1">
      <c r="F224" s="10"/>
    </row>
    <row r="225" spans="6:6" ht="18" customHeight="1">
      <c r="F225" s="10"/>
    </row>
    <row r="226" spans="6:6" ht="18" customHeight="1">
      <c r="F226" s="10"/>
    </row>
    <row r="227" spans="6:6" ht="18" customHeight="1">
      <c r="F227" s="10"/>
    </row>
    <row r="228" spans="6:6" ht="18" customHeight="1">
      <c r="F228" s="10"/>
    </row>
    <row r="229" spans="6:6" ht="18" customHeight="1">
      <c r="F229" s="10"/>
    </row>
    <row r="230" spans="6:6" ht="18" customHeight="1">
      <c r="F230" s="10"/>
    </row>
    <row r="231" spans="6:6" ht="18" customHeight="1">
      <c r="F231" s="10"/>
    </row>
    <row r="232" spans="6:6" ht="18" customHeight="1">
      <c r="F232" s="10"/>
    </row>
    <row r="233" spans="6:6" ht="18" customHeight="1">
      <c r="F233" s="10"/>
    </row>
    <row r="234" spans="6:6" ht="18" customHeight="1">
      <c r="F234" s="10"/>
    </row>
    <row r="235" spans="6:6" ht="18" customHeight="1">
      <c r="F235" s="10"/>
    </row>
    <row r="236" spans="6:6" ht="18" customHeight="1">
      <c r="F236" s="10"/>
    </row>
    <row r="237" spans="6:6" ht="18" customHeight="1">
      <c r="F237" s="10"/>
    </row>
    <row r="238" spans="6:6" ht="18" customHeight="1">
      <c r="F238" s="10"/>
    </row>
    <row r="239" spans="6:6" ht="18" customHeight="1">
      <c r="F239" s="10"/>
    </row>
    <row r="240" spans="6:6" ht="18" customHeight="1">
      <c r="F240" s="10"/>
    </row>
    <row r="241" spans="6:6" ht="18" customHeight="1">
      <c r="F241" s="11"/>
    </row>
    <row r="242" spans="6:6" ht="18" customHeight="1">
      <c r="F242" s="11"/>
    </row>
    <row r="243" spans="6:6" ht="18" customHeight="1">
      <c r="F243" s="11"/>
    </row>
    <row r="244" spans="6:6" ht="18" customHeight="1">
      <c r="F244" s="11"/>
    </row>
    <row r="245" spans="6:6" ht="18" customHeight="1">
      <c r="F245" s="11"/>
    </row>
    <row r="246" spans="6:6" ht="18" customHeight="1">
      <c r="F246" s="11"/>
    </row>
    <row r="247" spans="6:6" ht="18" customHeight="1">
      <c r="F247" s="11"/>
    </row>
    <row r="248" spans="6:6" ht="18" customHeight="1">
      <c r="F248" s="11"/>
    </row>
    <row r="249" spans="6:6" ht="18" customHeight="1">
      <c r="F249" s="11"/>
    </row>
    <row r="250" spans="6:6" ht="18" customHeight="1">
      <c r="F250" s="11"/>
    </row>
    <row r="251" spans="6:6" ht="18" customHeight="1">
      <c r="F251" s="10"/>
    </row>
    <row r="252" spans="6:6" ht="18" customHeight="1">
      <c r="F252" s="11"/>
    </row>
    <row r="253" spans="6:6" ht="18" customHeight="1">
      <c r="F253" s="11"/>
    </row>
    <row r="254" spans="6:6" ht="18" customHeight="1">
      <c r="F254" s="11"/>
    </row>
    <row r="255" spans="6:6" ht="18" customHeight="1">
      <c r="F255" s="10"/>
    </row>
    <row r="256" spans="6:6" ht="18" customHeight="1">
      <c r="F256" s="10"/>
    </row>
    <row r="257" spans="6:6" ht="18" customHeight="1">
      <c r="F257" s="10"/>
    </row>
    <row r="258" spans="6:6" ht="18" customHeight="1">
      <c r="F258" s="10"/>
    </row>
    <row r="259" spans="6:6" ht="18" customHeight="1">
      <c r="F259" s="10"/>
    </row>
    <row r="260" spans="6:6" ht="18" customHeight="1">
      <c r="F260" s="10"/>
    </row>
    <row r="261" spans="6:6" ht="18" customHeight="1">
      <c r="F261" s="10"/>
    </row>
    <row r="262" spans="6:6" ht="18" customHeight="1">
      <c r="F262" s="10"/>
    </row>
    <row r="263" spans="6:6" ht="18" customHeight="1">
      <c r="F263" s="10"/>
    </row>
    <row r="264" spans="6:6" ht="18" customHeight="1">
      <c r="F264" s="10"/>
    </row>
    <row r="265" spans="6:6" ht="18" customHeight="1">
      <c r="F265" s="10"/>
    </row>
    <row r="266" spans="6:6" ht="18" customHeight="1">
      <c r="F266" s="10"/>
    </row>
    <row r="267" spans="6:6" ht="18" customHeight="1">
      <c r="F267" s="10"/>
    </row>
    <row r="268" spans="6:6" ht="18" customHeight="1">
      <c r="F268" s="10"/>
    </row>
    <row r="269" spans="6:6" ht="18" customHeight="1">
      <c r="F269" s="10"/>
    </row>
    <row r="270" spans="6:6" ht="18" customHeight="1">
      <c r="F270" s="10"/>
    </row>
    <row r="271" spans="6:6" ht="18" customHeight="1">
      <c r="F271" s="10"/>
    </row>
    <row r="272" spans="6:6" ht="18" customHeight="1">
      <c r="F272" s="11"/>
    </row>
    <row r="273" spans="6:6" ht="18" customHeight="1">
      <c r="F273" s="11"/>
    </row>
    <row r="274" spans="6:6" ht="18" customHeight="1">
      <c r="F274" s="11"/>
    </row>
    <row r="275" spans="6:6" ht="18" customHeight="1">
      <c r="F275" s="11"/>
    </row>
    <row r="276" spans="6:6" ht="18" customHeight="1">
      <c r="F276" s="11"/>
    </row>
    <row r="277" spans="6:6" ht="18" customHeight="1">
      <c r="F277" s="11"/>
    </row>
    <row r="278" spans="6:6" ht="18" customHeight="1">
      <c r="F278" s="11"/>
    </row>
    <row r="279" spans="6:6" ht="18" customHeight="1">
      <c r="F279" s="11"/>
    </row>
    <row r="280" spans="6:6" ht="18" customHeight="1">
      <c r="F280" s="11"/>
    </row>
    <row r="281" spans="6:6" ht="18" customHeight="1">
      <c r="F281" s="11"/>
    </row>
    <row r="282" spans="6:6" ht="18" customHeight="1">
      <c r="F282" s="10"/>
    </row>
    <row r="283" spans="6:6" ht="18" customHeight="1">
      <c r="F283" s="11"/>
    </row>
    <row r="284" spans="6:6" ht="18" customHeight="1">
      <c r="F284" s="11"/>
    </row>
    <row r="285" spans="6:6" ht="18" customHeight="1">
      <c r="F285" s="11"/>
    </row>
    <row r="286" spans="6:6" ht="18" customHeight="1">
      <c r="F286" s="10"/>
    </row>
    <row r="287" spans="6:6" ht="18" customHeight="1">
      <c r="F287" s="10"/>
    </row>
    <row r="288" spans="6:6" ht="18" customHeight="1">
      <c r="F288" s="10"/>
    </row>
    <row r="289" spans="6:6" ht="18" customHeight="1">
      <c r="F289" s="10"/>
    </row>
    <row r="290" spans="6:6" ht="18" customHeight="1">
      <c r="F290" s="10"/>
    </row>
    <row r="291" spans="6:6" ht="18" customHeight="1">
      <c r="F291" s="10"/>
    </row>
    <row r="292" spans="6:6" ht="18" customHeight="1">
      <c r="F292" s="10"/>
    </row>
    <row r="293" spans="6:6" ht="18" customHeight="1">
      <c r="F293" s="10"/>
    </row>
    <row r="294" spans="6:6" ht="18" customHeight="1">
      <c r="F294" s="10"/>
    </row>
    <row r="295" spans="6:6" ht="18" customHeight="1">
      <c r="F295" s="10"/>
    </row>
    <row r="296" spans="6:6" ht="18" customHeight="1">
      <c r="F296" s="10"/>
    </row>
    <row r="297" spans="6:6" ht="18" customHeight="1">
      <c r="F297" s="10"/>
    </row>
    <row r="298" spans="6:6" ht="18" customHeight="1">
      <c r="F298" s="10"/>
    </row>
    <row r="299" spans="6:6" ht="18" customHeight="1">
      <c r="F299" s="10"/>
    </row>
    <row r="300" spans="6:6" ht="18" customHeight="1">
      <c r="F300" s="10"/>
    </row>
    <row r="301" spans="6:6" ht="18" customHeight="1">
      <c r="F301" s="10"/>
    </row>
    <row r="302" spans="6:6" ht="18" customHeight="1">
      <c r="F302" s="10"/>
    </row>
    <row r="303" spans="6:6" ht="18" customHeight="1">
      <c r="F303" s="11"/>
    </row>
    <row r="304" spans="6:6" ht="18" customHeight="1">
      <c r="F304" s="11"/>
    </row>
    <row r="305" spans="6:6" ht="18" customHeight="1">
      <c r="F305" s="11"/>
    </row>
    <row r="306" spans="6:6" ht="18" customHeight="1">
      <c r="F306" s="11"/>
    </row>
    <row r="307" spans="6:6" ht="18" customHeight="1">
      <c r="F307" s="11"/>
    </row>
    <row r="308" spans="6:6" ht="18" customHeight="1">
      <c r="F308" s="11"/>
    </row>
    <row r="309" spans="6:6" ht="18" customHeight="1">
      <c r="F309" s="11"/>
    </row>
    <row r="310" spans="6:6" ht="18" customHeight="1">
      <c r="F310" s="11"/>
    </row>
    <row r="311" spans="6:6" ht="18" customHeight="1">
      <c r="F311" s="11"/>
    </row>
    <row r="312" spans="6:6" ht="18" customHeight="1">
      <c r="F312" s="11"/>
    </row>
    <row r="313" spans="6:6" ht="18" customHeight="1">
      <c r="F313" s="10"/>
    </row>
    <row r="314" spans="6:6" ht="18" customHeight="1">
      <c r="F314" s="11"/>
    </row>
    <row r="315" spans="6:6" ht="18" customHeight="1">
      <c r="F315" s="11"/>
    </row>
    <row r="316" spans="6:6" ht="18" customHeight="1">
      <c r="F316" s="11"/>
    </row>
    <row r="317" spans="6:6" ht="18" customHeight="1">
      <c r="F317" s="10"/>
    </row>
    <row r="318" spans="6:6" ht="18" customHeight="1">
      <c r="F318" s="10"/>
    </row>
    <row r="319" spans="6:6" ht="18" customHeight="1">
      <c r="F319" s="10"/>
    </row>
    <row r="320" spans="6:6" ht="18" customHeight="1">
      <c r="F320" s="10"/>
    </row>
    <row r="321" spans="6:6" ht="18" customHeight="1">
      <c r="F321" s="10"/>
    </row>
    <row r="322" spans="6:6" ht="18" customHeight="1">
      <c r="F322" s="10"/>
    </row>
    <row r="323" spans="6:6" ht="18" customHeight="1">
      <c r="F323" s="10"/>
    </row>
    <row r="324" spans="6:6" ht="18" customHeight="1">
      <c r="F324" s="10"/>
    </row>
    <row r="325" spans="6:6" ht="18" customHeight="1">
      <c r="F325" s="10"/>
    </row>
    <row r="326" spans="6:6" ht="18" customHeight="1">
      <c r="F326" s="10"/>
    </row>
    <row r="327" spans="6:6" ht="18" customHeight="1">
      <c r="F327" s="10"/>
    </row>
    <row r="328" spans="6:6" ht="18" customHeight="1">
      <c r="F328" s="10"/>
    </row>
    <row r="329" spans="6:6" ht="18" customHeight="1">
      <c r="F329" s="10"/>
    </row>
    <row r="330" spans="6:6" ht="18" customHeight="1">
      <c r="F330" s="10"/>
    </row>
    <row r="331" spans="6:6" ht="18" customHeight="1">
      <c r="F331" s="10"/>
    </row>
    <row r="332" spans="6:6" ht="18" customHeight="1">
      <c r="F332" s="10"/>
    </row>
    <row r="333" spans="6:6" ht="18" customHeight="1">
      <c r="F333" s="10"/>
    </row>
    <row r="334" spans="6:6" ht="18" customHeight="1">
      <c r="F334" s="11"/>
    </row>
    <row r="335" spans="6:6" ht="18" customHeight="1">
      <c r="F335" s="11"/>
    </row>
    <row r="336" spans="6:6" ht="18" customHeight="1">
      <c r="F336" s="11"/>
    </row>
    <row r="337" spans="6:6" ht="18" customHeight="1">
      <c r="F337" s="11"/>
    </row>
    <row r="338" spans="6:6" ht="18" customHeight="1">
      <c r="F338" s="11"/>
    </row>
    <row r="339" spans="6:6" ht="18" customHeight="1">
      <c r="F339" s="11"/>
    </row>
    <row r="340" spans="6:6" ht="18" customHeight="1">
      <c r="F340" s="11"/>
    </row>
    <row r="341" spans="6:6" ht="18" customHeight="1">
      <c r="F341" s="11"/>
    </row>
    <row r="342" spans="6:6" ht="18" customHeight="1">
      <c r="F342" s="11"/>
    </row>
    <row r="343" spans="6:6" ht="18" customHeight="1">
      <c r="F343" s="11"/>
    </row>
    <row r="344" spans="6:6" ht="18" customHeight="1">
      <c r="F344" s="10"/>
    </row>
    <row r="345" spans="6:6" ht="18" customHeight="1">
      <c r="F345" s="11"/>
    </row>
    <row r="346" spans="6:6" ht="18" customHeight="1">
      <c r="F346" s="11"/>
    </row>
    <row r="347" spans="6:6" ht="18" customHeight="1">
      <c r="F347" s="11"/>
    </row>
    <row r="348" spans="6:6" ht="18" customHeight="1">
      <c r="F348" s="10"/>
    </row>
    <row r="349" spans="6:6" ht="18" customHeight="1">
      <c r="F349" s="10"/>
    </row>
    <row r="350" spans="6:6" ht="18" customHeight="1">
      <c r="F350" s="10"/>
    </row>
    <row r="351" spans="6:6" ht="18" customHeight="1">
      <c r="F351" s="10"/>
    </row>
    <row r="352" spans="6:6" ht="18" customHeight="1">
      <c r="F352" s="10"/>
    </row>
    <row r="353" spans="6:6" ht="18" customHeight="1">
      <c r="F353" s="10"/>
    </row>
    <row r="354" spans="6:6" ht="18" customHeight="1">
      <c r="F354" s="10"/>
    </row>
    <row r="355" spans="6:6" ht="18" customHeight="1">
      <c r="F355" s="10"/>
    </row>
    <row r="356" spans="6:6" ht="18" customHeight="1">
      <c r="F356" s="10"/>
    </row>
    <row r="357" spans="6:6" ht="18" customHeight="1">
      <c r="F357" s="10"/>
    </row>
    <row r="358" spans="6:6" ht="18" customHeight="1">
      <c r="F358" s="10"/>
    </row>
    <row r="359" spans="6:6" ht="18" customHeight="1">
      <c r="F359" s="10"/>
    </row>
    <row r="360" spans="6:6" ht="18" customHeight="1">
      <c r="F360" s="10"/>
    </row>
    <row r="361" spans="6:6" ht="18" customHeight="1">
      <c r="F361" s="10"/>
    </row>
    <row r="362" spans="6:6" ht="18" customHeight="1">
      <c r="F362" s="10"/>
    </row>
    <row r="363" spans="6:6" ht="18" customHeight="1">
      <c r="F363" s="10"/>
    </row>
    <row r="364" spans="6:6" ht="18" customHeight="1">
      <c r="F364" s="34"/>
    </row>
    <row r="365" spans="6:6" ht="18" customHeight="1">
      <c r="F365" s="34"/>
    </row>
    <row r="366" spans="6:6" ht="18" customHeight="1">
      <c r="F366" s="34"/>
    </row>
    <row r="367" spans="6:6" ht="18" customHeight="1">
      <c r="F367" s="34"/>
    </row>
    <row r="368" spans="6:6" ht="18" customHeight="1">
      <c r="F368" s="34"/>
    </row>
    <row r="369" spans="6:6" ht="18" customHeight="1">
      <c r="F369" s="34"/>
    </row>
    <row r="370" spans="6:6" ht="18" customHeight="1">
      <c r="F370" s="34"/>
    </row>
    <row r="371" spans="6:6" ht="18" customHeight="1">
      <c r="F371" s="34"/>
    </row>
    <row r="372" spans="6:6" ht="18" customHeight="1">
      <c r="F372" s="34"/>
    </row>
    <row r="373" spans="6:6" ht="18" customHeight="1">
      <c r="F373" s="34"/>
    </row>
    <row r="374" spans="6:6" ht="18" customHeight="1">
      <c r="F374" s="34"/>
    </row>
    <row r="375" spans="6:6" ht="18" customHeight="1">
      <c r="F375" s="34"/>
    </row>
    <row r="376" spans="6:6" ht="18" customHeight="1">
      <c r="F376" s="34"/>
    </row>
    <row r="377" spans="6:6" ht="18" customHeight="1">
      <c r="F377" s="34"/>
    </row>
    <row r="378" spans="6:6" ht="18" customHeight="1">
      <c r="F378" s="34"/>
    </row>
    <row r="379" spans="6:6" ht="18" customHeight="1">
      <c r="F379" s="34"/>
    </row>
    <row r="380" spans="6:6" ht="18" customHeight="1">
      <c r="F380" s="34"/>
    </row>
    <row r="381" spans="6:6" ht="18" customHeight="1">
      <c r="F381" s="34"/>
    </row>
    <row r="382" spans="6:6" ht="18" customHeight="1">
      <c r="F382" s="34"/>
    </row>
    <row r="383" spans="6:6" ht="18" customHeight="1">
      <c r="F383" s="34"/>
    </row>
    <row r="384" spans="6:6" ht="18" customHeight="1">
      <c r="F384" s="34"/>
    </row>
    <row r="385" spans="6:6" ht="18" customHeight="1">
      <c r="F385" s="34"/>
    </row>
    <row r="386" spans="6:6" ht="18" customHeight="1">
      <c r="F386" s="34"/>
    </row>
    <row r="387" spans="6:6" ht="18" customHeight="1">
      <c r="F387" s="34"/>
    </row>
    <row r="388" spans="6:6" ht="18" customHeight="1">
      <c r="F388" s="34"/>
    </row>
    <row r="389" spans="6:6" ht="18" customHeight="1">
      <c r="F389" s="34"/>
    </row>
    <row r="390" spans="6:6" ht="18" customHeight="1">
      <c r="F390" s="34"/>
    </row>
    <row r="391" spans="6:6" ht="18" customHeight="1">
      <c r="F391" s="34"/>
    </row>
    <row r="392" spans="6:6" ht="18" customHeight="1">
      <c r="F392" s="34"/>
    </row>
    <row r="393" spans="6:6" ht="18" customHeight="1">
      <c r="F393" s="34"/>
    </row>
    <row r="394" spans="6:6" ht="18" customHeight="1">
      <c r="F394" s="34"/>
    </row>
    <row r="395" spans="6:6" ht="18" customHeight="1">
      <c r="F395" s="34"/>
    </row>
    <row r="396" spans="6:6" ht="18" customHeight="1">
      <c r="F396" s="34"/>
    </row>
    <row r="397" spans="6:6" ht="18" customHeight="1">
      <c r="F397" s="34"/>
    </row>
    <row r="398" spans="6:6" ht="18" customHeight="1">
      <c r="F398" s="34"/>
    </row>
    <row r="399" spans="6:6" ht="18" customHeight="1">
      <c r="F399" s="34"/>
    </row>
    <row r="400" spans="6:6" ht="18" customHeight="1">
      <c r="F400" s="34"/>
    </row>
    <row r="401" spans="6:6" ht="18" customHeight="1">
      <c r="F401" s="34"/>
    </row>
    <row r="402" spans="6:6" ht="18" customHeight="1">
      <c r="F402" s="34"/>
    </row>
    <row r="403" spans="6:6" ht="18" customHeight="1">
      <c r="F403" s="34"/>
    </row>
    <row r="404" spans="6:6" ht="18" customHeight="1">
      <c r="F404" s="34"/>
    </row>
    <row r="405" spans="6:6" ht="18" customHeight="1">
      <c r="F405" s="34"/>
    </row>
    <row r="406" spans="6:6" ht="18" customHeight="1">
      <c r="F406" s="34"/>
    </row>
    <row r="407" spans="6:6" ht="18" customHeight="1">
      <c r="F407" s="34"/>
    </row>
    <row r="408" spans="6:6" ht="18" customHeight="1">
      <c r="F408" s="34"/>
    </row>
    <row r="409" spans="6:6" ht="18" customHeight="1">
      <c r="F409" s="34"/>
    </row>
    <row r="410" spans="6:6" ht="18" customHeight="1">
      <c r="F410" s="34"/>
    </row>
    <row r="411" spans="6:6" ht="18" customHeight="1">
      <c r="F411" s="34"/>
    </row>
    <row r="412" spans="6:6" ht="18" customHeight="1">
      <c r="F412" s="34"/>
    </row>
    <row r="413" spans="6:6" ht="18" customHeight="1">
      <c r="F413" s="34"/>
    </row>
    <row r="414" spans="6:6" ht="18" customHeight="1">
      <c r="F414" s="34"/>
    </row>
    <row r="415" spans="6:6" ht="18" customHeight="1">
      <c r="F415" s="34"/>
    </row>
    <row r="416" spans="6:6" ht="18" customHeight="1">
      <c r="F416" s="34"/>
    </row>
    <row r="417" spans="6:6" ht="18" customHeight="1">
      <c r="F417" s="34"/>
    </row>
    <row r="418" spans="6:6" ht="18" customHeight="1">
      <c r="F418" s="34"/>
    </row>
    <row r="419" spans="6:6" ht="18" customHeight="1">
      <c r="F419" s="34"/>
    </row>
    <row r="420" spans="6:6" ht="18" customHeight="1">
      <c r="F420" s="34"/>
    </row>
    <row r="421" spans="6:6" ht="18" customHeight="1">
      <c r="F421" s="34"/>
    </row>
    <row r="422" spans="6:6" ht="18" customHeight="1">
      <c r="F422" s="34"/>
    </row>
    <row r="423" spans="6:6" ht="18" customHeight="1">
      <c r="F423" s="34"/>
    </row>
    <row r="424" spans="6:6" ht="18" customHeight="1">
      <c r="F424" s="34"/>
    </row>
    <row r="425" spans="6:6" ht="18" customHeight="1">
      <c r="F425" s="34"/>
    </row>
    <row r="426" spans="6:6" ht="18" customHeight="1">
      <c r="F426" s="34"/>
    </row>
    <row r="427" spans="6:6" ht="18" customHeight="1">
      <c r="F427" s="34"/>
    </row>
    <row r="428" spans="6:6" ht="18" customHeight="1">
      <c r="F428" s="34"/>
    </row>
    <row r="429" spans="6:6" ht="18" customHeight="1">
      <c r="F429" s="34"/>
    </row>
    <row r="430" spans="6:6" ht="18" customHeight="1">
      <c r="F430" s="34"/>
    </row>
    <row r="431" spans="6:6" ht="18" customHeight="1">
      <c r="F431" s="34"/>
    </row>
    <row r="432" spans="6:6" ht="18" customHeight="1">
      <c r="F432" s="34"/>
    </row>
    <row r="433" spans="6:6" ht="18" customHeight="1">
      <c r="F433" s="34"/>
    </row>
    <row r="434" spans="6:6" ht="18" customHeight="1">
      <c r="F434" s="34"/>
    </row>
    <row r="435" spans="6:6" ht="18" customHeight="1">
      <c r="F435" s="34"/>
    </row>
    <row r="436" spans="6:6" ht="18" customHeight="1">
      <c r="F436" s="34"/>
    </row>
    <row r="437" spans="6:6" ht="18" customHeight="1">
      <c r="F437" s="34"/>
    </row>
    <row r="438" spans="6:6" ht="18" customHeight="1">
      <c r="F438" s="34"/>
    </row>
    <row r="439" spans="6:6" ht="18" customHeight="1">
      <c r="F439" s="34"/>
    </row>
    <row r="440" spans="6:6" ht="18" customHeight="1">
      <c r="F440" s="34"/>
    </row>
    <row r="441" spans="6:6" ht="18" customHeight="1">
      <c r="F441" s="34"/>
    </row>
    <row r="442" spans="6:6" ht="18" customHeight="1">
      <c r="F442" s="34"/>
    </row>
    <row r="443" spans="6:6" ht="18" customHeight="1">
      <c r="F443" s="34"/>
    </row>
    <row r="444" spans="6:6" ht="18" customHeight="1">
      <c r="F444" s="34"/>
    </row>
    <row r="445" spans="6:6" ht="18" customHeight="1">
      <c r="F445" s="34"/>
    </row>
    <row r="446" spans="6:6" ht="18" customHeight="1">
      <c r="F446" s="34"/>
    </row>
    <row r="447" spans="6:6" ht="18" customHeight="1">
      <c r="F447" s="34"/>
    </row>
    <row r="448" spans="6:6" ht="18" customHeight="1">
      <c r="F448" s="34"/>
    </row>
    <row r="449" spans="6:6" ht="18" customHeight="1">
      <c r="F449" s="34"/>
    </row>
    <row r="450" spans="6:6" ht="18" customHeight="1">
      <c r="F450" s="34"/>
    </row>
    <row r="451" spans="6:6" ht="18" customHeight="1">
      <c r="F451" s="34"/>
    </row>
    <row r="452" spans="6:6" ht="18" customHeight="1">
      <c r="F452" s="34"/>
    </row>
    <row r="453" spans="6:6" ht="18" customHeight="1">
      <c r="F453" s="34"/>
    </row>
    <row r="454" spans="6:6" ht="18" customHeight="1">
      <c r="F454" s="34"/>
    </row>
    <row r="455" spans="6:6" ht="18" customHeight="1">
      <c r="F455" s="34"/>
    </row>
    <row r="456" spans="6:6" ht="18" customHeight="1">
      <c r="F456" s="34"/>
    </row>
    <row r="457" spans="6:6" ht="18" customHeight="1">
      <c r="F457" s="34"/>
    </row>
    <row r="458" spans="6:6" ht="18" customHeight="1">
      <c r="F458" s="34"/>
    </row>
    <row r="459" spans="6:6" ht="18" customHeight="1">
      <c r="F459" s="34"/>
    </row>
    <row r="460" spans="6:6" ht="18" customHeight="1">
      <c r="F460" s="34"/>
    </row>
    <row r="461" spans="6:6" ht="18" customHeight="1">
      <c r="F461" s="34"/>
    </row>
    <row r="462" spans="6:6" ht="18" customHeight="1">
      <c r="F462" s="34"/>
    </row>
    <row r="463" spans="6:6" ht="18" customHeight="1">
      <c r="F463" s="34"/>
    </row>
    <row r="464" spans="6:6" ht="18" customHeight="1">
      <c r="F464" s="34"/>
    </row>
    <row r="465" spans="6:6" ht="18" customHeight="1">
      <c r="F465" s="34"/>
    </row>
    <row r="466" spans="6:6" ht="18" customHeight="1">
      <c r="F466" s="34"/>
    </row>
    <row r="467" spans="6:6" ht="18" customHeight="1">
      <c r="F467" s="34"/>
    </row>
    <row r="468" spans="6:6" ht="18" customHeight="1">
      <c r="F468" s="34"/>
    </row>
    <row r="469" spans="6:6" ht="18" customHeight="1">
      <c r="F469" s="34"/>
    </row>
    <row r="470" spans="6:6" ht="18" customHeight="1">
      <c r="F470" s="34"/>
    </row>
    <row r="471" spans="6:6" ht="18" customHeight="1">
      <c r="F471" s="34"/>
    </row>
    <row r="472" spans="6:6" ht="18" customHeight="1">
      <c r="F472" s="34"/>
    </row>
    <row r="473" spans="6:6" ht="18" customHeight="1">
      <c r="F473" s="34"/>
    </row>
    <row r="474" spans="6:6" ht="18" customHeight="1">
      <c r="F474" s="34"/>
    </row>
    <row r="475" spans="6:6" ht="18" customHeight="1">
      <c r="F475" s="34"/>
    </row>
    <row r="476" spans="6:6" ht="18" customHeight="1">
      <c r="F476" s="34"/>
    </row>
    <row r="477" spans="6:6" ht="18" customHeight="1">
      <c r="F477" s="34"/>
    </row>
    <row r="478" spans="6:6" ht="18" customHeight="1">
      <c r="F478" s="34"/>
    </row>
    <row r="479" spans="6:6" ht="18" customHeight="1">
      <c r="F479" s="34"/>
    </row>
    <row r="480" spans="6:6" ht="18" customHeight="1">
      <c r="F480" s="34"/>
    </row>
    <row r="481" spans="6:6" ht="18" customHeight="1">
      <c r="F481" s="34"/>
    </row>
    <row r="482" spans="6:6" ht="18" customHeight="1">
      <c r="F482" s="34"/>
    </row>
    <row r="483" spans="6:6" ht="18" customHeight="1">
      <c r="F483" s="34"/>
    </row>
    <row r="484" spans="6:6" ht="18" customHeight="1">
      <c r="F484" s="34"/>
    </row>
    <row r="485" spans="6:6" ht="18" customHeight="1">
      <c r="F485" s="34"/>
    </row>
    <row r="486" spans="6:6" ht="18" customHeight="1">
      <c r="F486" s="34"/>
    </row>
    <row r="487" spans="6:6" ht="18" customHeight="1">
      <c r="F487" s="34"/>
    </row>
    <row r="488" spans="6:6" ht="18" customHeight="1">
      <c r="F488" s="34"/>
    </row>
    <row r="489" spans="6:6" ht="18" customHeight="1">
      <c r="F489" s="34"/>
    </row>
    <row r="490" spans="6:6" ht="18" customHeight="1">
      <c r="F490" s="34"/>
    </row>
    <row r="491" spans="6:6" ht="18" customHeight="1">
      <c r="F491" s="34"/>
    </row>
    <row r="492" spans="6:6" ht="18" customHeight="1">
      <c r="F492" s="34"/>
    </row>
    <row r="493" spans="6:6" ht="18" customHeight="1">
      <c r="F493" s="34"/>
    </row>
    <row r="494" spans="6:6" ht="18" customHeight="1">
      <c r="F494" s="34"/>
    </row>
    <row r="495" spans="6:6" ht="18" customHeight="1">
      <c r="F495" s="34"/>
    </row>
    <row r="496" spans="6:6" ht="18" customHeight="1">
      <c r="F496" s="34"/>
    </row>
    <row r="497" spans="6:6" ht="18" customHeight="1">
      <c r="F497" s="34"/>
    </row>
    <row r="498" spans="6:6" ht="18" customHeight="1">
      <c r="F498" s="34"/>
    </row>
    <row r="499" spans="6:6" ht="18" customHeight="1">
      <c r="F499" s="34"/>
    </row>
    <row r="500" spans="6:6" ht="18" customHeight="1">
      <c r="F500" s="34"/>
    </row>
    <row r="501" spans="6:6" ht="18" customHeight="1">
      <c r="F501" s="34"/>
    </row>
    <row r="502" spans="6:6" ht="18" customHeight="1">
      <c r="F502" s="34"/>
    </row>
    <row r="503" spans="6:6" ht="18" customHeight="1">
      <c r="F503" s="34"/>
    </row>
    <row r="504" spans="6:6" ht="18" customHeight="1">
      <c r="F504" s="34"/>
    </row>
    <row r="505" spans="6:6" ht="18" customHeight="1">
      <c r="F505" s="34"/>
    </row>
    <row r="506" spans="6:6" ht="18" customHeight="1">
      <c r="F506" s="34"/>
    </row>
    <row r="507" spans="6:6" ht="18" customHeight="1">
      <c r="F507" s="34"/>
    </row>
    <row r="508" spans="6:6" ht="18" customHeight="1">
      <c r="F508" s="34"/>
    </row>
    <row r="509" spans="6:6" ht="18" customHeight="1">
      <c r="F509" s="34"/>
    </row>
    <row r="510" spans="6:6" ht="18" customHeight="1">
      <c r="F510" s="34"/>
    </row>
    <row r="511" spans="6:6" ht="18" customHeight="1">
      <c r="F511" s="34"/>
    </row>
    <row r="512" spans="6:6" ht="18" customHeight="1">
      <c r="F512" s="34"/>
    </row>
    <row r="513" spans="6:6" ht="18" customHeight="1">
      <c r="F513" s="34"/>
    </row>
    <row r="514" spans="6:6" ht="18" customHeight="1">
      <c r="F514" s="34"/>
    </row>
    <row r="515" spans="6:6" ht="18" customHeight="1">
      <c r="F515" s="34"/>
    </row>
    <row r="516" spans="6:6" ht="18" customHeight="1">
      <c r="F516" s="34"/>
    </row>
    <row r="517" spans="6:6" ht="18" customHeight="1">
      <c r="F517" s="34"/>
    </row>
    <row r="518" spans="6:6" ht="18" customHeight="1">
      <c r="F518" s="34"/>
    </row>
    <row r="519" spans="6:6" ht="18" customHeight="1">
      <c r="F519" s="34"/>
    </row>
    <row r="520" spans="6:6" ht="18" customHeight="1">
      <c r="F520" s="34"/>
    </row>
    <row r="521" spans="6:6" ht="18" customHeight="1">
      <c r="F521" s="34"/>
    </row>
    <row r="522" spans="6:6" ht="18" customHeight="1">
      <c r="F522" s="34"/>
    </row>
    <row r="523" spans="6:6" ht="18" customHeight="1">
      <c r="F523" s="34"/>
    </row>
    <row r="524" spans="6:6" ht="18" customHeight="1">
      <c r="F524" s="34"/>
    </row>
    <row r="525" spans="6:6" ht="18" customHeight="1">
      <c r="F525" s="34"/>
    </row>
    <row r="526" spans="6:6" ht="18" customHeight="1">
      <c r="F526" s="34"/>
    </row>
    <row r="527" spans="6:6" ht="18" customHeight="1">
      <c r="F527" s="34"/>
    </row>
    <row r="528" spans="6:6" ht="18" customHeight="1">
      <c r="F528" s="34"/>
    </row>
    <row r="529" spans="6:6" ht="18" customHeight="1">
      <c r="F529" s="34"/>
    </row>
    <row r="530" spans="6:6" ht="18" customHeight="1">
      <c r="F530" s="34"/>
    </row>
    <row r="531" spans="6:6" ht="18" customHeight="1">
      <c r="F531" s="34"/>
    </row>
    <row r="532" spans="6:6" ht="18" customHeight="1">
      <c r="F532" s="34"/>
    </row>
    <row r="533" spans="6:6" ht="18" customHeight="1">
      <c r="F533" s="34"/>
    </row>
    <row r="534" spans="6:6" ht="18" customHeight="1">
      <c r="F534" s="34"/>
    </row>
    <row r="535" spans="6:6" ht="18" customHeight="1">
      <c r="F535" s="34"/>
    </row>
    <row r="536" spans="6:6" ht="18" customHeight="1">
      <c r="F536" s="34"/>
    </row>
    <row r="537" spans="6:6" ht="18" customHeight="1">
      <c r="F537" s="34"/>
    </row>
    <row r="538" spans="6:6" ht="18" customHeight="1">
      <c r="F538" s="34"/>
    </row>
    <row r="539" spans="6:6" ht="18" customHeight="1">
      <c r="F539" s="34"/>
    </row>
    <row r="540" spans="6:6" ht="18" customHeight="1">
      <c r="F540" s="34"/>
    </row>
    <row r="541" spans="6:6" ht="18" customHeight="1">
      <c r="F541" s="34"/>
    </row>
    <row r="542" spans="6:6" ht="18" customHeight="1">
      <c r="F542" s="34"/>
    </row>
    <row r="543" spans="6:6" ht="18" customHeight="1">
      <c r="F543" s="34"/>
    </row>
    <row r="544" spans="6:6" ht="18" customHeight="1">
      <c r="F544" s="34"/>
    </row>
    <row r="545" spans="6:6" ht="18" customHeight="1">
      <c r="F545" s="34"/>
    </row>
    <row r="546" spans="6:6" ht="18" customHeight="1">
      <c r="F546" s="34"/>
    </row>
    <row r="547" spans="6:6" ht="18" customHeight="1">
      <c r="F547" s="34"/>
    </row>
    <row r="548" spans="6:6" ht="18" customHeight="1">
      <c r="F548" s="34"/>
    </row>
    <row r="549" spans="6:6" ht="18" customHeight="1">
      <c r="F549" s="34"/>
    </row>
    <row r="550" spans="6:6" ht="18" customHeight="1">
      <c r="F550" s="34"/>
    </row>
    <row r="551" spans="6:6" ht="18" customHeight="1">
      <c r="F551" s="34"/>
    </row>
    <row r="552" spans="6:6" ht="18" customHeight="1">
      <c r="F552" s="34"/>
    </row>
    <row r="553" spans="6:6" ht="18" customHeight="1">
      <c r="F553" s="34"/>
    </row>
    <row r="554" spans="6:6" ht="18" customHeight="1">
      <c r="F554" s="34"/>
    </row>
    <row r="555" spans="6:6" ht="18" customHeight="1">
      <c r="F555" s="34"/>
    </row>
    <row r="556" spans="6:6" ht="18" customHeight="1">
      <c r="F556" s="34"/>
    </row>
    <row r="557" spans="6:6" ht="18" customHeight="1">
      <c r="F557" s="34"/>
    </row>
    <row r="558" spans="6:6" ht="18" customHeight="1">
      <c r="F558" s="34"/>
    </row>
    <row r="559" spans="6:6" ht="18" customHeight="1">
      <c r="F559" s="34"/>
    </row>
    <row r="560" spans="6:6" ht="18" customHeight="1">
      <c r="F560" s="34"/>
    </row>
    <row r="561" spans="6:6" ht="18" customHeight="1">
      <c r="F561" s="34"/>
    </row>
    <row r="562" spans="6:6" ht="18" customHeight="1">
      <c r="F562" s="34"/>
    </row>
    <row r="563" spans="6:6" ht="18" customHeight="1">
      <c r="F563" s="34"/>
    </row>
    <row r="564" spans="6:6" ht="18" customHeight="1">
      <c r="F564" s="34"/>
    </row>
    <row r="565" spans="6:6" ht="18" customHeight="1">
      <c r="F565" s="34"/>
    </row>
    <row r="566" spans="6:6" ht="18" customHeight="1">
      <c r="F566" s="34"/>
    </row>
    <row r="567" spans="6:6" ht="18" customHeight="1">
      <c r="F567" s="34"/>
    </row>
    <row r="568" spans="6:6" ht="18" customHeight="1">
      <c r="F568" s="34"/>
    </row>
    <row r="569" spans="6:6" ht="18" customHeight="1">
      <c r="F569" s="34"/>
    </row>
    <row r="570" spans="6:6" ht="18" customHeight="1">
      <c r="F570" s="34"/>
    </row>
    <row r="571" spans="6:6" ht="18" customHeight="1">
      <c r="F571" s="34"/>
    </row>
    <row r="572" spans="6:6" ht="18" customHeight="1">
      <c r="F572" s="34"/>
    </row>
    <row r="573" spans="6:6" ht="18" customHeight="1">
      <c r="F573" s="34"/>
    </row>
    <row r="574" spans="6:6" ht="18" customHeight="1">
      <c r="F574" s="34"/>
    </row>
    <row r="575" spans="6:6" ht="18" customHeight="1">
      <c r="F575" s="34"/>
    </row>
    <row r="576" spans="6:6" ht="18" customHeight="1">
      <c r="F576" s="34"/>
    </row>
    <row r="577" spans="6:6" ht="18" customHeight="1">
      <c r="F577" s="34"/>
    </row>
    <row r="578" spans="6:6" ht="18" customHeight="1">
      <c r="F578" s="34"/>
    </row>
    <row r="579" spans="6:6" ht="18" customHeight="1">
      <c r="F579" s="34"/>
    </row>
    <row r="580" spans="6:6" ht="18" customHeight="1">
      <c r="F580" s="34"/>
    </row>
    <row r="581" spans="6:6" ht="18" customHeight="1">
      <c r="F581" s="34"/>
    </row>
    <row r="582" spans="6:6" ht="18" customHeight="1">
      <c r="F582" s="34"/>
    </row>
    <row r="583" spans="6:6" ht="18" customHeight="1">
      <c r="F583" s="34"/>
    </row>
    <row r="584" spans="6:6" ht="18" customHeight="1">
      <c r="F584" s="34"/>
    </row>
    <row r="585" spans="6:6" ht="18" customHeight="1">
      <c r="F585" s="34"/>
    </row>
    <row r="586" spans="6:6" ht="18" customHeight="1">
      <c r="F586" s="34"/>
    </row>
    <row r="587" spans="6:6" ht="18" customHeight="1">
      <c r="F587" s="34"/>
    </row>
    <row r="588" spans="6:6" ht="18" customHeight="1">
      <c r="F588" s="34"/>
    </row>
    <row r="589" spans="6:6" ht="18" customHeight="1">
      <c r="F589" s="34"/>
    </row>
    <row r="590" spans="6:6" ht="18" customHeight="1">
      <c r="F590" s="34"/>
    </row>
    <row r="591" spans="6:6" ht="18" customHeight="1">
      <c r="F591" s="34"/>
    </row>
    <row r="592" spans="6:6" ht="18" customHeight="1">
      <c r="F592" s="34"/>
    </row>
    <row r="593" spans="6:6" ht="18" customHeight="1">
      <c r="F593" s="34"/>
    </row>
    <row r="594" spans="6:6" ht="18" customHeight="1">
      <c r="F594" s="34"/>
    </row>
    <row r="595" spans="6:6" ht="18" customHeight="1">
      <c r="F595" s="34"/>
    </row>
    <row r="596" spans="6:6" ht="18" customHeight="1">
      <c r="F596" s="34"/>
    </row>
    <row r="597" spans="6:6" ht="18" customHeight="1">
      <c r="F597" s="34"/>
    </row>
    <row r="598" spans="6:6" ht="18" customHeight="1">
      <c r="F598" s="34"/>
    </row>
    <row r="599" spans="6:6" ht="18" customHeight="1">
      <c r="F599" s="34"/>
    </row>
    <row r="600" spans="6:6" ht="18" customHeight="1">
      <c r="F600" s="34"/>
    </row>
    <row r="601" spans="6:6" ht="18" customHeight="1">
      <c r="F601" s="34"/>
    </row>
    <row r="602" spans="6:6" ht="18" customHeight="1">
      <c r="F602" s="34"/>
    </row>
    <row r="603" spans="6:6" ht="18" customHeight="1">
      <c r="F603" s="34"/>
    </row>
    <row r="604" spans="6:6" ht="18" customHeight="1">
      <c r="F604" s="34"/>
    </row>
    <row r="605" spans="6:6" ht="18" customHeight="1">
      <c r="F605" s="34"/>
    </row>
    <row r="606" spans="6:6" ht="18" customHeight="1">
      <c r="F606" s="34"/>
    </row>
    <row r="607" spans="6:6" ht="18" customHeight="1">
      <c r="F607" s="34"/>
    </row>
    <row r="608" spans="6:6" ht="18" customHeight="1">
      <c r="F608" s="34"/>
    </row>
    <row r="609" spans="6:6" ht="18" customHeight="1">
      <c r="F609" s="34"/>
    </row>
    <row r="610" spans="6:6" ht="18" customHeight="1">
      <c r="F610" s="34"/>
    </row>
    <row r="611" spans="6:6" ht="18" customHeight="1">
      <c r="F611" s="34"/>
    </row>
    <row r="612" spans="6:6" ht="18" customHeight="1">
      <c r="F612" s="34"/>
    </row>
    <row r="613" spans="6:6" ht="18" customHeight="1">
      <c r="F613" s="34"/>
    </row>
    <row r="614" spans="6:6" ht="18" customHeight="1">
      <c r="F614" s="34"/>
    </row>
    <row r="615" spans="6:6" ht="18" customHeight="1">
      <c r="F615" s="34"/>
    </row>
    <row r="616" spans="6:6" ht="18" customHeight="1">
      <c r="F616" s="34"/>
    </row>
    <row r="617" spans="6:6" ht="18" customHeight="1">
      <c r="F617" s="34"/>
    </row>
    <row r="618" spans="6:6" ht="18" customHeight="1">
      <c r="F618" s="34"/>
    </row>
    <row r="619" spans="6:6" ht="18" customHeight="1">
      <c r="F619" s="34"/>
    </row>
    <row r="620" spans="6:6" ht="18" customHeight="1">
      <c r="F620" s="34"/>
    </row>
    <row r="621" spans="6:6" ht="18" customHeight="1">
      <c r="F621" s="34"/>
    </row>
    <row r="622" spans="6:6" ht="18" customHeight="1">
      <c r="F622" s="34"/>
    </row>
    <row r="623" spans="6:6" ht="18" customHeight="1">
      <c r="F623" s="34"/>
    </row>
    <row r="624" spans="6:6" ht="18" customHeight="1">
      <c r="F624" s="34"/>
    </row>
    <row r="625" spans="6:6" ht="18" customHeight="1">
      <c r="F625" s="34"/>
    </row>
    <row r="626" spans="6:6" ht="18" customHeight="1">
      <c r="F626" s="34"/>
    </row>
    <row r="627" spans="6:6" ht="18" customHeight="1">
      <c r="F627" s="34"/>
    </row>
    <row r="628" spans="6:6" ht="18" customHeight="1">
      <c r="F628" s="34"/>
    </row>
    <row r="629" spans="6:6" ht="18" customHeight="1">
      <c r="F629" s="34"/>
    </row>
    <row r="630" spans="6:6" ht="18" customHeight="1">
      <c r="F630" s="34"/>
    </row>
    <row r="631" spans="6:6" ht="18" customHeight="1">
      <c r="F631" s="34"/>
    </row>
    <row r="632" spans="6:6" ht="18" customHeight="1">
      <c r="F632" s="34"/>
    </row>
    <row r="633" spans="6:6" ht="18" customHeight="1">
      <c r="F633" s="34"/>
    </row>
    <row r="634" spans="6:6" ht="18" customHeight="1">
      <c r="F634" s="34"/>
    </row>
    <row r="635" spans="6:6" ht="18" customHeight="1">
      <c r="F635" s="34"/>
    </row>
    <row r="636" spans="6:6" ht="18" customHeight="1">
      <c r="F636" s="34"/>
    </row>
    <row r="637" spans="6:6" ht="18" customHeight="1">
      <c r="F637" s="34"/>
    </row>
    <row r="638" spans="6:6" ht="18" customHeight="1">
      <c r="F638" s="34"/>
    </row>
    <row r="639" spans="6:6" ht="18" customHeight="1">
      <c r="F639" s="34"/>
    </row>
    <row r="640" spans="6:6" ht="18" customHeight="1">
      <c r="F640" s="34"/>
    </row>
    <row r="641" spans="6:6" ht="18" customHeight="1">
      <c r="F641" s="34"/>
    </row>
    <row r="642" spans="6:6" ht="18" customHeight="1">
      <c r="F642" s="34"/>
    </row>
    <row r="643" spans="6:6" ht="18" customHeight="1">
      <c r="F643" s="34"/>
    </row>
    <row r="644" spans="6:6" ht="18" customHeight="1">
      <c r="F644" s="34"/>
    </row>
    <row r="645" spans="6:6" ht="18" customHeight="1">
      <c r="F645" s="34"/>
    </row>
    <row r="646" spans="6:6" ht="18" customHeight="1">
      <c r="F646" s="34"/>
    </row>
    <row r="647" spans="6:6" ht="18" customHeight="1">
      <c r="F647" s="34"/>
    </row>
    <row r="648" spans="6:6" ht="18" customHeight="1">
      <c r="F648" s="34"/>
    </row>
    <row r="649" spans="6:6" ht="18" customHeight="1">
      <c r="F649" s="34"/>
    </row>
    <row r="650" spans="6:6" ht="18" customHeight="1">
      <c r="F650" s="34"/>
    </row>
    <row r="651" spans="6:6" ht="18" customHeight="1">
      <c r="F651" s="34"/>
    </row>
    <row r="652" spans="6:6" ht="18" customHeight="1">
      <c r="F652" s="34"/>
    </row>
    <row r="653" spans="6:6" ht="18" customHeight="1">
      <c r="F653" s="34"/>
    </row>
    <row r="654" spans="6:6" ht="18" customHeight="1">
      <c r="F654" s="34"/>
    </row>
    <row r="655" spans="6:6" ht="18" customHeight="1">
      <c r="F655" s="34"/>
    </row>
    <row r="656" spans="6:6" ht="18" customHeight="1">
      <c r="F656" s="34"/>
    </row>
    <row r="657" spans="6:6" ht="18" customHeight="1">
      <c r="F657" s="34"/>
    </row>
    <row r="658" spans="6:6" ht="18" customHeight="1">
      <c r="F658" s="34"/>
    </row>
    <row r="659" spans="6:6" ht="18" customHeight="1">
      <c r="F659" s="34"/>
    </row>
    <row r="660" spans="6:6" ht="18" customHeight="1">
      <c r="F660" s="34"/>
    </row>
    <row r="661" spans="6:6" ht="18" customHeight="1">
      <c r="F661" s="34"/>
    </row>
    <row r="662" spans="6:6" ht="18" customHeight="1">
      <c r="F662" s="34"/>
    </row>
    <row r="663" spans="6:6" ht="18" customHeight="1">
      <c r="F663" s="34"/>
    </row>
    <row r="664" spans="6:6" ht="18" customHeight="1">
      <c r="F664" s="34"/>
    </row>
    <row r="665" spans="6:6" ht="18" customHeight="1">
      <c r="F665" s="34"/>
    </row>
    <row r="666" spans="6:6" ht="18" customHeight="1">
      <c r="F666" s="34"/>
    </row>
    <row r="667" spans="6:6" ht="18" customHeight="1">
      <c r="F667" s="34"/>
    </row>
    <row r="668" spans="6:6" ht="18" customHeight="1">
      <c r="F668" s="34"/>
    </row>
    <row r="669" spans="6:6" ht="18" customHeight="1">
      <c r="F669" s="34"/>
    </row>
    <row r="670" spans="6:6" ht="18" customHeight="1">
      <c r="F670" s="34"/>
    </row>
    <row r="671" spans="6:6" ht="18" customHeight="1">
      <c r="F671" s="34"/>
    </row>
    <row r="672" spans="6:6" ht="18" customHeight="1">
      <c r="F672" s="34"/>
    </row>
    <row r="673" spans="6:6" ht="18" customHeight="1">
      <c r="F673" s="34"/>
    </row>
    <row r="674" spans="6:6" ht="18" customHeight="1">
      <c r="F674" s="34"/>
    </row>
    <row r="675" spans="6:6" ht="18" customHeight="1">
      <c r="F675" s="34"/>
    </row>
    <row r="676" spans="6:6" ht="18" customHeight="1">
      <c r="F676" s="34"/>
    </row>
    <row r="677" spans="6:6" ht="18" customHeight="1">
      <c r="F677" s="34"/>
    </row>
    <row r="678" spans="6:6" ht="18" customHeight="1">
      <c r="F678" s="34"/>
    </row>
    <row r="679" spans="6:6" ht="18" customHeight="1">
      <c r="F679" s="34"/>
    </row>
    <row r="680" spans="6:6" ht="18" customHeight="1">
      <c r="F680" s="34"/>
    </row>
    <row r="681" spans="6:6" ht="18" customHeight="1">
      <c r="F681" s="34"/>
    </row>
    <row r="682" spans="6:6" ht="18" customHeight="1">
      <c r="F682" s="34"/>
    </row>
    <row r="683" spans="6:6" ht="18" customHeight="1">
      <c r="F683" s="34"/>
    </row>
    <row r="684" spans="6:6" ht="18" customHeight="1">
      <c r="F684" s="34"/>
    </row>
    <row r="685" spans="6:6" ht="18" customHeight="1">
      <c r="F685" s="34"/>
    </row>
    <row r="686" spans="6:6" ht="18" customHeight="1">
      <c r="F686" s="34"/>
    </row>
    <row r="687" spans="6:6" ht="18" customHeight="1">
      <c r="F687" s="34"/>
    </row>
    <row r="688" spans="6:6" ht="18" customHeight="1">
      <c r="F688" s="34"/>
    </row>
    <row r="689" spans="6:6" ht="18" customHeight="1">
      <c r="F689" s="34"/>
    </row>
    <row r="690" spans="6:6" ht="18" customHeight="1">
      <c r="F690" s="34"/>
    </row>
    <row r="691" spans="6:6" ht="18" customHeight="1">
      <c r="F691" s="34"/>
    </row>
    <row r="692" spans="6:6" ht="18" customHeight="1">
      <c r="F692" s="34"/>
    </row>
    <row r="693" spans="6:6" ht="18" customHeight="1">
      <c r="F693" s="34"/>
    </row>
    <row r="694" spans="6:6" ht="18" customHeight="1">
      <c r="F694" s="34"/>
    </row>
    <row r="695" spans="6:6" ht="18" customHeight="1">
      <c r="F695" s="34"/>
    </row>
    <row r="696" spans="6:6" ht="18" customHeight="1">
      <c r="F696" s="34"/>
    </row>
    <row r="697" spans="6:6" ht="18" customHeight="1">
      <c r="F697" s="34"/>
    </row>
    <row r="698" spans="6:6" ht="18" customHeight="1">
      <c r="F698" s="34"/>
    </row>
    <row r="699" spans="6:6" ht="18" customHeight="1">
      <c r="F699" s="34"/>
    </row>
    <row r="700" spans="6:6" ht="18" customHeight="1">
      <c r="F700" s="34"/>
    </row>
    <row r="701" spans="6:6" ht="18" customHeight="1">
      <c r="F701" s="34"/>
    </row>
    <row r="702" spans="6:6" ht="18" customHeight="1">
      <c r="F702" s="34"/>
    </row>
    <row r="703" spans="6:6" ht="18" customHeight="1">
      <c r="F703" s="34"/>
    </row>
    <row r="704" spans="6:6" ht="18" customHeight="1">
      <c r="F704" s="34"/>
    </row>
    <row r="705" spans="6:6" ht="18" customHeight="1">
      <c r="F705" s="34"/>
    </row>
    <row r="706" spans="6:6" ht="18" customHeight="1">
      <c r="F706" s="34"/>
    </row>
    <row r="707" spans="6:6" ht="18" customHeight="1">
      <c r="F707" s="34"/>
    </row>
    <row r="708" spans="6:6" ht="18" customHeight="1">
      <c r="F708" s="34"/>
    </row>
    <row r="709" spans="6:6" ht="18" customHeight="1">
      <c r="F709" s="34"/>
    </row>
    <row r="710" spans="6:6" ht="18" customHeight="1">
      <c r="F710" s="34"/>
    </row>
    <row r="711" spans="6:6" ht="18" customHeight="1">
      <c r="F711" s="34"/>
    </row>
    <row r="712" spans="6:6" ht="18" customHeight="1">
      <c r="F712" s="34"/>
    </row>
    <row r="713" spans="6:6" ht="18" customHeight="1">
      <c r="F713" s="34"/>
    </row>
    <row r="714" spans="6:6" ht="18" customHeight="1">
      <c r="F714" s="34"/>
    </row>
    <row r="715" spans="6:6" ht="18" customHeight="1">
      <c r="F715" s="34"/>
    </row>
    <row r="716" spans="6:6" ht="18" customHeight="1">
      <c r="F716" s="34"/>
    </row>
    <row r="717" spans="6:6" ht="18" customHeight="1">
      <c r="F717" s="34"/>
    </row>
    <row r="718" spans="6:6" ht="18" customHeight="1">
      <c r="F718" s="34"/>
    </row>
    <row r="719" spans="6:6" ht="18" customHeight="1">
      <c r="F719" s="34"/>
    </row>
    <row r="720" spans="6:6" ht="18" customHeight="1">
      <c r="F720" s="34"/>
    </row>
    <row r="721" spans="6:6" ht="18" customHeight="1">
      <c r="F721" s="34"/>
    </row>
    <row r="722" spans="6:6" ht="18" customHeight="1">
      <c r="F722" s="34"/>
    </row>
    <row r="723" spans="6:6" ht="18" customHeight="1">
      <c r="F723" s="34"/>
    </row>
    <row r="724" spans="6:6" ht="18" customHeight="1">
      <c r="F724" s="34"/>
    </row>
    <row r="725" spans="6:6" ht="18" customHeight="1">
      <c r="F725" s="34"/>
    </row>
    <row r="726" spans="6:6" ht="18" customHeight="1">
      <c r="F726" s="34"/>
    </row>
    <row r="727" spans="6:6" ht="18" customHeight="1">
      <c r="F727" s="34"/>
    </row>
    <row r="728" spans="6:6" ht="18" customHeight="1">
      <c r="F728" s="34"/>
    </row>
    <row r="729" spans="6:6" ht="18" customHeight="1">
      <c r="F729" s="34"/>
    </row>
    <row r="730" spans="6:6" ht="18" customHeight="1">
      <c r="F730" s="34"/>
    </row>
    <row r="731" spans="6:6" ht="18" customHeight="1">
      <c r="F731" s="34"/>
    </row>
    <row r="732" spans="6:6" ht="18" customHeight="1">
      <c r="F732" s="34"/>
    </row>
    <row r="733" spans="6:6" ht="18" customHeight="1">
      <c r="F733" s="34"/>
    </row>
    <row r="734" spans="6:6" ht="18" customHeight="1">
      <c r="F734" s="34"/>
    </row>
    <row r="735" spans="6:6" ht="18" customHeight="1">
      <c r="F735" s="34"/>
    </row>
    <row r="736" spans="6:6" ht="18" customHeight="1">
      <c r="F736" s="34"/>
    </row>
    <row r="737" spans="6:6" ht="18" customHeight="1">
      <c r="F737" s="34"/>
    </row>
    <row r="738" spans="6:6" ht="18" customHeight="1">
      <c r="F738" s="34"/>
    </row>
    <row r="739" spans="6:6" ht="18" customHeight="1">
      <c r="F739" s="34"/>
    </row>
    <row r="740" spans="6:6" ht="18" customHeight="1">
      <c r="F740" s="34"/>
    </row>
    <row r="741" spans="6:6" ht="18" customHeight="1">
      <c r="F741" s="34"/>
    </row>
    <row r="742" spans="6:6" ht="18" customHeight="1">
      <c r="F742" s="34"/>
    </row>
    <row r="743" spans="6:6" ht="18" customHeight="1">
      <c r="F743" s="34"/>
    </row>
    <row r="744" spans="6:6" ht="18" customHeight="1">
      <c r="F744" s="34"/>
    </row>
    <row r="745" spans="6:6" ht="18" customHeight="1">
      <c r="F745" s="34"/>
    </row>
    <row r="746" spans="6:6" ht="18" customHeight="1">
      <c r="F746" s="34"/>
    </row>
    <row r="747" spans="6:6" ht="18" customHeight="1">
      <c r="F747" s="34"/>
    </row>
    <row r="748" spans="6:6" ht="18" customHeight="1">
      <c r="F748" s="34"/>
    </row>
    <row r="749" spans="6:6" ht="18" customHeight="1">
      <c r="F749" s="34"/>
    </row>
    <row r="750" spans="6:6" ht="18" customHeight="1">
      <c r="F750" s="34"/>
    </row>
    <row r="751" spans="6:6" ht="18" customHeight="1">
      <c r="F751" s="34"/>
    </row>
    <row r="752" spans="6:6" ht="18" customHeight="1">
      <c r="F752" s="34"/>
    </row>
    <row r="753" spans="6:6" ht="18" customHeight="1">
      <c r="F753" s="34"/>
    </row>
    <row r="754" spans="6:6" ht="18" customHeight="1">
      <c r="F754" s="34"/>
    </row>
    <row r="755" spans="6:6" ht="18" customHeight="1">
      <c r="F755" s="34"/>
    </row>
    <row r="756" spans="6:6" ht="18" customHeight="1">
      <c r="F756" s="34"/>
    </row>
    <row r="757" spans="6:6" ht="18" customHeight="1">
      <c r="F757" s="34"/>
    </row>
    <row r="758" spans="6:6" ht="18" customHeight="1">
      <c r="F758" s="34"/>
    </row>
    <row r="759" spans="6:6" ht="18" customHeight="1">
      <c r="F759" s="34"/>
    </row>
    <row r="760" spans="6:6" ht="18" customHeight="1">
      <c r="F760" s="34"/>
    </row>
    <row r="761" spans="6:6" ht="18" customHeight="1">
      <c r="F761" s="34"/>
    </row>
    <row r="762" spans="6:6" ht="18" customHeight="1">
      <c r="F762" s="34"/>
    </row>
    <row r="763" spans="6:6" ht="18" customHeight="1">
      <c r="F763" s="34"/>
    </row>
    <row r="764" spans="6:6" ht="18" customHeight="1">
      <c r="F764" s="34"/>
    </row>
    <row r="765" spans="6:6" ht="18" customHeight="1">
      <c r="F765" s="34"/>
    </row>
    <row r="766" spans="6:6" ht="18" customHeight="1">
      <c r="F766" s="34"/>
    </row>
    <row r="767" spans="6:6" ht="18" customHeight="1">
      <c r="F767" s="34"/>
    </row>
    <row r="768" spans="6:6" ht="18" customHeight="1">
      <c r="F768" s="34"/>
    </row>
    <row r="769" spans="6:6" ht="18" customHeight="1">
      <c r="F769" s="34"/>
    </row>
    <row r="770" spans="6:6" ht="18" customHeight="1">
      <c r="F770" s="34"/>
    </row>
    <row r="771" spans="6:6" ht="18" customHeight="1">
      <c r="F771" s="34"/>
    </row>
    <row r="772" spans="6:6" ht="18" customHeight="1">
      <c r="F772" s="34"/>
    </row>
    <row r="773" spans="6:6" ht="18" customHeight="1">
      <c r="F773" s="34"/>
    </row>
    <row r="774" spans="6:6" ht="18" customHeight="1">
      <c r="F774" s="34"/>
    </row>
    <row r="775" spans="6:6" ht="18" customHeight="1">
      <c r="F775" s="34"/>
    </row>
    <row r="776" spans="6:6" ht="18" customHeight="1">
      <c r="F776" s="34"/>
    </row>
    <row r="777" spans="6:6" ht="18" customHeight="1">
      <c r="F777" s="34"/>
    </row>
    <row r="778" spans="6:6" ht="18" customHeight="1">
      <c r="F778" s="34"/>
    </row>
    <row r="779" spans="6:6" ht="18" customHeight="1">
      <c r="F779" s="34"/>
    </row>
    <row r="780" spans="6:6" ht="18" customHeight="1">
      <c r="F780" s="34"/>
    </row>
    <row r="781" spans="6:6" ht="18" customHeight="1">
      <c r="F781" s="34"/>
    </row>
    <row r="782" spans="6:6" ht="18" customHeight="1">
      <c r="F782" s="34"/>
    </row>
    <row r="783" spans="6:6" ht="18" customHeight="1">
      <c r="F783" s="34"/>
    </row>
    <row r="784" spans="6:6" ht="18" customHeight="1">
      <c r="F784" s="34"/>
    </row>
    <row r="785" spans="6:6" ht="18" customHeight="1">
      <c r="F785" s="34"/>
    </row>
    <row r="786" spans="6:6" ht="18" customHeight="1">
      <c r="F786" s="34"/>
    </row>
    <row r="787" spans="6:6" ht="18" customHeight="1">
      <c r="F787" s="34"/>
    </row>
    <row r="788" spans="6:6" ht="18" customHeight="1">
      <c r="F788" s="34"/>
    </row>
    <row r="789" spans="6:6" ht="18" customHeight="1">
      <c r="F789" s="34"/>
    </row>
    <row r="790" spans="6:6" ht="18" customHeight="1">
      <c r="F790" s="34"/>
    </row>
    <row r="791" spans="6:6" ht="18" customHeight="1">
      <c r="F791" s="34"/>
    </row>
    <row r="792" spans="6:6" ht="18" customHeight="1">
      <c r="F792" s="34"/>
    </row>
    <row r="793" spans="6:6" ht="18" customHeight="1">
      <c r="F793" s="34"/>
    </row>
    <row r="794" spans="6:6" ht="18" customHeight="1">
      <c r="F794" s="34"/>
    </row>
    <row r="795" spans="6:6" ht="18" customHeight="1">
      <c r="F795" s="34"/>
    </row>
    <row r="796" spans="6:6" ht="18" customHeight="1">
      <c r="F796" s="34"/>
    </row>
    <row r="797" spans="6:6" ht="18" customHeight="1">
      <c r="F797" s="34"/>
    </row>
    <row r="798" spans="6:6" ht="18" customHeight="1">
      <c r="F798" s="34"/>
    </row>
    <row r="799" spans="6:6" ht="18" customHeight="1">
      <c r="F799" s="34"/>
    </row>
    <row r="800" spans="6:6" ht="18" customHeight="1">
      <c r="F800" s="34"/>
    </row>
    <row r="801" spans="6:6" ht="18" customHeight="1">
      <c r="F801" s="34"/>
    </row>
    <row r="802" spans="6:6" ht="18" customHeight="1">
      <c r="F802" s="34"/>
    </row>
    <row r="803" spans="6:6" ht="18" customHeight="1">
      <c r="F803" s="34"/>
    </row>
    <row r="804" spans="6:6" ht="18" customHeight="1">
      <c r="F804" s="34"/>
    </row>
    <row r="805" spans="6:6" ht="18" customHeight="1">
      <c r="F805" s="34"/>
    </row>
    <row r="806" spans="6:6" ht="18" customHeight="1">
      <c r="F806" s="34"/>
    </row>
    <row r="807" spans="6:6" ht="18" customHeight="1">
      <c r="F807" s="34"/>
    </row>
    <row r="808" spans="6:6" ht="18" customHeight="1">
      <c r="F808" s="34"/>
    </row>
    <row r="809" spans="6:6" ht="18" customHeight="1">
      <c r="F809" s="34"/>
    </row>
    <row r="810" spans="6:6" ht="18" customHeight="1">
      <c r="F810" s="34"/>
    </row>
    <row r="811" spans="6:6" ht="18" customHeight="1">
      <c r="F811" s="34"/>
    </row>
    <row r="812" spans="6:6" ht="18" customHeight="1">
      <c r="F812" s="34"/>
    </row>
    <row r="813" spans="6:6" ht="18" customHeight="1">
      <c r="F813" s="34"/>
    </row>
  </sheetData>
  <autoFilter ref="A1:H1" xr:uid="{00000000-0001-0000-1A00-000000000000}"/>
  <phoneticPr fontId="4" type="noConversion"/>
  <conditionalFormatting sqref="D1">
    <cfRule type="cellIs" dxfId="50" priority="2" operator="equal">
      <formula>0</formula>
    </cfRule>
  </conditionalFormatting>
  <conditionalFormatting sqref="F1:G1">
    <cfRule type="cellIs" dxfId="49" priority="1" operator="equal">
      <formula>0</formula>
    </cfRule>
  </conditionalFormatting>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dimension ref="A1:M871"/>
  <sheetViews>
    <sheetView zoomScale="85" zoomScaleNormal="85" workbookViewId="0">
      <pane ySplit="1" topLeftCell="A2" activePane="bottomLeft" state="frozen"/>
      <selection activeCell="XEK27" sqref="XEK27:XEL27"/>
      <selection pane="bottomLeft" activeCell="C2" sqref="C2"/>
    </sheetView>
  </sheetViews>
  <sheetFormatPr baseColWidth="10" defaultColWidth="10.83203125" defaultRowHeight="16"/>
  <cols>
    <col min="1" max="1" width="12.83203125" style="7" customWidth="1"/>
    <col min="2" max="2" width="9.33203125" style="7" customWidth="1"/>
    <col min="3" max="3" width="19.5" style="9" bestFit="1" customWidth="1"/>
    <col min="4" max="4" width="12.6640625" style="9" customWidth="1"/>
    <col min="5" max="6" width="14.5" style="9" customWidth="1"/>
    <col min="7" max="7" width="11.1640625" style="96" customWidth="1"/>
    <col min="8" max="8" width="18" style="9" customWidth="1"/>
    <col min="9" max="9" width="15.83203125" style="9" customWidth="1"/>
    <col min="10" max="10" width="12.33203125" style="9" customWidth="1"/>
    <col min="11" max="11" width="34.1640625" style="9" bestFit="1" customWidth="1"/>
    <col min="12" max="12" width="37.33203125" style="9" bestFit="1" customWidth="1"/>
    <col min="13" max="13" width="124.1640625" style="12" customWidth="1"/>
    <col min="14" max="16384" width="10.83203125" style="9"/>
  </cols>
  <sheetData>
    <row r="1" spans="1:13" s="4" customFormat="1" ht="17">
      <c r="A1" s="70" t="s">
        <v>76</v>
      </c>
      <c r="B1" s="70" t="s">
        <v>77</v>
      </c>
      <c r="C1" s="70" t="s">
        <v>0</v>
      </c>
      <c r="D1" s="6" t="s">
        <v>209</v>
      </c>
      <c r="E1" s="70" t="s">
        <v>210</v>
      </c>
      <c r="F1" s="6" t="s">
        <v>211</v>
      </c>
      <c r="G1" s="92" t="s">
        <v>1157</v>
      </c>
      <c r="H1" s="6" t="s">
        <v>1195</v>
      </c>
      <c r="I1" s="6" t="s">
        <v>1196</v>
      </c>
      <c r="J1" s="6" t="s">
        <v>80</v>
      </c>
      <c r="K1" s="6" t="s">
        <v>83</v>
      </c>
      <c r="L1" s="6" t="s">
        <v>90</v>
      </c>
      <c r="M1" s="74" t="s">
        <v>74</v>
      </c>
    </row>
    <row r="2" spans="1:13" ht="100.5" customHeight="1">
      <c r="A2" s="5" t="s">
        <v>578</v>
      </c>
      <c r="B2" s="30" t="s">
        <v>578</v>
      </c>
      <c r="C2" s="9" t="s">
        <v>51</v>
      </c>
      <c r="E2" s="23" t="s">
        <v>578</v>
      </c>
      <c r="F2" s="10"/>
      <c r="G2" s="99" t="s">
        <v>578</v>
      </c>
      <c r="H2" s="28"/>
      <c r="I2" s="28"/>
      <c r="J2" s="28"/>
      <c r="K2" s="28"/>
      <c r="L2" s="28"/>
      <c r="M2" s="174" t="s">
        <v>1197</v>
      </c>
    </row>
    <row r="3" spans="1:13">
      <c r="A3" s="7" t="s">
        <v>95</v>
      </c>
      <c r="B3" s="7">
        <v>2019</v>
      </c>
      <c r="C3" s="9" t="s">
        <v>51</v>
      </c>
      <c r="E3" s="24" t="s">
        <v>725</v>
      </c>
      <c r="F3" s="24" t="s">
        <v>1198</v>
      </c>
      <c r="G3" s="24">
        <v>30.51</v>
      </c>
      <c r="I3" s="335">
        <v>37400</v>
      </c>
      <c r="M3" s="24" t="s">
        <v>1199</v>
      </c>
    </row>
    <row r="4" spans="1:13">
      <c r="A4" s="7" t="s">
        <v>95</v>
      </c>
      <c r="B4" s="7">
        <v>2019</v>
      </c>
      <c r="C4" s="9" t="s">
        <v>51</v>
      </c>
      <c r="D4" s="5" t="s">
        <v>1105</v>
      </c>
      <c r="E4" s="34" t="s">
        <v>750</v>
      </c>
      <c r="F4" s="24" t="s">
        <v>1200</v>
      </c>
      <c r="G4" s="24">
        <v>27.98</v>
      </c>
      <c r="I4" s="335">
        <v>34300</v>
      </c>
      <c r="M4" s="24" t="s">
        <v>1201</v>
      </c>
    </row>
    <row r="5" spans="1:13">
      <c r="A5" s="7" t="s">
        <v>95</v>
      </c>
      <c r="B5" s="7">
        <v>2019</v>
      </c>
      <c r="C5" s="9" t="s">
        <v>51</v>
      </c>
      <c r="E5" s="34" t="s">
        <v>965</v>
      </c>
      <c r="F5" s="24" t="s">
        <v>1202</v>
      </c>
      <c r="G5" s="24">
        <v>14.27</v>
      </c>
      <c r="I5" s="335">
        <v>17500</v>
      </c>
      <c r="M5" s="24" t="s">
        <v>1203</v>
      </c>
    </row>
    <row r="6" spans="1:13">
      <c r="A6" s="7" t="s">
        <v>95</v>
      </c>
      <c r="B6" s="7">
        <v>2019</v>
      </c>
      <c r="C6" s="9" t="s">
        <v>51</v>
      </c>
      <c r="E6" s="24" t="s">
        <v>1204</v>
      </c>
      <c r="F6" s="24" t="s">
        <v>1205</v>
      </c>
      <c r="G6" s="24">
        <v>9.3800000000000008</v>
      </c>
      <c r="I6" s="335">
        <v>11500</v>
      </c>
      <c r="M6" s="24" t="s">
        <v>1206</v>
      </c>
    </row>
    <row r="7" spans="1:13">
      <c r="A7" s="7" t="s">
        <v>95</v>
      </c>
      <c r="B7" s="7">
        <v>2019</v>
      </c>
      <c r="C7" s="9" t="s">
        <v>51</v>
      </c>
      <c r="E7" s="24" t="s">
        <v>1084</v>
      </c>
      <c r="F7" s="24" t="s">
        <v>1084</v>
      </c>
      <c r="G7" s="24">
        <v>8.9700000000000006</v>
      </c>
      <c r="I7" s="335">
        <v>11000</v>
      </c>
      <c r="M7" s="24" t="s">
        <v>1207</v>
      </c>
    </row>
    <row r="8" spans="1:13">
      <c r="A8" s="7" t="s">
        <v>95</v>
      </c>
      <c r="B8" s="7">
        <v>2019</v>
      </c>
      <c r="C8" s="9" t="s">
        <v>51</v>
      </c>
      <c r="E8" s="24" t="s">
        <v>725</v>
      </c>
      <c r="F8" s="24" t="s">
        <v>1208</v>
      </c>
      <c r="G8" s="24">
        <v>8.89</v>
      </c>
      <c r="I8" s="335">
        <v>10900</v>
      </c>
      <c r="M8" s="24" t="s">
        <v>1209</v>
      </c>
    </row>
    <row r="9" spans="1:13" ht="17">
      <c r="A9" s="7" t="s">
        <v>95</v>
      </c>
      <c r="B9" s="7">
        <v>2020</v>
      </c>
      <c r="C9" s="9" t="s">
        <v>51</v>
      </c>
      <c r="E9" s="24" t="s">
        <v>725</v>
      </c>
      <c r="F9" s="24" t="s">
        <v>1198</v>
      </c>
      <c r="G9" s="24">
        <v>28.44</v>
      </c>
      <c r="I9" s="335">
        <v>45370</v>
      </c>
      <c r="M9" s="131" t="s">
        <v>1210</v>
      </c>
    </row>
    <row r="10" spans="1:13" ht="17">
      <c r="A10" s="7" t="s">
        <v>95</v>
      </c>
      <c r="B10" s="7">
        <v>2020</v>
      </c>
      <c r="C10" s="9" t="s">
        <v>51</v>
      </c>
      <c r="D10" s="5" t="s">
        <v>1105</v>
      </c>
      <c r="E10" s="34" t="s">
        <v>750</v>
      </c>
      <c r="F10" s="24" t="s">
        <v>1200</v>
      </c>
      <c r="G10" s="24">
        <v>27.04</v>
      </c>
      <c r="I10" s="335">
        <v>43150</v>
      </c>
      <c r="M10" s="131" t="s">
        <v>1211</v>
      </c>
    </row>
    <row r="11" spans="1:13" ht="17">
      <c r="A11" s="7" t="s">
        <v>95</v>
      </c>
      <c r="B11" s="7">
        <v>2020</v>
      </c>
      <c r="C11" s="9" t="s">
        <v>51</v>
      </c>
      <c r="E11" s="34" t="s">
        <v>605</v>
      </c>
      <c r="F11" s="24" t="s">
        <v>1202</v>
      </c>
      <c r="G11" s="24">
        <v>13.05</v>
      </c>
      <c r="I11" s="335">
        <v>20820</v>
      </c>
      <c r="M11" s="131" t="s">
        <v>1212</v>
      </c>
    </row>
    <row r="12" spans="1:13" ht="17">
      <c r="A12" s="7" t="s">
        <v>95</v>
      </c>
      <c r="B12" s="7">
        <v>2020</v>
      </c>
      <c r="C12" s="9" t="s">
        <v>51</v>
      </c>
      <c r="E12" s="24" t="s">
        <v>1204</v>
      </c>
      <c r="F12" s="24" t="s">
        <v>1205</v>
      </c>
      <c r="G12" s="24">
        <v>10.81</v>
      </c>
      <c r="I12" s="335">
        <v>17250</v>
      </c>
      <c r="M12" s="131" t="s">
        <v>1213</v>
      </c>
    </row>
    <row r="13" spans="1:13" ht="17">
      <c r="A13" s="7" t="s">
        <v>95</v>
      </c>
      <c r="B13" s="7">
        <v>2020</v>
      </c>
      <c r="C13" s="9" t="s">
        <v>51</v>
      </c>
      <c r="E13" s="24" t="s">
        <v>1084</v>
      </c>
      <c r="F13" s="24" t="s">
        <v>1084</v>
      </c>
      <c r="G13" s="24">
        <v>7.33</v>
      </c>
      <c r="I13" s="335">
        <v>11690</v>
      </c>
      <c r="M13" s="131" t="s">
        <v>1214</v>
      </c>
    </row>
    <row r="14" spans="1:13" ht="17">
      <c r="A14" s="7" t="s">
        <v>95</v>
      </c>
      <c r="B14" s="7">
        <v>2020</v>
      </c>
      <c r="C14" s="9" t="s">
        <v>51</v>
      </c>
      <c r="E14" s="24" t="s">
        <v>725</v>
      </c>
      <c r="F14" s="24" t="s">
        <v>1208</v>
      </c>
      <c r="G14" s="24">
        <v>7.33</v>
      </c>
      <c r="I14" s="335">
        <v>11690</v>
      </c>
      <c r="M14" s="131" t="s">
        <v>1215</v>
      </c>
    </row>
    <row r="15" spans="1:13" ht="17">
      <c r="A15" s="7" t="s">
        <v>95</v>
      </c>
      <c r="B15" s="7">
        <v>2020</v>
      </c>
      <c r="C15" s="9" t="s">
        <v>51</v>
      </c>
      <c r="E15" s="24" t="s">
        <v>1084</v>
      </c>
      <c r="F15" s="24" t="s">
        <v>1216</v>
      </c>
      <c r="G15" s="24">
        <v>3.86</v>
      </c>
      <c r="I15" s="335">
        <v>6160</v>
      </c>
      <c r="M15" s="131" t="s">
        <v>1217</v>
      </c>
    </row>
    <row r="16" spans="1:13" ht="17">
      <c r="A16" s="7" t="s">
        <v>95</v>
      </c>
      <c r="B16" s="7">
        <v>2020</v>
      </c>
      <c r="C16" s="9" t="s">
        <v>51</v>
      </c>
      <c r="E16" s="24" t="s">
        <v>1218</v>
      </c>
      <c r="F16" s="24" t="s">
        <v>1218</v>
      </c>
      <c r="G16" s="24">
        <v>2.14</v>
      </c>
      <c r="I16" s="335">
        <v>3420</v>
      </c>
      <c r="M16" s="131" t="s">
        <v>1219</v>
      </c>
    </row>
    <row r="17" spans="1:13">
      <c r="A17" s="7" t="s">
        <v>95</v>
      </c>
      <c r="B17" s="7">
        <v>2021</v>
      </c>
      <c r="C17" s="9" t="s">
        <v>51</v>
      </c>
      <c r="E17" s="24" t="s">
        <v>725</v>
      </c>
      <c r="F17" s="24" t="s">
        <v>1198</v>
      </c>
      <c r="G17" s="24">
        <v>28.15</v>
      </c>
      <c r="I17" s="335">
        <v>43580</v>
      </c>
      <c r="M17" s="24" t="s">
        <v>1220</v>
      </c>
    </row>
    <row r="18" spans="1:13">
      <c r="A18" s="7" t="s">
        <v>95</v>
      </c>
      <c r="B18" s="7">
        <v>2021</v>
      </c>
      <c r="C18" s="9" t="s">
        <v>51</v>
      </c>
      <c r="D18" s="5" t="s">
        <v>1105</v>
      </c>
      <c r="E18" s="34" t="s">
        <v>750</v>
      </c>
      <c r="F18" s="24" t="s">
        <v>1200</v>
      </c>
      <c r="G18" s="24">
        <v>27.02</v>
      </c>
      <c r="I18" s="335">
        <v>41830</v>
      </c>
      <c r="M18" s="24" t="s">
        <v>1221</v>
      </c>
    </row>
    <row r="19" spans="1:13">
      <c r="A19" s="7" t="s">
        <v>95</v>
      </c>
      <c r="B19" s="7">
        <v>2021</v>
      </c>
      <c r="C19" s="9" t="s">
        <v>51</v>
      </c>
      <c r="E19" s="34" t="s">
        <v>965</v>
      </c>
      <c r="F19" s="24" t="s">
        <v>1202</v>
      </c>
      <c r="G19" s="24">
        <v>12.66</v>
      </c>
      <c r="I19" s="335">
        <v>19590</v>
      </c>
      <c r="M19" s="24" t="s">
        <v>1222</v>
      </c>
    </row>
    <row r="20" spans="1:13">
      <c r="A20" s="7" t="s">
        <v>95</v>
      </c>
      <c r="B20" s="7">
        <v>2021</v>
      </c>
      <c r="C20" s="9" t="s">
        <v>51</v>
      </c>
      <c r="E20" s="24" t="s">
        <v>1223</v>
      </c>
      <c r="F20" s="24" t="s">
        <v>1205</v>
      </c>
      <c r="G20" s="24">
        <v>12.16</v>
      </c>
      <c r="I20" s="335">
        <v>18830</v>
      </c>
      <c r="M20" s="24" t="s">
        <v>1224</v>
      </c>
    </row>
    <row r="21" spans="1:13">
      <c r="A21" s="7" t="s">
        <v>95</v>
      </c>
      <c r="B21" s="7">
        <v>2021</v>
      </c>
      <c r="C21" s="9" t="s">
        <v>51</v>
      </c>
      <c r="E21" s="24" t="s">
        <v>1223</v>
      </c>
      <c r="F21" s="24" t="s">
        <v>1084</v>
      </c>
      <c r="G21" s="24">
        <v>7.84</v>
      </c>
      <c r="I21" s="335">
        <v>12140</v>
      </c>
      <c r="M21" s="24" t="s">
        <v>1225</v>
      </c>
    </row>
    <row r="22" spans="1:13">
      <c r="A22" s="7" t="s">
        <v>95</v>
      </c>
      <c r="B22" s="7">
        <v>2021</v>
      </c>
      <c r="C22" s="9" t="s">
        <v>51</v>
      </c>
      <c r="E22" s="24" t="s">
        <v>725</v>
      </c>
      <c r="F22" s="24" t="s">
        <v>1208</v>
      </c>
      <c r="G22" s="24">
        <v>6.91</v>
      </c>
      <c r="I22" s="335">
        <v>10700</v>
      </c>
      <c r="M22" s="24" t="s">
        <v>1226</v>
      </c>
    </row>
    <row r="23" spans="1:13">
      <c r="A23" s="7" t="s">
        <v>95</v>
      </c>
      <c r="B23" s="7">
        <v>2021</v>
      </c>
      <c r="C23" s="9" t="s">
        <v>51</v>
      </c>
      <c r="E23" s="24" t="s">
        <v>1223</v>
      </c>
      <c r="F23" s="24" t="s">
        <v>1227</v>
      </c>
      <c r="G23" s="24">
        <v>2.67</v>
      </c>
      <c r="I23" s="335">
        <v>4130</v>
      </c>
      <c r="M23" s="24" t="s">
        <v>1228</v>
      </c>
    </row>
    <row r="24" spans="1:13">
      <c r="A24" s="7" t="s">
        <v>95</v>
      </c>
      <c r="B24" s="7">
        <v>2021</v>
      </c>
      <c r="C24" s="9" t="s">
        <v>51</v>
      </c>
      <c r="E24" s="24" t="s">
        <v>1218</v>
      </c>
      <c r="F24" s="24" t="s">
        <v>1218</v>
      </c>
      <c r="G24" s="24">
        <v>2.58</v>
      </c>
      <c r="I24" s="335">
        <v>3990</v>
      </c>
      <c r="M24" s="24" t="s">
        <v>1229</v>
      </c>
    </row>
    <row r="25" spans="1:13">
      <c r="E25" s="180"/>
      <c r="F25" s="11"/>
      <c r="H25" s="180"/>
      <c r="M25" s="24"/>
    </row>
    <row r="26" spans="1:13">
      <c r="F26" s="11"/>
      <c r="M26" s="24"/>
    </row>
    <row r="27" spans="1:13">
      <c r="E27" s="34"/>
      <c r="F27" s="11"/>
    </row>
    <row r="28" spans="1:13">
      <c r="E28" s="34"/>
      <c r="F28" s="11"/>
    </row>
    <row r="29" spans="1:13">
      <c r="E29" s="34"/>
      <c r="F29" s="11"/>
    </row>
    <row r="30" spans="1:13">
      <c r="E30" s="34"/>
      <c r="F30" s="10"/>
    </row>
    <row r="31" spans="1:13">
      <c r="E31" s="34"/>
      <c r="F31" s="11"/>
    </row>
    <row r="32" spans="1:13">
      <c r="E32" s="34"/>
      <c r="F32" s="11"/>
    </row>
    <row r="33" spans="5:6">
      <c r="E33" s="34"/>
      <c r="F33" s="11"/>
    </row>
    <row r="34" spans="5:6">
      <c r="E34" s="34"/>
      <c r="F34" s="10"/>
    </row>
    <row r="35" spans="5:6">
      <c r="E35" s="34"/>
      <c r="F35" s="10"/>
    </row>
    <row r="36" spans="5:6">
      <c r="E36" s="34"/>
      <c r="F36" s="10"/>
    </row>
    <row r="37" spans="5:6">
      <c r="E37" s="34"/>
      <c r="F37" s="10"/>
    </row>
    <row r="38" spans="5:6">
      <c r="E38" s="34"/>
      <c r="F38" s="10"/>
    </row>
    <row r="39" spans="5:6">
      <c r="E39" s="34"/>
      <c r="F39" s="10"/>
    </row>
    <row r="40" spans="5:6">
      <c r="E40" s="34"/>
      <c r="F40" s="10"/>
    </row>
    <row r="41" spans="5:6">
      <c r="E41" s="34"/>
      <c r="F41" s="10"/>
    </row>
    <row r="42" spans="5:6">
      <c r="E42" s="34"/>
      <c r="F42" s="10"/>
    </row>
    <row r="43" spans="5:6">
      <c r="E43" s="34"/>
      <c r="F43" s="10"/>
    </row>
    <row r="44" spans="5:6">
      <c r="E44" s="34"/>
      <c r="F44" s="10"/>
    </row>
    <row r="45" spans="5:6">
      <c r="E45" s="34"/>
      <c r="F45" s="10"/>
    </row>
    <row r="46" spans="5:6">
      <c r="E46" s="34"/>
      <c r="F46" s="10"/>
    </row>
    <row r="47" spans="5:6">
      <c r="E47" s="34"/>
      <c r="F47" s="10"/>
    </row>
    <row r="48" spans="5:6">
      <c r="E48" s="34"/>
      <c r="F48" s="10"/>
    </row>
    <row r="49" spans="5:6">
      <c r="E49" s="34"/>
      <c r="F49" s="10"/>
    </row>
    <row r="50" spans="5:6">
      <c r="E50" s="34"/>
      <c r="F50" s="10"/>
    </row>
    <row r="51" spans="5:6">
      <c r="E51" s="34"/>
      <c r="F51" s="11"/>
    </row>
    <row r="52" spans="5:6">
      <c r="E52" s="34"/>
      <c r="F52" s="11"/>
    </row>
    <row r="53" spans="5:6">
      <c r="E53" s="34"/>
      <c r="F53" s="11"/>
    </row>
    <row r="54" spans="5:6">
      <c r="E54" s="34"/>
      <c r="F54" s="11"/>
    </row>
    <row r="55" spans="5:6">
      <c r="E55" s="34"/>
      <c r="F55" s="11"/>
    </row>
    <row r="56" spans="5:6">
      <c r="E56" s="34"/>
      <c r="F56" s="11"/>
    </row>
    <row r="57" spans="5:6">
      <c r="E57" s="34"/>
      <c r="F57" s="11"/>
    </row>
    <row r="58" spans="5:6">
      <c r="E58" s="34"/>
      <c r="F58" s="11"/>
    </row>
    <row r="59" spans="5:6">
      <c r="E59" s="34"/>
      <c r="F59" s="11"/>
    </row>
    <row r="60" spans="5:6">
      <c r="E60" s="34"/>
      <c r="F60" s="11"/>
    </row>
    <row r="61" spans="5:6">
      <c r="E61" s="34"/>
      <c r="F61" s="10"/>
    </row>
    <row r="62" spans="5:6">
      <c r="E62" s="34"/>
      <c r="F62" s="11"/>
    </row>
    <row r="63" spans="5:6">
      <c r="E63" s="34"/>
      <c r="F63" s="11"/>
    </row>
    <row r="64" spans="5:6">
      <c r="E64" s="34"/>
      <c r="F64" s="11"/>
    </row>
    <row r="65" spans="5:6">
      <c r="E65" s="34"/>
      <c r="F65" s="10"/>
    </row>
    <row r="66" spans="5:6">
      <c r="E66" s="34"/>
      <c r="F66" s="10"/>
    </row>
    <row r="67" spans="5:6">
      <c r="E67" s="34"/>
      <c r="F67" s="10"/>
    </row>
    <row r="68" spans="5:6">
      <c r="E68" s="34"/>
      <c r="F68" s="10"/>
    </row>
    <row r="69" spans="5:6">
      <c r="E69" s="34"/>
      <c r="F69" s="10"/>
    </row>
    <row r="70" spans="5:6">
      <c r="E70" s="34"/>
      <c r="F70" s="10"/>
    </row>
    <row r="71" spans="5:6">
      <c r="E71" s="34"/>
      <c r="F71" s="10"/>
    </row>
    <row r="72" spans="5:6">
      <c r="E72" s="34"/>
      <c r="F72" s="10"/>
    </row>
    <row r="73" spans="5:6">
      <c r="E73" s="34"/>
      <c r="F73" s="10"/>
    </row>
    <row r="74" spans="5:6">
      <c r="E74" s="34"/>
      <c r="F74" s="10"/>
    </row>
    <row r="75" spans="5:6">
      <c r="E75" s="34"/>
      <c r="F75" s="10"/>
    </row>
    <row r="76" spans="5:6">
      <c r="E76" s="34"/>
      <c r="F76" s="10"/>
    </row>
    <row r="77" spans="5:6">
      <c r="E77" s="34"/>
      <c r="F77" s="10"/>
    </row>
    <row r="78" spans="5:6">
      <c r="E78" s="34"/>
      <c r="F78" s="10"/>
    </row>
    <row r="79" spans="5:6">
      <c r="E79" s="34"/>
      <c r="F79" s="10"/>
    </row>
    <row r="80" spans="5:6">
      <c r="E80" s="34"/>
      <c r="F80" s="10"/>
    </row>
    <row r="81" spans="5:6">
      <c r="E81" s="34"/>
      <c r="F81" s="10"/>
    </row>
    <row r="82" spans="5:6">
      <c r="E82" s="34"/>
      <c r="F82" s="11"/>
    </row>
    <row r="83" spans="5:6">
      <c r="E83" s="34"/>
      <c r="F83" s="11"/>
    </row>
    <row r="84" spans="5:6">
      <c r="E84" s="34"/>
      <c r="F84" s="11"/>
    </row>
    <row r="85" spans="5:6">
      <c r="E85" s="34"/>
      <c r="F85" s="11"/>
    </row>
    <row r="86" spans="5:6">
      <c r="E86" s="34"/>
      <c r="F86" s="11"/>
    </row>
    <row r="87" spans="5:6">
      <c r="E87" s="34"/>
      <c r="F87" s="11"/>
    </row>
    <row r="88" spans="5:6">
      <c r="E88" s="34"/>
      <c r="F88" s="11"/>
    </row>
    <row r="89" spans="5:6">
      <c r="E89" s="34"/>
      <c r="F89" s="11"/>
    </row>
    <row r="90" spans="5:6">
      <c r="E90" s="34"/>
      <c r="F90" s="11"/>
    </row>
    <row r="91" spans="5:6">
      <c r="E91" s="34"/>
      <c r="F91" s="11"/>
    </row>
    <row r="92" spans="5:6">
      <c r="E92" s="34"/>
      <c r="F92" s="10"/>
    </row>
    <row r="93" spans="5:6">
      <c r="E93" s="34"/>
      <c r="F93" s="11"/>
    </row>
    <row r="94" spans="5:6">
      <c r="E94" s="34"/>
      <c r="F94" s="11"/>
    </row>
    <row r="95" spans="5:6">
      <c r="E95" s="34"/>
      <c r="F95" s="11"/>
    </row>
    <row r="96" spans="5:6">
      <c r="E96" s="34"/>
      <c r="F96" s="10"/>
    </row>
    <row r="97" spans="5:6">
      <c r="E97" s="34"/>
      <c r="F97" s="10"/>
    </row>
    <row r="98" spans="5:6">
      <c r="E98" s="34"/>
      <c r="F98" s="10"/>
    </row>
    <row r="99" spans="5:6">
      <c r="E99" s="34"/>
      <c r="F99" s="10"/>
    </row>
    <row r="100" spans="5:6">
      <c r="E100" s="34"/>
      <c r="F100" s="10"/>
    </row>
    <row r="101" spans="5:6">
      <c r="E101" s="34"/>
      <c r="F101" s="10"/>
    </row>
    <row r="102" spans="5:6">
      <c r="E102" s="34"/>
      <c r="F102" s="10"/>
    </row>
    <row r="103" spans="5:6">
      <c r="E103" s="34"/>
      <c r="F103" s="10"/>
    </row>
    <row r="104" spans="5:6">
      <c r="E104" s="34"/>
      <c r="F104" s="10"/>
    </row>
    <row r="105" spans="5:6">
      <c r="E105" s="34"/>
      <c r="F105" s="10"/>
    </row>
    <row r="106" spans="5:6">
      <c r="E106" s="34"/>
      <c r="F106" s="10"/>
    </row>
    <row r="107" spans="5:6">
      <c r="E107" s="34"/>
      <c r="F107" s="10"/>
    </row>
    <row r="108" spans="5:6">
      <c r="E108" s="34"/>
      <c r="F108" s="10"/>
    </row>
    <row r="109" spans="5:6">
      <c r="E109" s="34"/>
      <c r="F109" s="10"/>
    </row>
    <row r="110" spans="5:6">
      <c r="E110" s="34"/>
      <c r="F110" s="10"/>
    </row>
    <row r="111" spans="5:6">
      <c r="E111" s="34"/>
      <c r="F111" s="10"/>
    </row>
    <row r="112" spans="5:6">
      <c r="E112" s="34"/>
      <c r="F112" s="10"/>
    </row>
    <row r="113" spans="5:6">
      <c r="E113" s="34"/>
      <c r="F113" s="11"/>
    </row>
    <row r="114" spans="5:6">
      <c r="E114" s="34"/>
      <c r="F114" s="11"/>
    </row>
    <row r="115" spans="5:6">
      <c r="E115" s="34"/>
      <c r="F115" s="11"/>
    </row>
    <row r="116" spans="5:6">
      <c r="E116" s="34"/>
      <c r="F116" s="11"/>
    </row>
    <row r="117" spans="5:6">
      <c r="E117" s="34"/>
      <c r="F117" s="11"/>
    </row>
    <row r="118" spans="5:6">
      <c r="E118" s="34"/>
      <c r="F118" s="11"/>
    </row>
    <row r="119" spans="5:6">
      <c r="E119" s="34"/>
      <c r="F119" s="11"/>
    </row>
    <row r="120" spans="5:6">
      <c r="E120" s="34"/>
      <c r="F120" s="11"/>
    </row>
    <row r="121" spans="5:6">
      <c r="E121" s="34"/>
      <c r="F121" s="11"/>
    </row>
    <row r="122" spans="5:6">
      <c r="E122" s="34"/>
      <c r="F122" s="11"/>
    </row>
    <row r="123" spans="5:6">
      <c r="E123" s="34"/>
      <c r="F123" s="10"/>
    </row>
    <row r="124" spans="5:6">
      <c r="E124" s="34"/>
      <c r="F124" s="11"/>
    </row>
    <row r="125" spans="5:6">
      <c r="E125" s="34"/>
      <c r="F125" s="11"/>
    </row>
    <row r="126" spans="5:6">
      <c r="E126" s="34"/>
      <c r="F126" s="11"/>
    </row>
    <row r="127" spans="5:6">
      <c r="E127" s="34"/>
      <c r="F127" s="10"/>
    </row>
    <row r="128" spans="5:6">
      <c r="E128" s="34"/>
      <c r="F128" s="10"/>
    </row>
    <row r="129" spans="5:6">
      <c r="E129" s="34"/>
      <c r="F129" s="10"/>
    </row>
    <row r="130" spans="5:6">
      <c r="E130" s="34"/>
      <c r="F130" s="10"/>
    </row>
    <row r="131" spans="5:6">
      <c r="E131" s="34"/>
      <c r="F131" s="10"/>
    </row>
    <row r="132" spans="5:6">
      <c r="E132" s="34"/>
      <c r="F132" s="10"/>
    </row>
    <row r="133" spans="5:6">
      <c r="E133" s="34"/>
      <c r="F133" s="10"/>
    </row>
    <row r="134" spans="5:6">
      <c r="E134" s="34"/>
      <c r="F134" s="10"/>
    </row>
    <row r="135" spans="5:6">
      <c r="E135" s="34"/>
      <c r="F135" s="10"/>
    </row>
    <row r="136" spans="5:6">
      <c r="E136" s="34"/>
      <c r="F136" s="10"/>
    </row>
    <row r="137" spans="5:6">
      <c r="E137" s="34"/>
      <c r="F137" s="10"/>
    </row>
    <row r="138" spans="5:6">
      <c r="E138" s="34"/>
      <c r="F138" s="10"/>
    </row>
    <row r="139" spans="5:6">
      <c r="E139" s="34"/>
      <c r="F139" s="10"/>
    </row>
    <row r="140" spans="5:6">
      <c r="E140" s="34"/>
      <c r="F140" s="10"/>
    </row>
    <row r="141" spans="5:6">
      <c r="E141" s="34"/>
      <c r="F141" s="10"/>
    </row>
    <row r="142" spans="5:6">
      <c r="E142" s="34"/>
      <c r="F142" s="10"/>
    </row>
    <row r="143" spans="5:6">
      <c r="E143" s="34"/>
      <c r="F143" s="10"/>
    </row>
    <row r="144" spans="5:6">
      <c r="E144" s="34"/>
      <c r="F144" s="11"/>
    </row>
    <row r="145" spans="5:6">
      <c r="E145" s="34"/>
      <c r="F145" s="11"/>
    </row>
    <row r="146" spans="5:6">
      <c r="E146" s="34"/>
      <c r="F146" s="11"/>
    </row>
    <row r="147" spans="5:6">
      <c r="E147" s="34"/>
      <c r="F147" s="11"/>
    </row>
    <row r="148" spans="5:6">
      <c r="E148" s="34"/>
      <c r="F148" s="11"/>
    </row>
    <row r="149" spans="5:6">
      <c r="E149" s="34"/>
      <c r="F149" s="11"/>
    </row>
    <row r="150" spans="5:6">
      <c r="E150" s="34"/>
      <c r="F150" s="11"/>
    </row>
    <row r="151" spans="5:6">
      <c r="E151" s="34"/>
      <c r="F151" s="11"/>
    </row>
    <row r="152" spans="5:6">
      <c r="E152" s="34"/>
      <c r="F152" s="11"/>
    </row>
    <row r="153" spans="5:6">
      <c r="E153" s="34"/>
      <c r="F153" s="11"/>
    </row>
    <row r="154" spans="5:6">
      <c r="E154" s="34"/>
      <c r="F154" s="10"/>
    </row>
    <row r="155" spans="5:6">
      <c r="E155" s="34"/>
      <c r="F155" s="11"/>
    </row>
    <row r="156" spans="5:6">
      <c r="E156" s="34"/>
      <c r="F156" s="11"/>
    </row>
    <row r="157" spans="5:6">
      <c r="E157" s="34"/>
      <c r="F157" s="11"/>
    </row>
    <row r="158" spans="5:6">
      <c r="E158" s="34"/>
      <c r="F158" s="10"/>
    </row>
    <row r="159" spans="5:6">
      <c r="E159" s="34"/>
      <c r="F159" s="10"/>
    </row>
    <row r="160" spans="5:6">
      <c r="E160" s="34"/>
      <c r="F160" s="10"/>
    </row>
    <row r="161" spans="5:6">
      <c r="E161" s="34"/>
      <c r="F161" s="10"/>
    </row>
    <row r="162" spans="5:6">
      <c r="E162" s="34"/>
      <c r="F162" s="10"/>
    </row>
    <row r="163" spans="5:6">
      <c r="E163" s="34"/>
      <c r="F163" s="10"/>
    </row>
    <row r="164" spans="5:6">
      <c r="E164" s="34"/>
      <c r="F164" s="10"/>
    </row>
    <row r="165" spans="5:6">
      <c r="E165" s="34"/>
      <c r="F165" s="10"/>
    </row>
    <row r="166" spans="5:6">
      <c r="E166" s="34"/>
      <c r="F166" s="10"/>
    </row>
    <row r="167" spans="5:6">
      <c r="E167" s="34"/>
      <c r="F167" s="10"/>
    </row>
    <row r="168" spans="5:6">
      <c r="E168" s="34"/>
      <c r="F168" s="10"/>
    </row>
    <row r="169" spans="5:6">
      <c r="E169" s="34"/>
      <c r="F169" s="10"/>
    </row>
    <row r="170" spans="5:6">
      <c r="E170" s="34"/>
      <c r="F170" s="10"/>
    </row>
    <row r="171" spans="5:6">
      <c r="E171" s="34"/>
      <c r="F171" s="10"/>
    </row>
    <row r="172" spans="5:6">
      <c r="E172" s="34"/>
      <c r="F172" s="10"/>
    </row>
    <row r="173" spans="5:6">
      <c r="E173" s="34"/>
      <c r="F173" s="10"/>
    </row>
    <row r="174" spans="5:6">
      <c r="E174" s="34"/>
      <c r="F174" s="10"/>
    </row>
    <row r="175" spans="5:6">
      <c r="E175" s="34"/>
      <c r="F175" s="11"/>
    </row>
    <row r="176" spans="5:6">
      <c r="E176" s="34"/>
      <c r="F176" s="11"/>
    </row>
    <row r="177" spans="5:6">
      <c r="E177" s="34"/>
      <c r="F177" s="11"/>
    </row>
    <row r="178" spans="5:6">
      <c r="E178" s="34"/>
      <c r="F178" s="11"/>
    </row>
    <row r="179" spans="5:6">
      <c r="E179" s="34"/>
      <c r="F179" s="11"/>
    </row>
    <row r="180" spans="5:6">
      <c r="E180" s="34"/>
      <c r="F180" s="11"/>
    </row>
    <row r="181" spans="5:6">
      <c r="E181" s="34"/>
      <c r="F181" s="11"/>
    </row>
    <row r="182" spans="5:6">
      <c r="E182" s="34"/>
      <c r="F182" s="11"/>
    </row>
    <row r="183" spans="5:6">
      <c r="E183" s="34"/>
      <c r="F183" s="11"/>
    </row>
    <row r="184" spans="5:6">
      <c r="E184" s="34"/>
      <c r="F184" s="11"/>
    </row>
    <row r="185" spans="5:6">
      <c r="E185" s="34"/>
      <c r="F185" s="10"/>
    </row>
    <row r="186" spans="5:6">
      <c r="E186" s="34"/>
      <c r="F186" s="11"/>
    </row>
    <row r="187" spans="5:6">
      <c r="E187" s="34"/>
      <c r="F187" s="11"/>
    </row>
    <row r="188" spans="5:6">
      <c r="E188" s="34"/>
      <c r="F188" s="11"/>
    </row>
    <row r="189" spans="5:6">
      <c r="E189" s="34"/>
      <c r="F189" s="10"/>
    </row>
    <row r="190" spans="5:6">
      <c r="E190" s="34"/>
      <c r="F190" s="10"/>
    </row>
    <row r="191" spans="5:6">
      <c r="E191" s="34"/>
      <c r="F191" s="10"/>
    </row>
    <row r="192" spans="5:6">
      <c r="E192" s="34"/>
      <c r="F192" s="10"/>
    </row>
    <row r="193" spans="5:6">
      <c r="E193" s="34"/>
      <c r="F193" s="10"/>
    </row>
    <row r="194" spans="5:6">
      <c r="E194" s="34"/>
      <c r="F194" s="10"/>
    </row>
    <row r="195" spans="5:6">
      <c r="E195" s="34"/>
      <c r="F195" s="10"/>
    </row>
    <row r="196" spans="5:6">
      <c r="E196" s="34"/>
      <c r="F196" s="10"/>
    </row>
    <row r="197" spans="5:6">
      <c r="E197" s="34"/>
      <c r="F197" s="10"/>
    </row>
    <row r="198" spans="5:6">
      <c r="E198" s="34"/>
      <c r="F198" s="10"/>
    </row>
    <row r="199" spans="5:6">
      <c r="E199" s="34"/>
      <c r="F199" s="10"/>
    </row>
    <row r="200" spans="5:6">
      <c r="E200" s="34"/>
      <c r="F200" s="10"/>
    </row>
    <row r="201" spans="5:6">
      <c r="E201" s="34"/>
      <c r="F201" s="10"/>
    </row>
    <row r="202" spans="5:6">
      <c r="E202" s="34"/>
      <c r="F202" s="10"/>
    </row>
    <row r="203" spans="5:6">
      <c r="E203" s="34"/>
      <c r="F203" s="10"/>
    </row>
    <row r="204" spans="5:6">
      <c r="E204" s="34"/>
      <c r="F204" s="10"/>
    </row>
    <row r="205" spans="5:6">
      <c r="E205" s="34"/>
      <c r="F205" s="10"/>
    </row>
    <row r="206" spans="5:6">
      <c r="E206" s="34"/>
      <c r="F206" s="11"/>
    </row>
    <row r="207" spans="5:6">
      <c r="E207" s="34"/>
      <c r="F207" s="11"/>
    </row>
    <row r="208" spans="5:6">
      <c r="E208" s="34"/>
      <c r="F208" s="11"/>
    </row>
    <row r="209" spans="5:6">
      <c r="E209" s="34"/>
      <c r="F209" s="11"/>
    </row>
    <row r="210" spans="5:6">
      <c r="E210" s="34"/>
      <c r="F210" s="11"/>
    </row>
    <row r="211" spans="5:6">
      <c r="E211" s="34"/>
      <c r="F211" s="11"/>
    </row>
    <row r="212" spans="5:6">
      <c r="E212" s="34"/>
      <c r="F212" s="11"/>
    </row>
    <row r="213" spans="5:6">
      <c r="E213" s="34"/>
      <c r="F213" s="11"/>
    </row>
    <row r="214" spans="5:6">
      <c r="E214" s="34"/>
      <c r="F214" s="11"/>
    </row>
    <row r="215" spans="5:6">
      <c r="E215" s="34"/>
      <c r="F215" s="11"/>
    </row>
    <row r="216" spans="5:6">
      <c r="E216" s="34"/>
      <c r="F216" s="10"/>
    </row>
    <row r="217" spans="5:6">
      <c r="E217" s="34"/>
      <c r="F217" s="11"/>
    </row>
    <row r="218" spans="5:6">
      <c r="E218" s="34"/>
      <c r="F218" s="11"/>
    </row>
    <row r="219" spans="5:6">
      <c r="E219" s="34"/>
      <c r="F219" s="11"/>
    </row>
    <row r="220" spans="5:6">
      <c r="E220" s="34"/>
      <c r="F220" s="10"/>
    </row>
    <row r="221" spans="5:6">
      <c r="E221" s="34"/>
      <c r="F221" s="10"/>
    </row>
    <row r="222" spans="5:6">
      <c r="E222" s="34"/>
      <c r="F222" s="10"/>
    </row>
    <row r="223" spans="5:6">
      <c r="E223" s="34"/>
      <c r="F223" s="10"/>
    </row>
    <row r="224" spans="5:6">
      <c r="E224" s="34"/>
      <c r="F224" s="10"/>
    </row>
    <row r="225" spans="5:6">
      <c r="E225" s="34"/>
      <c r="F225" s="10"/>
    </row>
    <row r="226" spans="5:6">
      <c r="E226" s="34"/>
      <c r="F226" s="10"/>
    </row>
    <row r="227" spans="5:6">
      <c r="E227" s="34"/>
      <c r="F227" s="10"/>
    </row>
    <row r="228" spans="5:6">
      <c r="E228" s="34"/>
      <c r="F228" s="10"/>
    </row>
    <row r="229" spans="5:6">
      <c r="E229" s="34"/>
      <c r="F229" s="10"/>
    </row>
    <row r="230" spans="5:6">
      <c r="E230" s="34"/>
      <c r="F230" s="10"/>
    </row>
    <row r="231" spans="5:6">
      <c r="E231" s="34"/>
      <c r="F231" s="10"/>
    </row>
    <row r="232" spans="5:6">
      <c r="E232" s="34"/>
      <c r="F232" s="10"/>
    </row>
    <row r="233" spans="5:6">
      <c r="E233" s="34"/>
      <c r="F233" s="10"/>
    </row>
    <row r="234" spans="5:6">
      <c r="E234" s="34"/>
      <c r="F234" s="10"/>
    </row>
    <row r="235" spans="5:6">
      <c r="E235" s="34"/>
      <c r="F235" s="10"/>
    </row>
    <row r="236" spans="5:6">
      <c r="E236" s="34"/>
      <c r="F236" s="10"/>
    </row>
    <row r="237" spans="5:6">
      <c r="E237" s="34"/>
      <c r="F237" s="11"/>
    </row>
    <row r="238" spans="5:6">
      <c r="E238" s="34"/>
      <c r="F238" s="11"/>
    </row>
    <row r="239" spans="5:6">
      <c r="E239" s="34"/>
      <c r="F239" s="11"/>
    </row>
    <row r="240" spans="5:6">
      <c r="E240" s="34"/>
      <c r="F240" s="11"/>
    </row>
    <row r="241" spans="5:6">
      <c r="E241" s="34"/>
      <c r="F241" s="11"/>
    </row>
    <row r="242" spans="5:6">
      <c r="E242" s="34"/>
      <c r="F242" s="11"/>
    </row>
    <row r="243" spans="5:6">
      <c r="E243" s="34"/>
      <c r="F243" s="11"/>
    </row>
    <row r="244" spans="5:6">
      <c r="E244" s="34"/>
      <c r="F244" s="11"/>
    </row>
    <row r="245" spans="5:6">
      <c r="E245" s="34"/>
      <c r="F245" s="11"/>
    </row>
    <row r="246" spans="5:6">
      <c r="E246" s="34"/>
      <c r="F246" s="11"/>
    </row>
    <row r="247" spans="5:6">
      <c r="E247" s="34"/>
      <c r="F247" s="10"/>
    </row>
    <row r="248" spans="5:6">
      <c r="E248" s="34"/>
      <c r="F248" s="11"/>
    </row>
    <row r="249" spans="5:6">
      <c r="E249" s="34"/>
      <c r="F249" s="11"/>
    </row>
    <row r="250" spans="5:6">
      <c r="E250" s="34"/>
      <c r="F250" s="11"/>
    </row>
    <row r="251" spans="5:6">
      <c r="E251" s="34"/>
      <c r="F251" s="10"/>
    </row>
    <row r="252" spans="5:6">
      <c r="E252" s="34"/>
      <c r="F252" s="10"/>
    </row>
    <row r="253" spans="5:6">
      <c r="E253" s="34"/>
      <c r="F253" s="10"/>
    </row>
    <row r="254" spans="5:6">
      <c r="E254" s="34"/>
      <c r="F254" s="10"/>
    </row>
    <row r="255" spans="5:6">
      <c r="E255" s="34"/>
      <c r="F255" s="10"/>
    </row>
    <row r="256" spans="5:6">
      <c r="E256" s="34"/>
      <c r="F256" s="10"/>
    </row>
    <row r="257" spans="5:6">
      <c r="E257" s="34"/>
      <c r="F257" s="10"/>
    </row>
    <row r="258" spans="5:6">
      <c r="E258" s="34"/>
      <c r="F258" s="10"/>
    </row>
    <row r="259" spans="5:6">
      <c r="E259" s="34"/>
      <c r="F259" s="10"/>
    </row>
    <row r="260" spans="5:6">
      <c r="E260" s="34"/>
      <c r="F260" s="10"/>
    </row>
    <row r="261" spans="5:6">
      <c r="E261" s="34"/>
      <c r="F261" s="10"/>
    </row>
    <row r="262" spans="5:6">
      <c r="E262" s="34"/>
      <c r="F262" s="10"/>
    </row>
    <row r="263" spans="5:6">
      <c r="E263" s="34"/>
      <c r="F263" s="10"/>
    </row>
    <row r="264" spans="5:6">
      <c r="E264" s="34"/>
      <c r="F264" s="10"/>
    </row>
    <row r="265" spans="5:6">
      <c r="E265" s="34"/>
      <c r="F265" s="10"/>
    </row>
    <row r="266" spans="5:6">
      <c r="E266" s="34"/>
      <c r="F266" s="10"/>
    </row>
    <row r="267" spans="5:6">
      <c r="E267" s="34"/>
      <c r="F267" s="10"/>
    </row>
    <row r="268" spans="5:6">
      <c r="E268" s="34"/>
      <c r="F268" s="11"/>
    </row>
    <row r="269" spans="5:6">
      <c r="E269" s="34"/>
      <c r="F269" s="11"/>
    </row>
    <row r="270" spans="5:6">
      <c r="E270" s="34"/>
      <c r="F270" s="11"/>
    </row>
    <row r="271" spans="5:6">
      <c r="E271" s="34"/>
      <c r="F271" s="11"/>
    </row>
    <row r="272" spans="5:6">
      <c r="E272" s="34"/>
      <c r="F272" s="11"/>
    </row>
    <row r="273" spans="5:6">
      <c r="E273" s="34"/>
      <c r="F273" s="11"/>
    </row>
    <row r="274" spans="5:6">
      <c r="E274" s="34"/>
      <c r="F274" s="11"/>
    </row>
    <row r="275" spans="5:6">
      <c r="E275" s="34"/>
      <c r="F275" s="11"/>
    </row>
    <row r="276" spans="5:6">
      <c r="E276" s="34"/>
      <c r="F276" s="11"/>
    </row>
    <row r="277" spans="5:6">
      <c r="E277" s="34"/>
      <c r="F277" s="11"/>
    </row>
    <row r="278" spans="5:6">
      <c r="E278" s="34"/>
      <c r="F278" s="10"/>
    </row>
    <row r="279" spans="5:6">
      <c r="E279" s="34"/>
      <c r="F279" s="11"/>
    </row>
    <row r="280" spans="5:6">
      <c r="E280" s="34"/>
      <c r="F280" s="11"/>
    </row>
    <row r="281" spans="5:6">
      <c r="E281" s="34"/>
      <c r="F281" s="11"/>
    </row>
    <row r="282" spans="5:6">
      <c r="E282" s="34"/>
      <c r="F282" s="10"/>
    </row>
    <row r="283" spans="5:6">
      <c r="E283" s="34"/>
      <c r="F283" s="10"/>
    </row>
    <row r="284" spans="5:6">
      <c r="E284" s="34"/>
      <c r="F284" s="10"/>
    </row>
    <row r="285" spans="5:6">
      <c r="E285" s="34"/>
      <c r="F285" s="10"/>
    </row>
    <row r="286" spans="5:6">
      <c r="E286" s="34"/>
      <c r="F286" s="10"/>
    </row>
    <row r="287" spans="5:6">
      <c r="E287" s="34"/>
      <c r="F287" s="10"/>
    </row>
    <row r="288" spans="5:6">
      <c r="E288" s="34"/>
      <c r="F288" s="10"/>
    </row>
    <row r="289" spans="5:6">
      <c r="E289" s="34"/>
      <c r="F289" s="10"/>
    </row>
    <row r="290" spans="5:6">
      <c r="E290" s="34"/>
      <c r="F290" s="10"/>
    </row>
    <row r="291" spans="5:6">
      <c r="E291" s="34"/>
      <c r="F291" s="10"/>
    </row>
    <row r="292" spans="5:6">
      <c r="E292" s="34"/>
      <c r="F292" s="10"/>
    </row>
    <row r="293" spans="5:6">
      <c r="E293" s="34"/>
      <c r="F293" s="10"/>
    </row>
    <row r="294" spans="5:6">
      <c r="E294" s="34"/>
      <c r="F294" s="10"/>
    </row>
    <row r="295" spans="5:6">
      <c r="E295" s="34"/>
      <c r="F295" s="10"/>
    </row>
    <row r="296" spans="5:6">
      <c r="E296" s="34"/>
      <c r="F296" s="10"/>
    </row>
    <row r="297" spans="5:6">
      <c r="E297" s="34"/>
      <c r="F297" s="10"/>
    </row>
    <row r="298" spans="5:6">
      <c r="E298" s="34"/>
      <c r="F298" s="10"/>
    </row>
    <row r="299" spans="5:6">
      <c r="E299" s="34"/>
      <c r="F299" s="11"/>
    </row>
    <row r="300" spans="5:6">
      <c r="E300" s="34"/>
      <c r="F300" s="11"/>
    </row>
    <row r="301" spans="5:6">
      <c r="E301" s="34"/>
      <c r="F301" s="11"/>
    </row>
    <row r="302" spans="5:6">
      <c r="E302" s="34"/>
      <c r="F302" s="11"/>
    </row>
    <row r="303" spans="5:6">
      <c r="E303" s="34"/>
      <c r="F303" s="11"/>
    </row>
    <row r="304" spans="5:6">
      <c r="E304" s="34"/>
      <c r="F304" s="11"/>
    </row>
    <row r="305" spans="5:6">
      <c r="E305" s="34"/>
      <c r="F305" s="11"/>
    </row>
    <row r="306" spans="5:6">
      <c r="E306" s="34"/>
      <c r="F306" s="11"/>
    </row>
    <row r="307" spans="5:6">
      <c r="E307" s="34"/>
      <c r="F307" s="11"/>
    </row>
    <row r="308" spans="5:6">
      <c r="E308" s="34"/>
      <c r="F308" s="11"/>
    </row>
    <row r="309" spans="5:6">
      <c r="E309" s="34"/>
      <c r="F309" s="10"/>
    </row>
    <row r="310" spans="5:6">
      <c r="E310" s="34"/>
      <c r="F310" s="11"/>
    </row>
    <row r="311" spans="5:6">
      <c r="E311" s="34"/>
      <c r="F311" s="11"/>
    </row>
    <row r="312" spans="5:6">
      <c r="E312" s="34"/>
      <c r="F312" s="11"/>
    </row>
    <row r="313" spans="5:6">
      <c r="E313" s="34"/>
      <c r="F313" s="10"/>
    </row>
    <row r="314" spans="5:6">
      <c r="E314" s="34"/>
      <c r="F314" s="10"/>
    </row>
    <row r="315" spans="5:6">
      <c r="E315" s="34"/>
      <c r="F315" s="10"/>
    </row>
    <row r="316" spans="5:6">
      <c r="E316" s="34"/>
      <c r="F316" s="10"/>
    </row>
    <row r="317" spans="5:6">
      <c r="E317" s="34"/>
      <c r="F317" s="10"/>
    </row>
    <row r="318" spans="5:6">
      <c r="E318" s="34"/>
      <c r="F318" s="10"/>
    </row>
    <row r="319" spans="5:6">
      <c r="E319" s="34"/>
      <c r="F319" s="10"/>
    </row>
    <row r="320" spans="5:6">
      <c r="E320" s="34"/>
      <c r="F320" s="10"/>
    </row>
    <row r="321" spans="5:6">
      <c r="E321" s="34"/>
      <c r="F321" s="10"/>
    </row>
    <row r="322" spans="5:6">
      <c r="E322" s="34"/>
      <c r="F322" s="10"/>
    </row>
    <row r="323" spans="5:6">
      <c r="E323" s="34"/>
      <c r="F323" s="10"/>
    </row>
    <row r="324" spans="5:6">
      <c r="E324" s="34"/>
      <c r="F324" s="10"/>
    </row>
    <row r="325" spans="5:6">
      <c r="E325" s="34"/>
      <c r="F325" s="10"/>
    </row>
    <row r="326" spans="5:6">
      <c r="E326" s="34"/>
      <c r="F326" s="10"/>
    </row>
    <row r="327" spans="5:6">
      <c r="E327" s="34"/>
      <c r="F327" s="10"/>
    </row>
    <row r="328" spans="5:6">
      <c r="E328" s="34"/>
      <c r="F328" s="10"/>
    </row>
    <row r="329" spans="5:6">
      <c r="E329" s="34"/>
      <c r="F329" s="10"/>
    </row>
    <row r="330" spans="5:6">
      <c r="E330" s="34"/>
      <c r="F330" s="11"/>
    </row>
    <row r="331" spans="5:6">
      <c r="E331" s="34"/>
      <c r="F331" s="11"/>
    </row>
    <row r="332" spans="5:6">
      <c r="E332" s="34"/>
      <c r="F332" s="11"/>
    </row>
    <row r="333" spans="5:6">
      <c r="E333" s="34"/>
      <c r="F333" s="11"/>
    </row>
    <row r="334" spans="5:6">
      <c r="E334" s="34"/>
      <c r="F334" s="11"/>
    </row>
    <row r="335" spans="5:6">
      <c r="E335" s="34"/>
      <c r="F335" s="11"/>
    </row>
    <row r="336" spans="5:6">
      <c r="E336" s="34"/>
      <c r="F336" s="11"/>
    </row>
    <row r="337" spans="5:6">
      <c r="E337" s="34"/>
      <c r="F337" s="11"/>
    </row>
    <row r="338" spans="5:6">
      <c r="E338" s="34"/>
      <c r="F338" s="11"/>
    </row>
    <row r="339" spans="5:6">
      <c r="E339" s="34"/>
      <c r="F339" s="11"/>
    </row>
    <row r="340" spans="5:6">
      <c r="E340" s="34"/>
      <c r="F340" s="10"/>
    </row>
    <row r="341" spans="5:6">
      <c r="E341" s="34"/>
      <c r="F341" s="11"/>
    </row>
    <row r="342" spans="5:6">
      <c r="E342" s="34"/>
      <c r="F342" s="11"/>
    </row>
    <row r="343" spans="5:6">
      <c r="E343" s="34"/>
      <c r="F343" s="11"/>
    </row>
    <row r="344" spans="5:6">
      <c r="E344" s="34"/>
      <c r="F344" s="10"/>
    </row>
    <row r="345" spans="5:6">
      <c r="E345" s="34"/>
      <c r="F345" s="10"/>
    </row>
    <row r="346" spans="5:6">
      <c r="E346" s="34"/>
      <c r="F346" s="10"/>
    </row>
    <row r="347" spans="5:6">
      <c r="E347" s="34"/>
      <c r="F347" s="10"/>
    </row>
    <row r="348" spans="5:6">
      <c r="E348" s="34"/>
      <c r="F348" s="10"/>
    </row>
    <row r="349" spans="5:6">
      <c r="E349" s="34"/>
      <c r="F349" s="10"/>
    </row>
    <row r="350" spans="5:6">
      <c r="E350" s="34"/>
      <c r="F350" s="10"/>
    </row>
    <row r="351" spans="5:6">
      <c r="E351" s="34"/>
      <c r="F351" s="10"/>
    </row>
    <row r="352" spans="5:6">
      <c r="E352" s="34"/>
      <c r="F352" s="10"/>
    </row>
    <row r="353" spans="5:6">
      <c r="E353" s="34"/>
      <c r="F353" s="10"/>
    </row>
    <row r="354" spans="5:6">
      <c r="E354" s="34"/>
      <c r="F354" s="10"/>
    </row>
    <row r="355" spans="5:6">
      <c r="E355" s="34"/>
      <c r="F355" s="10"/>
    </row>
    <row r="356" spans="5:6">
      <c r="E356" s="34"/>
      <c r="F356" s="10"/>
    </row>
    <row r="357" spans="5:6">
      <c r="E357" s="34"/>
      <c r="F357" s="10"/>
    </row>
    <row r="358" spans="5:6">
      <c r="E358" s="34"/>
      <c r="F358" s="10"/>
    </row>
    <row r="359" spans="5:6">
      <c r="E359" s="34"/>
      <c r="F359" s="10"/>
    </row>
    <row r="360" spans="5:6">
      <c r="E360" s="34"/>
      <c r="F360" s="10"/>
    </row>
    <row r="361" spans="5:6">
      <c r="E361" s="34"/>
      <c r="F361" s="11"/>
    </row>
    <row r="362" spans="5:6">
      <c r="E362" s="34"/>
      <c r="F362" s="11"/>
    </row>
    <row r="363" spans="5:6">
      <c r="E363" s="34"/>
      <c r="F363" s="11"/>
    </row>
    <row r="364" spans="5:6">
      <c r="E364" s="34"/>
      <c r="F364" s="11"/>
    </row>
    <row r="365" spans="5:6">
      <c r="E365" s="34"/>
      <c r="F365" s="11"/>
    </row>
    <row r="366" spans="5:6">
      <c r="E366" s="34"/>
      <c r="F366" s="11"/>
    </row>
    <row r="367" spans="5:6">
      <c r="E367" s="34"/>
      <c r="F367" s="11"/>
    </row>
    <row r="368" spans="5:6">
      <c r="E368" s="34"/>
      <c r="F368" s="11"/>
    </row>
    <row r="369" spans="5:6">
      <c r="E369" s="34"/>
      <c r="F369" s="11"/>
    </row>
    <row r="370" spans="5:6">
      <c r="E370" s="34"/>
      <c r="F370" s="11"/>
    </row>
    <row r="371" spans="5:6">
      <c r="E371" s="34"/>
      <c r="F371" s="10"/>
    </row>
    <row r="372" spans="5:6">
      <c r="E372" s="34"/>
      <c r="F372" s="11"/>
    </row>
    <row r="373" spans="5:6">
      <c r="E373" s="34"/>
      <c r="F373" s="11"/>
    </row>
    <row r="374" spans="5:6">
      <c r="E374" s="34"/>
      <c r="F374" s="11"/>
    </row>
    <row r="375" spans="5:6">
      <c r="E375" s="34"/>
      <c r="F375" s="10"/>
    </row>
    <row r="376" spans="5:6">
      <c r="E376" s="34"/>
      <c r="F376" s="10"/>
    </row>
    <row r="377" spans="5:6">
      <c r="E377" s="34"/>
      <c r="F377" s="10"/>
    </row>
    <row r="378" spans="5:6">
      <c r="E378" s="34"/>
      <c r="F378" s="10"/>
    </row>
    <row r="379" spans="5:6">
      <c r="E379" s="34"/>
      <c r="F379" s="10"/>
    </row>
    <row r="380" spans="5:6">
      <c r="E380" s="34"/>
      <c r="F380" s="10"/>
    </row>
    <row r="381" spans="5:6">
      <c r="E381" s="34"/>
      <c r="F381" s="10"/>
    </row>
    <row r="382" spans="5:6">
      <c r="E382" s="34"/>
      <c r="F382" s="10"/>
    </row>
    <row r="383" spans="5:6">
      <c r="E383" s="34"/>
      <c r="F383" s="10"/>
    </row>
    <row r="384" spans="5:6">
      <c r="E384" s="34"/>
      <c r="F384" s="10"/>
    </row>
    <row r="385" spans="5:6">
      <c r="E385" s="34"/>
      <c r="F385" s="10"/>
    </row>
    <row r="386" spans="5:6">
      <c r="E386" s="34"/>
      <c r="F386" s="10"/>
    </row>
    <row r="387" spans="5:6">
      <c r="E387" s="34"/>
      <c r="F387" s="10"/>
    </row>
    <row r="388" spans="5:6">
      <c r="E388" s="34"/>
      <c r="F388" s="10"/>
    </row>
    <row r="389" spans="5:6">
      <c r="E389" s="34"/>
      <c r="F389" s="10"/>
    </row>
    <row r="390" spans="5:6">
      <c r="E390" s="34"/>
      <c r="F390" s="10"/>
    </row>
    <row r="391" spans="5:6">
      <c r="E391" s="34"/>
      <c r="F391" s="10"/>
    </row>
    <row r="392" spans="5:6">
      <c r="E392" s="34"/>
      <c r="F392" s="11"/>
    </row>
    <row r="393" spans="5:6">
      <c r="E393" s="34"/>
      <c r="F393" s="11"/>
    </row>
    <row r="394" spans="5:6">
      <c r="E394" s="34"/>
      <c r="F394" s="11"/>
    </row>
    <row r="395" spans="5:6">
      <c r="E395" s="34"/>
      <c r="F395" s="11"/>
    </row>
    <row r="396" spans="5:6">
      <c r="E396" s="34"/>
      <c r="F396" s="11"/>
    </row>
    <row r="397" spans="5:6">
      <c r="E397" s="34"/>
      <c r="F397" s="11"/>
    </row>
    <row r="398" spans="5:6">
      <c r="E398" s="34"/>
      <c r="F398" s="11"/>
    </row>
    <row r="399" spans="5:6">
      <c r="E399" s="34"/>
      <c r="F399" s="11"/>
    </row>
    <row r="400" spans="5:6">
      <c r="E400" s="34"/>
      <c r="F400" s="11"/>
    </row>
    <row r="401" spans="5:6">
      <c r="E401" s="34"/>
      <c r="F401" s="11"/>
    </row>
    <row r="402" spans="5:6">
      <c r="E402" s="34"/>
      <c r="F402" s="10"/>
    </row>
    <row r="403" spans="5:6">
      <c r="E403" s="34"/>
      <c r="F403" s="11"/>
    </row>
    <row r="404" spans="5:6">
      <c r="E404" s="34"/>
      <c r="F404" s="11"/>
    </row>
    <row r="405" spans="5:6">
      <c r="E405" s="34"/>
      <c r="F405" s="11"/>
    </row>
    <row r="406" spans="5:6">
      <c r="E406" s="34"/>
      <c r="F406" s="10"/>
    </row>
    <row r="407" spans="5:6">
      <c r="E407" s="34"/>
      <c r="F407" s="10"/>
    </row>
    <row r="408" spans="5:6">
      <c r="E408" s="34"/>
      <c r="F408" s="10"/>
    </row>
    <row r="409" spans="5:6">
      <c r="E409" s="34"/>
      <c r="F409" s="10"/>
    </row>
    <row r="410" spans="5:6">
      <c r="E410" s="34"/>
      <c r="F410" s="10"/>
    </row>
    <row r="411" spans="5:6">
      <c r="E411" s="34"/>
      <c r="F411" s="10"/>
    </row>
    <row r="412" spans="5:6">
      <c r="E412" s="34"/>
      <c r="F412" s="10"/>
    </row>
    <row r="413" spans="5:6">
      <c r="E413" s="34"/>
      <c r="F413" s="10"/>
    </row>
    <row r="414" spans="5:6">
      <c r="E414" s="34"/>
      <c r="F414" s="10"/>
    </row>
    <row r="415" spans="5:6">
      <c r="E415" s="34"/>
      <c r="F415" s="10"/>
    </row>
    <row r="416" spans="5:6">
      <c r="E416" s="34"/>
      <c r="F416" s="10"/>
    </row>
    <row r="417" spans="5:6">
      <c r="E417" s="34"/>
      <c r="F417" s="10"/>
    </row>
    <row r="418" spans="5:6">
      <c r="E418" s="34"/>
      <c r="F418" s="10"/>
    </row>
    <row r="419" spans="5:6">
      <c r="E419" s="34"/>
      <c r="F419" s="10"/>
    </row>
    <row r="420" spans="5:6">
      <c r="E420" s="34"/>
      <c r="F420" s="10"/>
    </row>
    <row r="421" spans="5:6">
      <c r="E421" s="34"/>
      <c r="F421" s="10"/>
    </row>
    <row r="422" spans="5:6">
      <c r="E422" s="34"/>
      <c r="F422" s="34"/>
    </row>
    <row r="423" spans="5:6">
      <c r="E423" s="34"/>
      <c r="F423" s="34"/>
    </row>
    <row r="424" spans="5:6">
      <c r="E424" s="34"/>
      <c r="F424" s="34"/>
    </row>
    <row r="425" spans="5:6">
      <c r="E425" s="34"/>
      <c r="F425" s="34"/>
    </row>
    <row r="426" spans="5:6">
      <c r="E426" s="34"/>
      <c r="F426" s="34"/>
    </row>
    <row r="427" spans="5:6">
      <c r="E427" s="34"/>
      <c r="F427" s="34"/>
    </row>
    <row r="428" spans="5:6">
      <c r="E428" s="34"/>
      <c r="F428" s="34"/>
    </row>
    <row r="429" spans="5:6">
      <c r="E429" s="34"/>
      <c r="F429" s="34"/>
    </row>
    <row r="430" spans="5:6">
      <c r="E430" s="34"/>
      <c r="F430" s="34"/>
    </row>
    <row r="431" spans="5:6">
      <c r="E431" s="34"/>
      <c r="F431" s="34"/>
    </row>
    <row r="432" spans="5:6">
      <c r="E432" s="34"/>
      <c r="F432" s="34"/>
    </row>
    <row r="433" spans="5:6">
      <c r="E433" s="34"/>
      <c r="F433" s="34"/>
    </row>
    <row r="434" spans="5:6">
      <c r="E434" s="34"/>
      <c r="F434" s="34"/>
    </row>
    <row r="435" spans="5:6">
      <c r="E435" s="34"/>
      <c r="F435" s="34"/>
    </row>
    <row r="436" spans="5:6">
      <c r="E436" s="34"/>
      <c r="F436" s="34"/>
    </row>
    <row r="437" spans="5:6">
      <c r="E437" s="34"/>
      <c r="F437" s="34"/>
    </row>
    <row r="438" spans="5:6">
      <c r="E438" s="34"/>
      <c r="F438" s="34"/>
    </row>
    <row r="439" spans="5:6">
      <c r="E439" s="34"/>
      <c r="F439" s="34"/>
    </row>
    <row r="440" spans="5:6">
      <c r="E440" s="34"/>
      <c r="F440" s="34"/>
    </row>
    <row r="441" spans="5:6">
      <c r="E441" s="34"/>
      <c r="F441" s="34"/>
    </row>
    <row r="442" spans="5:6">
      <c r="E442" s="34"/>
      <c r="F442" s="34"/>
    </row>
    <row r="443" spans="5:6">
      <c r="E443" s="34"/>
      <c r="F443" s="34"/>
    </row>
    <row r="444" spans="5:6">
      <c r="E444" s="34"/>
      <c r="F444" s="34"/>
    </row>
    <row r="445" spans="5:6">
      <c r="E445" s="34"/>
      <c r="F445" s="34"/>
    </row>
    <row r="446" spans="5:6">
      <c r="E446" s="34"/>
      <c r="F446" s="34"/>
    </row>
    <row r="447" spans="5:6">
      <c r="E447" s="34"/>
      <c r="F447" s="34"/>
    </row>
    <row r="448" spans="5:6">
      <c r="E448" s="34"/>
      <c r="F448" s="34"/>
    </row>
    <row r="449" spans="5:6">
      <c r="E449" s="34"/>
      <c r="F449" s="34"/>
    </row>
    <row r="450" spans="5:6">
      <c r="E450" s="34"/>
      <c r="F450" s="34"/>
    </row>
    <row r="451" spans="5:6">
      <c r="E451" s="34"/>
      <c r="F451" s="34"/>
    </row>
    <row r="452" spans="5:6">
      <c r="E452" s="34"/>
      <c r="F452" s="34"/>
    </row>
    <row r="453" spans="5:6">
      <c r="E453" s="34"/>
      <c r="F453" s="34"/>
    </row>
    <row r="454" spans="5:6">
      <c r="E454" s="34"/>
      <c r="F454" s="34"/>
    </row>
    <row r="455" spans="5:6">
      <c r="E455" s="34"/>
      <c r="F455" s="34"/>
    </row>
    <row r="456" spans="5:6">
      <c r="E456" s="34"/>
      <c r="F456" s="34"/>
    </row>
    <row r="457" spans="5:6">
      <c r="E457" s="34"/>
      <c r="F457" s="34"/>
    </row>
    <row r="458" spans="5:6">
      <c r="E458" s="34"/>
      <c r="F458" s="34"/>
    </row>
    <row r="459" spans="5:6">
      <c r="E459" s="34"/>
      <c r="F459" s="34"/>
    </row>
    <row r="460" spans="5:6">
      <c r="E460" s="34"/>
      <c r="F460" s="34"/>
    </row>
    <row r="461" spans="5:6">
      <c r="E461" s="34"/>
      <c r="F461" s="34"/>
    </row>
    <row r="462" spans="5:6">
      <c r="E462" s="34"/>
      <c r="F462" s="34"/>
    </row>
    <row r="463" spans="5:6">
      <c r="E463" s="34"/>
      <c r="F463" s="34"/>
    </row>
    <row r="464" spans="5:6">
      <c r="E464" s="34"/>
      <c r="F464" s="34"/>
    </row>
    <row r="465" spans="5:6">
      <c r="E465" s="34"/>
      <c r="F465" s="34"/>
    </row>
    <row r="466" spans="5:6">
      <c r="E466" s="34"/>
      <c r="F466" s="34"/>
    </row>
    <row r="467" spans="5:6">
      <c r="E467" s="34"/>
      <c r="F467" s="34"/>
    </row>
    <row r="468" spans="5:6">
      <c r="E468" s="34"/>
      <c r="F468" s="34"/>
    </row>
    <row r="469" spans="5:6">
      <c r="E469" s="34"/>
      <c r="F469" s="34"/>
    </row>
    <row r="470" spans="5:6">
      <c r="E470" s="34"/>
      <c r="F470" s="34"/>
    </row>
    <row r="471" spans="5:6">
      <c r="E471" s="34"/>
      <c r="F471" s="34"/>
    </row>
    <row r="472" spans="5:6">
      <c r="E472" s="34"/>
      <c r="F472" s="34"/>
    </row>
    <row r="473" spans="5:6">
      <c r="E473" s="34"/>
      <c r="F473" s="34"/>
    </row>
    <row r="474" spans="5:6">
      <c r="E474" s="34"/>
      <c r="F474" s="34"/>
    </row>
    <row r="475" spans="5:6">
      <c r="E475" s="34"/>
      <c r="F475" s="34"/>
    </row>
    <row r="476" spans="5:6">
      <c r="E476" s="34"/>
      <c r="F476" s="34"/>
    </row>
    <row r="477" spans="5:6">
      <c r="E477" s="34"/>
      <c r="F477" s="34"/>
    </row>
    <row r="478" spans="5:6">
      <c r="E478" s="34"/>
      <c r="F478" s="34"/>
    </row>
    <row r="479" spans="5:6">
      <c r="E479" s="34"/>
      <c r="F479" s="34"/>
    </row>
    <row r="480" spans="5:6">
      <c r="E480" s="34"/>
      <c r="F480" s="34"/>
    </row>
    <row r="481" spans="5:6">
      <c r="E481" s="34"/>
      <c r="F481" s="34"/>
    </row>
    <row r="482" spans="5:6">
      <c r="E482" s="34"/>
      <c r="F482" s="34"/>
    </row>
    <row r="483" spans="5:6">
      <c r="E483" s="34"/>
      <c r="F483" s="34"/>
    </row>
    <row r="484" spans="5:6">
      <c r="E484" s="34"/>
      <c r="F484" s="34"/>
    </row>
    <row r="485" spans="5:6">
      <c r="E485" s="34"/>
      <c r="F485" s="34"/>
    </row>
    <row r="486" spans="5:6">
      <c r="E486" s="34"/>
      <c r="F486" s="34"/>
    </row>
    <row r="487" spans="5:6">
      <c r="E487" s="34"/>
      <c r="F487" s="34"/>
    </row>
    <row r="488" spans="5:6">
      <c r="E488" s="34"/>
      <c r="F488" s="34"/>
    </row>
    <row r="489" spans="5:6">
      <c r="E489" s="34"/>
      <c r="F489" s="34"/>
    </row>
    <row r="490" spans="5:6">
      <c r="E490" s="34"/>
      <c r="F490" s="34"/>
    </row>
    <row r="491" spans="5:6">
      <c r="E491" s="34"/>
      <c r="F491" s="34"/>
    </row>
    <row r="492" spans="5:6">
      <c r="E492" s="34"/>
      <c r="F492" s="34"/>
    </row>
    <row r="493" spans="5:6">
      <c r="E493" s="34"/>
      <c r="F493" s="34"/>
    </row>
    <row r="494" spans="5:6">
      <c r="E494" s="34"/>
      <c r="F494" s="34"/>
    </row>
    <row r="495" spans="5:6">
      <c r="E495" s="34"/>
      <c r="F495" s="34"/>
    </row>
    <row r="496" spans="5:6">
      <c r="E496" s="34"/>
      <c r="F496" s="34"/>
    </row>
    <row r="497" spans="5:6">
      <c r="E497" s="34"/>
      <c r="F497" s="34"/>
    </row>
    <row r="498" spans="5:6">
      <c r="E498" s="34"/>
      <c r="F498" s="34"/>
    </row>
    <row r="499" spans="5:6">
      <c r="E499" s="34"/>
      <c r="F499" s="34"/>
    </row>
    <row r="500" spans="5:6">
      <c r="E500" s="34"/>
      <c r="F500" s="34"/>
    </row>
    <row r="501" spans="5:6">
      <c r="E501" s="34"/>
      <c r="F501" s="34"/>
    </row>
    <row r="502" spans="5:6">
      <c r="E502" s="34"/>
      <c r="F502" s="34"/>
    </row>
    <row r="503" spans="5:6">
      <c r="E503" s="34"/>
      <c r="F503" s="34"/>
    </row>
    <row r="504" spans="5:6">
      <c r="E504" s="34"/>
      <c r="F504" s="34"/>
    </row>
    <row r="505" spans="5:6">
      <c r="E505" s="34"/>
      <c r="F505" s="34"/>
    </row>
    <row r="506" spans="5:6">
      <c r="E506" s="34"/>
      <c r="F506" s="34"/>
    </row>
    <row r="507" spans="5:6">
      <c r="E507" s="34"/>
      <c r="F507" s="34"/>
    </row>
    <row r="508" spans="5:6">
      <c r="E508" s="34"/>
      <c r="F508" s="34"/>
    </row>
    <row r="509" spans="5:6">
      <c r="E509" s="34"/>
      <c r="F509" s="34"/>
    </row>
    <row r="510" spans="5:6">
      <c r="E510" s="34"/>
      <c r="F510" s="34"/>
    </row>
    <row r="511" spans="5:6">
      <c r="E511" s="34"/>
      <c r="F511" s="34"/>
    </row>
    <row r="512" spans="5:6">
      <c r="E512" s="34"/>
      <c r="F512" s="34"/>
    </row>
    <row r="513" spans="5:6">
      <c r="E513" s="34"/>
      <c r="F513" s="34"/>
    </row>
    <row r="514" spans="5:6">
      <c r="E514" s="34"/>
      <c r="F514" s="34"/>
    </row>
    <row r="515" spans="5:6">
      <c r="E515" s="34"/>
      <c r="F515" s="34"/>
    </row>
    <row r="516" spans="5:6">
      <c r="E516" s="34"/>
      <c r="F516" s="34"/>
    </row>
    <row r="517" spans="5:6">
      <c r="E517" s="34"/>
      <c r="F517" s="34"/>
    </row>
    <row r="518" spans="5:6">
      <c r="E518" s="34"/>
      <c r="F518" s="34"/>
    </row>
    <row r="519" spans="5:6">
      <c r="E519" s="34"/>
      <c r="F519" s="34"/>
    </row>
    <row r="520" spans="5:6">
      <c r="E520" s="34"/>
      <c r="F520" s="34"/>
    </row>
    <row r="521" spans="5:6">
      <c r="E521" s="34"/>
      <c r="F521" s="34"/>
    </row>
    <row r="522" spans="5:6">
      <c r="E522" s="34"/>
      <c r="F522" s="34"/>
    </row>
    <row r="523" spans="5:6">
      <c r="E523" s="34"/>
      <c r="F523" s="34"/>
    </row>
    <row r="524" spans="5:6">
      <c r="E524" s="34"/>
      <c r="F524" s="34"/>
    </row>
    <row r="525" spans="5:6">
      <c r="E525" s="34"/>
      <c r="F525" s="34"/>
    </row>
    <row r="526" spans="5:6">
      <c r="E526" s="34"/>
      <c r="F526" s="34"/>
    </row>
    <row r="527" spans="5:6">
      <c r="E527" s="34"/>
      <c r="F527" s="34"/>
    </row>
    <row r="528" spans="5:6">
      <c r="E528" s="34"/>
      <c r="F528" s="34"/>
    </row>
    <row r="529" spans="5:6">
      <c r="E529" s="34"/>
      <c r="F529" s="34"/>
    </row>
    <row r="530" spans="5:6">
      <c r="E530" s="34"/>
      <c r="F530" s="34"/>
    </row>
    <row r="531" spans="5:6">
      <c r="E531" s="34"/>
      <c r="F531" s="34"/>
    </row>
    <row r="532" spans="5:6">
      <c r="E532" s="34"/>
      <c r="F532" s="34"/>
    </row>
    <row r="533" spans="5:6">
      <c r="E533" s="34"/>
      <c r="F533" s="34"/>
    </row>
    <row r="534" spans="5:6">
      <c r="E534" s="34"/>
      <c r="F534" s="34"/>
    </row>
    <row r="535" spans="5:6">
      <c r="E535" s="34"/>
      <c r="F535" s="34"/>
    </row>
    <row r="536" spans="5:6">
      <c r="E536" s="34"/>
      <c r="F536" s="34"/>
    </row>
    <row r="537" spans="5:6">
      <c r="E537" s="34"/>
      <c r="F537" s="34"/>
    </row>
    <row r="538" spans="5:6">
      <c r="E538" s="34"/>
      <c r="F538" s="34"/>
    </row>
    <row r="539" spans="5:6">
      <c r="E539" s="34"/>
      <c r="F539" s="34"/>
    </row>
    <row r="540" spans="5:6">
      <c r="E540" s="34"/>
      <c r="F540" s="34"/>
    </row>
    <row r="541" spans="5:6">
      <c r="E541" s="34"/>
      <c r="F541" s="34"/>
    </row>
    <row r="542" spans="5:6">
      <c r="E542" s="34"/>
      <c r="F542" s="34"/>
    </row>
    <row r="543" spans="5:6">
      <c r="E543" s="34"/>
      <c r="F543" s="34"/>
    </row>
    <row r="544" spans="5:6">
      <c r="E544" s="34"/>
      <c r="F544" s="34"/>
    </row>
    <row r="545" spans="5:6">
      <c r="E545" s="34"/>
      <c r="F545" s="34"/>
    </row>
    <row r="546" spans="5:6">
      <c r="E546" s="34"/>
      <c r="F546" s="34"/>
    </row>
    <row r="547" spans="5:6">
      <c r="E547" s="34"/>
      <c r="F547" s="34"/>
    </row>
    <row r="548" spans="5:6">
      <c r="E548" s="34"/>
      <c r="F548" s="34"/>
    </row>
    <row r="549" spans="5:6">
      <c r="E549" s="34"/>
      <c r="F549" s="34"/>
    </row>
    <row r="550" spans="5:6">
      <c r="E550" s="34"/>
      <c r="F550" s="34"/>
    </row>
    <row r="551" spans="5:6">
      <c r="E551" s="34"/>
      <c r="F551" s="34"/>
    </row>
    <row r="552" spans="5:6">
      <c r="E552" s="34"/>
      <c r="F552" s="34"/>
    </row>
    <row r="553" spans="5:6">
      <c r="E553" s="34"/>
      <c r="F553" s="34"/>
    </row>
    <row r="554" spans="5:6">
      <c r="E554" s="34"/>
      <c r="F554" s="34"/>
    </row>
    <row r="555" spans="5:6">
      <c r="E555" s="34"/>
      <c r="F555" s="34"/>
    </row>
    <row r="556" spans="5:6">
      <c r="E556" s="34"/>
      <c r="F556" s="34"/>
    </row>
    <row r="557" spans="5:6">
      <c r="E557" s="34"/>
      <c r="F557" s="34"/>
    </row>
    <row r="558" spans="5:6">
      <c r="E558" s="34"/>
      <c r="F558" s="34"/>
    </row>
    <row r="559" spans="5:6">
      <c r="E559" s="34"/>
      <c r="F559" s="34"/>
    </row>
    <row r="560" spans="5:6">
      <c r="E560" s="34"/>
      <c r="F560" s="34"/>
    </row>
    <row r="561" spans="5:6">
      <c r="E561" s="34"/>
      <c r="F561" s="34"/>
    </row>
    <row r="562" spans="5:6">
      <c r="E562" s="34"/>
      <c r="F562" s="34"/>
    </row>
    <row r="563" spans="5:6">
      <c r="E563" s="34"/>
      <c r="F563" s="34"/>
    </row>
    <row r="564" spans="5:6">
      <c r="E564" s="34"/>
      <c r="F564" s="34"/>
    </row>
    <row r="565" spans="5:6">
      <c r="E565" s="34"/>
      <c r="F565" s="34"/>
    </row>
    <row r="566" spans="5:6">
      <c r="E566" s="34"/>
      <c r="F566" s="34"/>
    </row>
    <row r="567" spans="5:6">
      <c r="E567" s="34"/>
      <c r="F567" s="34"/>
    </row>
    <row r="568" spans="5:6">
      <c r="E568" s="34"/>
      <c r="F568" s="34"/>
    </row>
    <row r="569" spans="5:6">
      <c r="E569" s="34"/>
      <c r="F569" s="34"/>
    </row>
    <row r="570" spans="5:6">
      <c r="E570" s="34"/>
      <c r="F570" s="34"/>
    </row>
    <row r="571" spans="5:6">
      <c r="E571" s="34"/>
      <c r="F571" s="34"/>
    </row>
    <row r="572" spans="5:6">
      <c r="E572" s="34"/>
      <c r="F572" s="34"/>
    </row>
    <row r="573" spans="5:6">
      <c r="E573" s="34"/>
      <c r="F573" s="34"/>
    </row>
    <row r="574" spans="5:6">
      <c r="E574" s="34"/>
      <c r="F574" s="34"/>
    </row>
    <row r="575" spans="5:6">
      <c r="E575" s="34"/>
      <c r="F575" s="34"/>
    </row>
    <row r="576" spans="5:6">
      <c r="E576" s="34"/>
      <c r="F576" s="34"/>
    </row>
    <row r="577" spans="5:6">
      <c r="E577" s="34"/>
      <c r="F577" s="34"/>
    </row>
    <row r="578" spans="5:6">
      <c r="E578" s="34"/>
      <c r="F578" s="34"/>
    </row>
    <row r="579" spans="5:6">
      <c r="E579" s="34"/>
      <c r="F579" s="34"/>
    </row>
    <row r="580" spans="5:6">
      <c r="E580" s="34"/>
      <c r="F580" s="34"/>
    </row>
    <row r="581" spans="5:6">
      <c r="E581" s="34"/>
      <c r="F581" s="34"/>
    </row>
    <row r="582" spans="5:6">
      <c r="E582" s="34"/>
      <c r="F582" s="34"/>
    </row>
    <row r="583" spans="5:6">
      <c r="E583" s="34"/>
      <c r="F583" s="34"/>
    </row>
    <row r="584" spans="5:6">
      <c r="E584" s="34"/>
      <c r="F584" s="34"/>
    </row>
    <row r="585" spans="5:6">
      <c r="E585" s="34"/>
      <c r="F585" s="34"/>
    </row>
    <row r="586" spans="5:6">
      <c r="E586" s="34"/>
      <c r="F586" s="34"/>
    </row>
    <row r="587" spans="5:6">
      <c r="E587" s="34"/>
      <c r="F587" s="34"/>
    </row>
    <row r="588" spans="5:6">
      <c r="E588" s="34"/>
      <c r="F588" s="34"/>
    </row>
    <row r="589" spans="5:6">
      <c r="E589" s="34"/>
      <c r="F589" s="34"/>
    </row>
    <row r="590" spans="5:6">
      <c r="E590" s="34"/>
      <c r="F590" s="34"/>
    </row>
    <row r="591" spans="5:6">
      <c r="E591" s="34"/>
      <c r="F591" s="34"/>
    </row>
    <row r="592" spans="5:6">
      <c r="E592" s="34"/>
      <c r="F592" s="34"/>
    </row>
    <row r="593" spans="5:6">
      <c r="E593" s="34"/>
      <c r="F593" s="34"/>
    </row>
    <row r="594" spans="5:6">
      <c r="E594" s="34"/>
      <c r="F594" s="34"/>
    </row>
    <row r="595" spans="5:6">
      <c r="E595" s="34"/>
      <c r="F595" s="34"/>
    </row>
    <row r="596" spans="5:6">
      <c r="E596" s="34"/>
      <c r="F596" s="34"/>
    </row>
    <row r="597" spans="5:6">
      <c r="E597" s="34"/>
      <c r="F597" s="34"/>
    </row>
    <row r="598" spans="5:6">
      <c r="E598" s="34"/>
      <c r="F598" s="34"/>
    </row>
    <row r="599" spans="5:6">
      <c r="E599" s="34"/>
      <c r="F599" s="34"/>
    </row>
    <row r="600" spans="5:6">
      <c r="E600" s="34"/>
      <c r="F600" s="34"/>
    </row>
    <row r="601" spans="5:6">
      <c r="E601" s="34"/>
      <c r="F601" s="34"/>
    </row>
    <row r="602" spans="5:6">
      <c r="E602" s="34"/>
      <c r="F602" s="34"/>
    </row>
    <row r="603" spans="5:6">
      <c r="E603" s="34"/>
      <c r="F603" s="34"/>
    </row>
    <row r="604" spans="5:6">
      <c r="E604" s="34"/>
      <c r="F604" s="34"/>
    </row>
    <row r="605" spans="5:6">
      <c r="E605" s="34"/>
      <c r="F605" s="34"/>
    </row>
    <row r="606" spans="5:6">
      <c r="E606" s="34"/>
      <c r="F606" s="34"/>
    </row>
    <row r="607" spans="5:6">
      <c r="E607" s="34"/>
      <c r="F607" s="34"/>
    </row>
    <row r="608" spans="5:6">
      <c r="E608" s="34"/>
      <c r="F608" s="34"/>
    </row>
    <row r="609" spans="5:6">
      <c r="E609" s="34"/>
      <c r="F609" s="34"/>
    </row>
    <row r="610" spans="5:6">
      <c r="E610" s="34"/>
      <c r="F610" s="34"/>
    </row>
    <row r="611" spans="5:6">
      <c r="E611" s="34"/>
      <c r="F611" s="34"/>
    </row>
    <row r="612" spans="5:6">
      <c r="E612" s="34"/>
      <c r="F612" s="34"/>
    </row>
    <row r="613" spans="5:6">
      <c r="E613" s="34"/>
      <c r="F613" s="34"/>
    </row>
    <row r="614" spans="5:6">
      <c r="E614" s="34"/>
      <c r="F614" s="34"/>
    </row>
    <row r="615" spans="5:6">
      <c r="E615" s="34"/>
      <c r="F615" s="34"/>
    </row>
    <row r="616" spans="5:6">
      <c r="E616" s="34"/>
      <c r="F616" s="34"/>
    </row>
    <row r="617" spans="5:6">
      <c r="E617" s="34"/>
      <c r="F617" s="34"/>
    </row>
    <row r="618" spans="5:6">
      <c r="E618" s="34"/>
      <c r="F618" s="34"/>
    </row>
    <row r="619" spans="5:6">
      <c r="E619" s="34"/>
      <c r="F619" s="34"/>
    </row>
    <row r="620" spans="5:6">
      <c r="E620" s="34"/>
      <c r="F620" s="34"/>
    </row>
    <row r="621" spans="5:6">
      <c r="E621" s="34"/>
      <c r="F621" s="34"/>
    </row>
    <row r="622" spans="5:6">
      <c r="E622" s="34"/>
      <c r="F622" s="34"/>
    </row>
    <row r="623" spans="5:6">
      <c r="E623" s="34"/>
      <c r="F623" s="34"/>
    </row>
    <row r="624" spans="5:6">
      <c r="E624" s="34"/>
      <c r="F624" s="34"/>
    </row>
    <row r="625" spans="5:6">
      <c r="E625" s="34"/>
      <c r="F625" s="34"/>
    </row>
    <row r="626" spans="5:6">
      <c r="E626" s="34"/>
      <c r="F626" s="34"/>
    </row>
    <row r="627" spans="5:6">
      <c r="E627" s="34"/>
      <c r="F627" s="34"/>
    </row>
    <row r="628" spans="5:6">
      <c r="E628" s="34"/>
      <c r="F628" s="34"/>
    </row>
    <row r="629" spans="5:6">
      <c r="E629" s="34"/>
      <c r="F629" s="34"/>
    </row>
    <row r="630" spans="5:6">
      <c r="E630" s="34"/>
      <c r="F630" s="34"/>
    </row>
    <row r="631" spans="5:6">
      <c r="E631" s="34"/>
      <c r="F631" s="34"/>
    </row>
    <row r="632" spans="5:6">
      <c r="E632" s="34"/>
      <c r="F632" s="34"/>
    </row>
    <row r="633" spans="5:6">
      <c r="E633" s="34"/>
      <c r="F633" s="34"/>
    </row>
    <row r="634" spans="5:6">
      <c r="E634" s="34"/>
      <c r="F634" s="34"/>
    </row>
    <row r="635" spans="5:6">
      <c r="E635" s="34"/>
      <c r="F635" s="34"/>
    </row>
    <row r="636" spans="5:6">
      <c r="E636" s="34"/>
      <c r="F636" s="34"/>
    </row>
    <row r="637" spans="5:6">
      <c r="E637" s="34"/>
      <c r="F637" s="34"/>
    </row>
    <row r="638" spans="5:6">
      <c r="E638" s="34"/>
      <c r="F638" s="34"/>
    </row>
    <row r="639" spans="5:6">
      <c r="E639" s="34"/>
      <c r="F639" s="34"/>
    </row>
    <row r="640" spans="5:6">
      <c r="E640" s="34"/>
      <c r="F640" s="34"/>
    </row>
    <row r="641" spans="5:6">
      <c r="E641" s="34"/>
      <c r="F641" s="34"/>
    </row>
    <row r="642" spans="5:6">
      <c r="E642" s="34"/>
      <c r="F642" s="34"/>
    </row>
    <row r="643" spans="5:6">
      <c r="E643" s="34"/>
      <c r="F643" s="34"/>
    </row>
    <row r="644" spans="5:6">
      <c r="E644" s="34"/>
      <c r="F644" s="34"/>
    </row>
    <row r="645" spans="5:6">
      <c r="E645" s="34"/>
      <c r="F645" s="34"/>
    </row>
    <row r="646" spans="5:6">
      <c r="E646" s="34"/>
      <c r="F646" s="34"/>
    </row>
    <row r="647" spans="5:6">
      <c r="E647" s="34"/>
      <c r="F647" s="34"/>
    </row>
    <row r="648" spans="5:6">
      <c r="E648" s="34"/>
      <c r="F648" s="34"/>
    </row>
    <row r="649" spans="5:6">
      <c r="E649" s="34"/>
      <c r="F649" s="34"/>
    </row>
    <row r="650" spans="5:6">
      <c r="E650" s="34"/>
      <c r="F650" s="34"/>
    </row>
    <row r="651" spans="5:6">
      <c r="E651" s="34"/>
      <c r="F651" s="34"/>
    </row>
    <row r="652" spans="5:6">
      <c r="E652" s="34"/>
      <c r="F652" s="34"/>
    </row>
    <row r="653" spans="5:6">
      <c r="E653" s="34"/>
      <c r="F653" s="34"/>
    </row>
    <row r="654" spans="5:6">
      <c r="E654" s="34"/>
      <c r="F654" s="34"/>
    </row>
    <row r="655" spans="5:6">
      <c r="E655" s="34"/>
      <c r="F655" s="34"/>
    </row>
    <row r="656" spans="5:6">
      <c r="E656" s="34"/>
      <c r="F656" s="34"/>
    </row>
    <row r="657" spans="5:6">
      <c r="E657" s="34"/>
      <c r="F657" s="34"/>
    </row>
    <row r="658" spans="5:6">
      <c r="E658" s="34"/>
      <c r="F658" s="34"/>
    </row>
    <row r="659" spans="5:6">
      <c r="E659" s="34"/>
      <c r="F659" s="34"/>
    </row>
    <row r="660" spans="5:6">
      <c r="E660" s="34"/>
      <c r="F660" s="34"/>
    </row>
    <row r="661" spans="5:6">
      <c r="E661" s="34"/>
      <c r="F661" s="34"/>
    </row>
    <row r="662" spans="5:6">
      <c r="E662" s="34"/>
      <c r="F662" s="34"/>
    </row>
    <row r="663" spans="5:6">
      <c r="E663" s="34"/>
      <c r="F663" s="34"/>
    </row>
    <row r="664" spans="5:6">
      <c r="E664" s="34"/>
      <c r="F664" s="34"/>
    </row>
    <row r="665" spans="5:6">
      <c r="E665" s="34"/>
      <c r="F665" s="34"/>
    </row>
    <row r="666" spans="5:6">
      <c r="E666" s="34"/>
      <c r="F666" s="34"/>
    </row>
    <row r="667" spans="5:6">
      <c r="E667" s="34"/>
      <c r="F667" s="34"/>
    </row>
    <row r="668" spans="5:6">
      <c r="E668" s="34"/>
      <c r="F668" s="34"/>
    </row>
    <row r="669" spans="5:6">
      <c r="E669" s="34"/>
      <c r="F669" s="34"/>
    </row>
    <row r="670" spans="5:6">
      <c r="E670" s="34"/>
      <c r="F670" s="34"/>
    </row>
    <row r="671" spans="5:6">
      <c r="E671" s="34"/>
      <c r="F671" s="34"/>
    </row>
    <row r="672" spans="5:6">
      <c r="E672" s="34"/>
      <c r="F672" s="34"/>
    </row>
    <row r="673" spans="5:6">
      <c r="E673" s="34"/>
      <c r="F673" s="34"/>
    </row>
    <row r="674" spans="5:6">
      <c r="E674" s="34"/>
      <c r="F674" s="34"/>
    </row>
    <row r="675" spans="5:6">
      <c r="E675" s="34"/>
      <c r="F675" s="34"/>
    </row>
    <row r="676" spans="5:6">
      <c r="E676" s="34"/>
      <c r="F676" s="34"/>
    </row>
    <row r="677" spans="5:6">
      <c r="E677" s="34"/>
      <c r="F677" s="34"/>
    </row>
    <row r="678" spans="5:6">
      <c r="E678" s="34"/>
      <c r="F678" s="34"/>
    </row>
    <row r="679" spans="5:6">
      <c r="E679" s="34"/>
      <c r="F679" s="34"/>
    </row>
    <row r="680" spans="5:6">
      <c r="E680" s="34"/>
      <c r="F680" s="34"/>
    </row>
    <row r="681" spans="5:6">
      <c r="E681" s="34"/>
      <c r="F681" s="34"/>
    </row>
    <row r="682" spans="5:6">
      <c r="E682" s="34"/>
      <c r="F682" s="34"/>
    </row>
    <row r="683" spans="5:6">
      <c r="E683" s="34"/>
      <c r="F683" s="34"/>
    </row>
    <row r="684" spans="5:6">
      <c r="E684" s="34"/>
      <c r="F684" s="34"/>
    </row>
    <row r="685" spans="5:6">
      <c r="E685" s="34"/>
      <c r="F685" s="34"/>
    </row>
    <row r="686" spans="5:6">
      <c r="E686" s="34"/>
      <c r="F686" s="34"/>
    </row>
    <row r="687" spans="5:6">
      <c r="E687" s="34"/>
      <c r="F687" s="34"/>
    </row>
    <row r="688" spans="5:6">
      <c r="E688" s="34"/>
      <c r="F688" s="34"/>
    </row>
    <row r="689" spans="5:6">
      <c r="E689" s="34"/>
      <c r="F689" s="34"/>
    </row>
    <row r="690" spans="5:6">
      <c r="E690" s="34"/>
      <c r="F690" s="34"/>
    </row>
    <row r="691" spans="5:6">
      <c r="E691" s="34"/>
      <c r="F691" s="34"/>
    </row>
    <row r="692" spans="5:6">
      <c r="E692" s="34"/>
      <c r="F692" s="34"/>
    </row>
    <row r="693" spans="5:6">
      <c r="E693" s="34"/>
      <c r="F693" s="34"/>
    </row>
    <row r="694" spans="5:6">
      <c r="E694" s="34"/>
      <c r="F694" s="34"/>
    </row>
    <row r="695" spans="5:6">
      <c r="E695" s="34"/>
      <c r="F695" s="34"/>
    </row>
    <row r="696" spans="5:6">
      <c r="E696" s="34"/>
      <c r="F696" s="34"/>
    </row>
    <row r="697" spans="5:6">
      <c r="E697" s="34"/>
      <c r="F697" s="34"/>
    </row>
    <row r="698" spans="5:6">
      <c r="E698" s="34"/>
      <c r="F698" s="34"/>
    </row>
    <row r="699" spans="5:6">
      <c r="E699" s="34"/>
      <c r="F699" s="34"/>
    </row>
    <row r="700" spans="5:6">
      <c r="E700" s="34"/>
      <c r="F700" s="34"/>
    </row>
    <row r="701" spans="5:6">
      <c r="E701" s="34"/>
      <c r="F701" s="34"/>
    </row>
    <row r="702" spans="5:6">
      <c r="E702" s="34"/>
      <c r="F702" s="34"/>
    </row>
    <row r="703" spans="5:6">
      <c r="E703" s="34"/>
      <c r="F703" s="34"/>
    </row>
    <row r="704" spans="5:6">
      <c r="E704" s="34"/>
      <c r="F704" s="34"/>
    </row>
    <row r="705" spans="5:6">
      <c r="E705" s="34"/>
      <c r="F705" s="34"/>
    </row>
    <row r="706" spans="5:6">
      <c r="E706" s="34"/>
      <c r="F706" s="34"/>
    </row>
    <row r="707" spans="5:6">
      <c r="E707" s="34"/>
      <c r="F707" s="34"/>
    </row>
    <row r="708" spans="5:6">
      <c r="E708" s="34"/>
      <c r="F708" s="34"/>
    </row>
    <row r="709" spans="5:6">
      <c r="E709" s="34"/>
      <c r="F709" s="34"/>
    </row>
    <row r="710" spans="5:6">
      <c r="E710" s="34"/>
      <c r="F710" s="34"/>
    </row>
    <row r="711" spans="5:6">
      <c r="E711" s="34"/>
      <c r="F711" s="34"/>
    </row>
    <row r="712" spans="5:6">
      <c r="E712" s="34"/>
      <c r="F712" s="34"/>
    </row>
    <row r="713" spans="5:6">
      <c r="E713" s="34"/>
      <c r="F713" s="34"/>
    </row>
    <row r="714" spans="5:6">
      <c r="E714" s="34"/>
      <c r="F714" s="34"/>
    </row>
    <row r="715" spans="5:6">
      <c r="E715" s="34"/>
      <c r="F715" s="34"/>
    </row>
    <row r="716" spans="5:6">
      <c r="E716" s="34"/>
      <c r="F716" s="34"/>
    </row>
    <row r="717" spans="5:6">
      <c r="E717" s="34"/>
      <c r="F717" s="34"/>
    </row>
    <row r="718" spans="5:6">
      <c r="E718" s="34"/>
      <c r="F718" s="34"/>
    </row>
    <row r="719" spans="5:6">
      <c r="E719" s="34"/>
      <c r="F719" s="34"/>
    </row>
    <row r="720" spans="5:6">
      <c r="E720" s="34"/>
      <c r="F720" s="34"/>
    </row>
    <row r="721" spans="5:6">
      <c r="E721" s="34"/>
      <c r="F721" s="34"/>
    </row>
    <row r="722" spans="5:6">
      <c r="E722" s="34"/>
      <c r="F722" s="34"/>
    </row>
    <row r="723" spans="5:6">
      <c r="E723" s="34"/>
      <c r="F723" s="34"/>
    </row>
    <row r="724" spans="5:6">
      <c r="E724" s="34"/>
      <c r="F724" s="34"/>
    </row>
    <row r="725" spans="5:6">
      <c r="E725" s="34"/>
      <c r="F725" s="34"/>
    </row>
    <row r="726" spans="5:6">
      <c r="E726" s="34"/>
      <c r="F726" s="34"/>
    </row>
    <row r="727" spans="5:6">
      <c r="E727" s="34"/>
      <c r="F727" s="34"/>
    </row>
    <row r="728" spans="5:6">
      <c r="E728" s="34"/>
      <c r="F728" s="34"/>
    </row>
    <row r="729" spans="5:6">
      <c r="E729" s="34"/>
      <c r="F729" s="34"/>
    </row>
    <row r="730" spans="5:6">
      <c r="E730" s="34"/>
      <c r="F730" s="34"/>
    </row>
    <row r="731" spans="5:6">
      <c r="E731" s="34"/>
      <c r="F731" s="34"/>
    </row>
    <row r="732" spans="5:6">
      <c r="E732" s="34"/>
      <c r="F732" s="34"/>
    </row>
    <row r="733" spans="5:6">
      <c r="E733" s="34"/>
      <c r="F733" s="34"/>
    </row>
    <row r="734" spans="5:6">
      <c r="E734" s="34"/>
      <c r="F734" s="34"/>
    </row>
    <row r="735" spans="5:6">
      <c r="E735" s="34"/>
      <c r="F735" s="34"/>
    </row>
    <row r="736" spans="5:6">
      <c r="E736" s="34"/>
      <c r="F736" s="34"/>
    </row>
    <row r="737" spans="5:6">
      <c r="E737" s="34"/>
      <c r="F737" s="34"/>
    </row>
    <row r="738" spans="5:6">
      <c r="E738" s="34"/>
      <c r="F738" s="34"/>
    </row>
    <row r="739" spans="5:6">
      <c r="E739" s="34"/>
      <c r="F739" s="34"/>
    </row>
    <row r="740" spans="5:6">
      <c r="E740" s="34"/>
      <c r="F740" s="34"/>
    </row>
    <row r="741" spans="5:6">
      <c r="E741" s="34"/>
      <c r="F741" s="34"/>
    </row>
    <row r="742" spans="5:6">
      <c r="E742" s="34"/>
      <c r="F742" s="34"/>
    </row>
    <row r="743" spans="5:6">
      <c r="E743" s="34"/>
      <c r="F743" s="34"/>
    </row>
    <row r="744" spans="5:6">
      <c r="E744" s="34"/>
      <c r="F744" s="34"/>
    </row>
    <row r="745" spans="5:6">
      <c r="E745" s="34"/>
      <c r="F745" s="34"/>
    </row>
    <row r="746" spans="5:6">
      <c r="E746" s="34"/>
      <c r="F746" s="34"/>
    </row>
    <row r="747" spans="5:6">
      <c r="E747" s="34"/>
      <c r="F747" s="34"/>
    </row>
    <row r="748" spans="5:6">
      <c r="E748" s="34"/>
      <c r="F748" s="34"/>
    </row>
    <row r="749" spans="5:6">
      <c r="E749" s="34"/>
      <c r="F749" s="34"/>
    </row>
    <row r="750" spans="5:6">
      <c r="E750" s="34"/>
      <c r="F750" s="34"/>
    </row>
    <row r="751" spans="5:6">
      <c r="E751" s="34"/>
      <c r="F751" s="34"/>
    </row>
    <row r="752" spans="5:6">
      <c r="E752" s="34"/>
      <c r="F752" s="34"/>
    </row>
    <row r="753" spans="5:6">
      <c r="E753" s="34"/>
      <c r="F753" s="34"/>
    </row>
    <row r="754" spans="5:6">
      <c r="E754" s="34"/>
      <c r="F754" s="34"/>
    </row>
    <row r="755" spans="5:6">
      <c r="E755" s="34"/>
      <c r="F755" s="34"/>
    </row>
    <row r="756" spans="5:6">
      <c r="E756" s="34"/>
      <c r="F756" s="34"/>
    </row>
    <row r="757" spans="5:6">
      <c r="E757" s="34"/>
      <c r="F757" s="34"/>
    </row>
    <row r="758" spans="5:6">
      <c r="E758" s="34"/>
      <c r="F758" s="34"/>
    </row>
    <row r="759" spans="5:6">
      <c r="E759" s="34"/>
      <c r="F759" s="34"/>
    </row>
    <row r="760" spans="5:6">
      <c r="E760" s="34"/>
      <c r="F760" s="34"/>
    </row>
    <row r="761" spans="5:6">
      <c r="E761" s="34"/>
      <c r="F761" s="34"/>
    </row>
    <row r="762" spans="5:6">
      <c r="E762" s="34"/>
      <c r="F762" s="34"/>
    </row>
    <row r="763" spans="5:6">
      <c r="E763" s="34"/>
      <c r="F763" s="34"/>
    </row>
    <row r="764" spans="5:6">
      <c r="E764" s="34"/>
      <c r="F764" s="34"/>
    </row>
    <row r="765" spans="5:6">
      <c r="E765" s="34"/>
      <c r="F765" s="34"/>
    </row>
    <row r="766" spans="5:6">
      <c r="E766" s="34"/>
      <c r="F766" s="34"/>
    </row>
    <row r="767" spans="5:6">
      <c r="E767" s="34"/>
      <c r="F767" s="34"/>
    </row>
    <row r="768" spans="5:6">
      <c r="E768" s="34"/>
      <c r="F768" s="34"/>
    </row>
    <row r="769" spans="5:6">
      <c r="E769" s="34"/>
      <c r="F769" s="34"/>
    </row>
    <row r="770" spans="5:6">
      <c r="E770" s="34"/>
      <c r="F770" s="34"/>
    </row>
    <row r="771" spans="5:6">
      <c r="E771" s="34"/>
      <c r="F771" s="34"/>
    </row>
    <row r="772" spans="5:6">
      <c r="E772" s="34"/>
      <c r="F772" s="34"/>
    </row>
    <row r="773" spans="5:6">
      <c r="E773" s="34"/>
      <c r="F773" s="34"/>
    </row>
    <row r="774" spans="5:6">
      <c r="E774" s="34"/>
      <c r="F774" s="34"/>
    </row>
    <row r="775" spans="5:6">
      <c r="E775" s="34"/>
      <c r="F775" s="34"/>
    </row>
    <row r="776" spans="5:6">
      <c r="E776" s="34"/>
      <c r="F776" s="34"/>
    </row>
    <row r="777" spans="5:6">
      <c r="E777" s="34"/>
      <c r="F777" s="34"/>
    </row>
    <row r="778" spans="5:6">
      <c r="E778" s="34"/>
      <c r="F778" s="34"/>
    </row>
    <row r="779" spans="5:6">
      <c r="E779" s="34"/>
      <c r="F779" s="34"/>
    </row>
    <row r="780" spans="5:6">
      <c r="E780" s="34"/>
      <c r="F780" s="34"/>
    </row>
    <row r="781" spans="5:6">
      <c r="E781" s="34"/>
      <c r="F781" s="34"/>
    </row>
    <row r="782" spans="5:6">
      <c r="E782" s="34"/>
      <c r="F782" s="34"/>
    </row>
    <row r="783" spans="5:6">
      <c r="E783" s="34"/>
      <c r="F783" s="34"/>
    </row>
    <row r="784" spans="5:6">
      <c r="E784" s="34"/>
      <c r="F784" s="34"/>
    </row>
    <row r="785" spans="5:6">
      <c r="E785" s="34"/>
      <c r="F785" s="34"/>
    </row>
    <row r="786" spans="5:6">
      <c r="E786" s="34"/>
      <c r="F786" s="34"/>
    </row>
    <row r="787" spans="5:6">
      <c r="E787" s="34"/>
      <c r="F787" s="34"/>
    </row>
    <row r="788" spans="5:6">
      <c r="E788" s="34"/>
      <c r="F788" s="34"/>
    </row>
    <row r="789" spans="5:6">
      <c r="E789" s="34"/>
      <c r="F789" s="34"/>
    </row>
    <row r="790" spans="5:6">
      <c r="E790" s="34"/>
      <c r="F790" s="34"/>
    </row>
    <row r="791" spans="5:6">
      <c r="E791" s="34"/>
      <c r="F791" s="34"/>
    </row>
    <row r="792" spans="5:6">
      <c r="E792" s="34"/>
      <c r="F792" s="34"/>
    </row>
    <row r="793" spans="5:6">
      <c r="E793" s="34"/>
      <c r="F793" s="34"/>
    </row>
    <row r="794" spans="5:6">
      <c r="E794" s="34"/>
      <c r="F794" s="34"/>
    </row>
    <row r="795" spans="5:6">
      <c r="E795" s="34"/>
      <c r="F795" s="34"/>
    </row>
    <row r="796" spans="5:6">
      <c r="E796" s="34"/>
      <c r="F796" s="34"/>
    </row>
    <row r="797" spans="5:6">
      <c r="E797" s="34"/>
      <c r="F797" s="34"/>
    </row>
    <row r="798" spans="5:6">
      <c r="E798" s="34"/>
      <c r="F798" s="34"/>
    </row>
    <row r="799" spans="5:6">
      <c r="E799" s="34"/>
      <c r="F799" s="34"/>
    </row>
    <row r="800" spans="5:6">
      <c r="E800" s="34"/>
      <c r="F800" s="34"/>
    </row>
    <row r="801" spans="5:6">
      <c r="E801" s="34"/>
      <c r="F801" s="34"/>
    </row>
    <row r="802" spans="5:6">
      <c r="E802" s="34"/>
      <c r="F802" s="34"/>
    </row>
    <row r="803" spans="5:6">
      <c r="E803" s="34"/>
      <c r="F803" s="34"/>
    </row>
    <row r="804" spans="5:6">
      <c r="E804" s="34"/>
      <c r="F804" s="34"/>
    </row>
    <row r="805" spans="5:6">
      <c r="E805" s="34"/>
      <c r="F805" s="34"/>
    </row>
    <row r="806" spans="5:6">
      <c r="E806" s="34"/>
      <c r="F806" s="34"/>
    </row>
    <row r="807" spans="5:6">
      <c r="E807" s="34"/>
      <c r="F807" s="34"/>
    </row>
    <row r="808" spans="5:6">
      <c r="E808" s="34"/>
      <c r="F808" s="34"/>
    </row>
    <row r="809" spans="5:6">
      <c r="E809" s="34"/>
      <c r="F809" s="34"/>
    </row>
    <row r="810" spans="5:6">
      <c r="E810" s="34"/>
      <c r="F810" s="34"/>
    </row>
    <row r="811" spans="5:6">
      <c r="E811" s="34"/>
      <c r="F811" s="34"/>
    </row>
    <row r="812" spans="5:6">
      <c r="E812" s="34"/>
      <c r="F812" s="34"/>
    </row>
    <row r="813" spans="5:6">
      <c r="E813" s="34"/>
      <c r="F813" s="34"/>
    </row>
    <row r="814" spans="5:6">
      <c r="E814" s="34"/>
      <c r="F814" s="34"/>
    </row>
    <row r="815" spans="5:6">
      <c r="E815" s="34"/>
      <c r="F815" s="34"/>
    </row>
    <row r="816" spans="5:6">
      <c r="E816" s="34"/>
      <c r="F816" s="34"/>
    </row>
    <row r="817" spans="5:6">
      <c r="E817" s="34"/>
      <c r="F817" s="34"/>
    </row>
    <row r="818" spans="5:6">
      <c r="E818" s="34"/>
      <c r="F818" s="34"/>
    </row>
    <row r="819" spans="5:6">
      <c r="E819" s="34"/>
      <c r="F819" s="34"/>
    </row>
    <row r="820" spans="5:6">
      <c r="E820" s="34"/>
      <c r="F820" s="34"/>
    </row>
    <row r="821" spans="5:6">
      <c r="E821" s="34"/>
      <c r="F821" s="34"/>
    </row>
    <row r="822" spans="5:6">
      <c r="E822" s="34"/>
      <c r="F822" s="34"/>
    </row>
    <row r="823" spans="5:6">
      <c r="E823" s="34"/>
      <c r="F823" s="34"/>
    </row>
    <row r="824" spans="5:6">
      <c r="E824" s="34"/>
      <c r="F824" s="34"/>
    </row>
    <row r="825" spans="5:6">
      <c r="E825" s="34"/>
      <c r="F825" s="34"/>
    </row>
    <row r="826" spans="5:6">
      <c r="E826" s="34"/>
      <c r="F826" s="34"/>
    </row>
    <row r="827" spans="5:6">
      <c r="E827" s="34"/>
      <c r="F827" s="34"/>
    </row>
    <row r="828" spans="5:6">
      <c r="E828" s="34"/>
      <c r="F828" s="34"/>
    </row>
    <row r="829" spans="5:6">
      <c r="E829" s="34"/>
      <c r="F829" s="34"/>
    </row>
    <row r="830" spans="5:6">
      <c r="E830" s="34"/>
      <c r="F830" s="34"/>
    </row>
    <row r="831" spans="5:6">
      <c r="E831" s="34"/>
      <c r="F831" s="34"/>
    </row>
    <row r="832" spans="5:6">
      <c r="E832" s="34"/>
      <c r="F832" s="34"/>
    </row>
    <row r="833" spans="5:6">
      <c r="E833" s="34"/>
      <c r="F833" s="34"/>
    </row>
    <row r="834" spans="5:6">
      <c r="E834" s="34"/>
      <c r="F834" s="34"/>
    </row>
    <row r="835" spans="5:6">
      <c r="E835" s="34"/>
      <c r="F835" s="34"/>
    </row>
    <row r="836" spans="5:6">
      <c r="E836" s="34"/>
      <c r="F836" s="34"/>
    </row>
    <row r="837" spans="5:6">
      <c r="E837" s="34"/>
      <c r="F837" s="34"/>
    </row>
    <row r="838" spans="5:6">
      <c r="E838" s="34"/>
      <c r="F838" s="34"/>
    </row>
    <row r="839" spans="5:6">
      <c r="E839" s="34"/>
      <c r="F839" s="34"/>
    </row>
    <row r="840" spans="5:6">
      <c r="E840" s="34"/>
      <c r="F840" s="34"/>
    </row>
    <row r="841" spans="5:6">
      <c r="E841" s="34"/>
      <c r="F841" s="34"/>
    </row>
    <row r="842" spans="5:6">
      <c r="E842" s="34"/>
      <c r="F842" s="34"/>
    </row>
    <row r="843" spans="5:6">
      <c r="E843" s="34"/>
      <c r="F843" s="34"/>
    </row>
    <row r="844" spans="5:6">
      <c r="E844" s="34"/>
      <c r="F844" s="34"/>
    </row>
    <row r="845" spans="5:6">
      <c r="E845" s="34"/>
      <c r="F845" s="34"/>
    </row>
    <row r="846" spans="5:6">
      <c r="E846" s="34"/>
      <c r="F846" s="34"/>
    </row>
    <row r="847" spans="5:6">
      <c r="E847" s="34"/>
      <c r="F847" s="34"/>
    </row>
    <row r="848" spans="5:6">
      <c r="E848" s="34"/>
      <c r="F848" s="34"/>
    </row>
    <row r="849" spans="5:6">
      <c r="E849" s="34"/>
      <c r="F849" s="34"/>
    </row>
    <row r="850" spans="5:6">
      <c r="E850" s="34"/>
      <c r="F850" s="34"/>
    </row>
    <row r="851" spans="5:6">
      <c r="E851" s="34"/>
      <c r="F851" s="34"/>
    </row>
    <row r="852" spans="5:6">
      <c r="E852" s="34"/>
      <c r="F852" s="34"/>
    </row>
    <row r="853" spans="5:6">
      <c r="E853" s="34"/>
      <c r="F853" s="34"/>
    </row>
    <row r="854" spans="5:6">
      <c r="E854" s="34"/>
      <c r="F854" s="34"/>
    </row>
    <row r="855" spans="5:6">
      <c r="E855" s="34"/>
      <c r="F855" s="34"/>
    </row>
    <row r="856" spans="5:6">
      <c r="E856" s="34"/>
      <c r="F856" s="34"/>
    </row>
    <row r="857" spans="5:6">
      <c r="E857" s="34"/>
      <c r="F857" s="34"/>
    </row>
    <row r="858" spans="5:6">
      <c r="E858" s="34"/>
      <c r="F858" s="34"/>
    </row>
    <row r="859" spans="5:6">
      <c r="E859" s="34"/>
      <c r="F859" s="34"/>
    </row>
    <row r="860" spans="5:6">
      <c r="E860" s="34"/>
      <c r="F860" s="34"/>
    </row>
    <row r="861" spans="5:6">
      <c r="E861" s="34"/>
      <c r="F861" s="34"/>
    </row>
    <row r="862" spans="5:6">
      <c r="E862" s="34"/>
      <c r="F862" s="34"/>
    </row>
    <row r="863" spans="5:6">
      <c r="E863" s="34"/>
      <c r="F863" s="34"/>
    </row>
    <row r="864" spans="5:6">
      <c r="E864" s="34"/>
      <c r="F864" s="34"/>
    </row>
    <row r="865" spans="5:6">
      <c r="E865" s="34"/>
      <c r="F865" s="34"/>
    </row>
    <row r="866" spans="5:6">
      <c r="E866" s="34"/>
      <c r="F866" s="34"/>
    </row>
    <row r="867" spans="5:6">
      <c r="E867" s="34"/>
      <c r="F867" s="34"/>
    </row>
    <row r="868" spans="5:6">
      <c r="E868" s="34"/>
      <c r="F868" s="34"/>
    </row>
    <row r="869" spans="5:6">
      <c r="E869" s="34"/>
      <c r="F869" s="34"/>
    </row>
    <row r="870" spans="5:6">
      <c r="E870" s="34"/>
      <c r="F870" s="34"/>
    </row>
    <row r="871" spans="5:6">
      <c r="E871" s="34"/>
      <c r="F871" s="34"/>
    </row>
  </sheetData>
  <autoFilter ref="A1:M1" xr:uid="{00000000-0001-0000-1B00-000000000000}"/>
  <phoneticPr fontId="4" type="noConversion"/>
  <conditionalFormatting sqref="D1">
    <cfRule type="cellIs" dxfId="48" priority="2" operator="equal">
      <formula>0</formula>
    </cfRule>
  </conditionalFormatting>
  <conditionalFormatting sqref="F1:L1">
    <cfRule type="cellIs" dxfId="47" priority="1"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79"/>
  <sheetViews>
    <sheetView zoomScale="110" zoomScaleNormal="110" workbookViewId="0">
      <pane ySplit="1" topLeftCell="A2" activePane="bottomLeft" state="frozen"/>
      <selection pane="bottomLeft" activeCell="C4" sqref="C4"/>
    </sheetView>
  </sheetViews>
  <sheetFormatPr baseColWidth="10" defaultColWidth="8.83203125" defaultRowHeight="16"/>
  <cols>
    <col min="1" max="1" width="12" style="5" bestFit="1" customWidth="1"/>
    <col min="2" max="2" width="9" style="5" bestFit="1" customWidth="1"/>
    <col min="3" max="3" width="20.1640625" style="5" customWidth="1"/>
    <col min="4" max="4" width="35" style="5" customWidth="1"/>
    <col min="5" max="5" width="30.1640625" style="42" bestFit="1" customWidth="1"/>
    <col min="6" max="6" width="24.33203125" style="42" bestFit="1" customWidth="1"/>
    <col min="7" max="7" width="32.1640625" style="251" bestFit="1" customWidth="1"/>
    <col min="8" max="8" width="30.5" style="42" hidden="1" customWidth="1"/>
    <col min="9" max="9" width="32.1640625" style="42" bestFit="1" customWidth="1"/>
    <col min="10" max="10" width="37" style="52" bestFit="1" customWidth="1"/>
    <col min="11" max="11" width="30.1640625" style="52" bestFit="1" customWidth="1"/>
    <col min="12" max="12" width="33.1640625" style="31" bestFit="1" customWidth="1"/>
    <col min="13" max="13" width="32.6640625" style="52" bestFit="1" customWidth="1"/>
    <col min="14" max="14" width="32" style="34" bestFit="1" customWidth="1"/>
    <col min="15" max="15" width="51.33203125" style="95" bestFit="1" customWidth="1"/>
    <col min="16" max="16" width="135.1640625" style="34" customWidth="1"/>
    <col min="17" max="16384" width="8.83203125" style="34"/>
  </cols>
  <sheetData>
    <row r="1" spans="1:16" s="6" customFormat="1" ht="18" customHeight="1">
      <c r="A1" s="70" t="s">
        <v>76</v>
      </c>
      <c r="B1" s="70" t="s">
        <v>77</v>
      </c>
      <c r="C1" s="70" t="s">
        <v>0</v>
      </c>
      <c r="D1" s="6" t="s">
        <v>209</v>
      </c>
      <c r="E1" s="70" t="s">
        <v>210</v>
      </c>
      <c r="F1" s="6" t="s">
        <v>211</v>
      </c>
      <c r="G1" s="142" t="s">
        <v>78</v>
      </c>
      <c r="H1" s="6" t="s">
        <v>79</v>
      </c>
      <c r="I1" s="70" t="s">
        <v>212</v>
      </c>
      <c r="J1" s="6" t="s">
        <v>80</v>
      </c>
      <c r="K1" s="6" t="s">
        <v>83</v>
      </c>
      <c r="L1" s="6" t="s">
        <v>84</v>
      </c>
      <c r="M1" s="6" t="s">
        <v>91</v>
      </c>
      <c r="N1" s="6" t="s">
        <v>1230</v>
      </c>
      <c r="O1" s="102" t="s">
        <v>1231</v>
      </c>
      <c r="P1" s="100" t="s">
        <v>74</v>
      </c>
    </row>
    <row r="2" spans="1:16" ht="18" customHeight="1">
      <c r="A2" s="5" t="s">
        <v>95</v>
      </c>
      <c r="B2" s="27">
        <v>2010</v>
      </c>
      <c r="C2" s="5" t="s">
        <v>1232</v>
      </c>
      <c r="E2" s="42" t="s">
        <v>1233</v>
      </c>
      <c r="G2" s="251">
        <v>38354</v>
      </c>
      <c r="N2" s="29" t="s">
        <v>578</v>
      </c>
      <c r="O2" s="99" t="s">
        <v>578</v>
      </c>
      <c r="P2" t="s">
        <v>171</v>
      </c>
    </row>
    <row r="3" spans="1:16">
      <c r="A3" s="5" t="s">
        <v>95</v>
      </c>
      <c r="B3" s="27">
        <v>2010</v>
      </c>
      <c r="C3" s="5" t="s">
        <v>1232</v>
      </c>
      <c r="D3" s="9" t="s">
        <v>387</v>
      </c>
      <c r="E3" s="42" t="s">
        <v>1234</v>
      </c>
      <c r="G3" s="251">
        <v>35930</v>
      </c>
      <c r="P3" t="s">
        <v>171</v>
      </c>
    </row>
    <row r="4" spans="1:16">
      <c r="A4" s="5" t="s">
        <v>95</v>
      </c>
      <c r="B4" s="27">
        <v>2010</v>
      </c>
      <c r="C4" s="5" t="s">
        <v>1232</v>
      </c>
      <c r="D4" s="223" t="s">
        <v>553</v>
      </c>
      <c r="E4" s="34" t="s">
        <v>1235</v>
      </c>
      <c r="G4" s="251">
        <v>19888</v>
      </c>
      <c r="P4" t="s">
        <v>171</v>
      </c>
    </row>
    <row r="5" spans="1:16">
      <c r="A5" s="5" t="s">
        <v>95</v>
      </c>
      <c r="B5" s="27">
        <v>2010</v>
      </c>
      <c r="C5" s="5" t="s">
        <v>1232</v>
      </c>
      <c r="D5" s="9" t="s">
        <v>385</v>
      </c>
      <c r="E5" s="42" t="s">
        <v>1236</v>
      </c>
      <c r="G5" s="251">
        <v>16973</v>
      </c>
      <c r="P5" t="s">
        <v>171</v>
      </c>
    </row>
    <row r="6" spans="1:16">
      <c r="A6" s="5" t="s">
        <v>95</v>
      </c>
      <c r="B6" s="27">
        <v>2010</v>
      </c>
      <c r="C6" s="5" t="s">
        <v>1232</v>
      </c>
      <c r="D6" s="9" t="s">
        <v>381</v>
      </c>
      <c r="E6" s="42" t="s">
        <v>1237</v>
      </c>
      <c r="G6" s="251">
        <v>12275</v>
      </c>
      <c r="P6" t="s">
        <v>171</v>
      </c>
    </row>
    <row r="7" spans="1:16">
      <c r="A7" s="5" t="s">
        <v>95</v>
      </c>
      <c r="B7" s="5">
        <v>2011</v>
      </c>
      <c r="C7" s="5" t="s">
        <v>1232</v>
      </c>
      <c r="E7" s="42" t="s">
        <v>1233</v>
      </c>
      <c r="G7" s="251">
        <v>48936</v>
      </c>
      <c r="P7" s="200" t="s">
        <v>172</v>
      </c>
    </row>
    <row r="8" spans="1:16">
      <c r="A8" s="5" t="s">
        <v>95</v>
      </c>
      <c r="B8" s="5">
        <v>2011</v>
      </c>
      <c r="C8" s="5" t="s">
        <v>1232</v>
      </c>
      <c r="D8" s="9" t="s">
        <v>387</v>
      </c>
      <c r="E8" s="42" t="s">
        <v>1234</v>
      </c>
      <c r="G8" s="251">
        <v>39540</v>
      </c>
      <c r="P8" s="200" t="s">
        <v>172</v>
      </c>
    </row>
    <row r="9" spans="1:16">
      <c r="A9" s="5" t="s">
        <v>95</v>
      </c>
      <c r="B9" s="5">
        <v>2011</v>
      </c>
      <c r="C9" s="5" t="s">
        <v>1232</v>
      </c>
      <c r="D9" s="223" t="s">
        <v>553</v>
      </c>
      <c r="E9" s="34" t="s">
        <v>1238</v>
      </c>
      <c r="G9" s="251">
        <v>23404</v>
      </c>
      <c r="P9" s="200" t="s">
        <v>172</v>
      </c>
    </row>
    <row r="10" spans="1:16">
      <c r="A10" s="5" t="s">
        <v>95</v>
      </c>
      <c r="B10" s="5">
        <v>2011</v>
      </c>
      <c r="C10" s="5" t="s">
        <v>1232</v>
      </c>
      <c r="D10" s="9" t="s">
        <v>556</v>
      </c>
      <c r="E10" s="42" t="s">
        <v>1239</v>
      </c>
      <c r="G10" s="251">
        <v>18828</v>
      </c>
      <c r="P10" s="200" t="s">
        <v>172</v>
      </c>
    </row>
    <row r="11" spans="1:16">
      <c r="A11" s="5" t="s">
        <v>95</v>
      </c>
      <c r="B11" s="5">
        <v>2011</v>
      </c>
      <c r="C11" s="5" t="s">
        <v>1232</v>
      </c>
      <c r="D11" s="9" t="s">
        <v>385</v>
      </c>
      <c r="E11" s="42" t="s">
        <v>1236</v>
      </c>
      <c r="G11" s="251">
        <v>18581</v>
      </c>
      <c r="P11" s="200" t="s">
        <v>172</v>
      </c>
    </row>
    <row r="12" spans="1:16">
      <c r="A12" s="5" t="s">
        <v>95</v>
      </c>
      <c r="B12" s="5">
        <v>2011</v>
      </c>
      <c r="C12" s="5" t="s">
        <v>1232</v>
      </c>
      <c r="D12" s="9" t="s">
        <v>381</v>
      </c>
      <c r="E12" s="42" t="s">
        <v>1237</v>
      </c>
      <c r="G12" s="251">
        <v>16140</v>
      </c>
      <c r="P12" s="200" t="s">
        <v>172</v>
      </c>
    </row>
    <row r="13" spans="1:16">
      <c r="A13" s="5" t="s">
        <v>95</v>
      </c>
      <c r="B13" s="5">
        <v>2012</v>
      </c>
      <c r="C13" s="5" t="s">
        <v>1232</v>
      </c>
      <c r="E13" s="42" t="s">
        <v>1233</v>
      </c>
      <c r="G13" s="251">
        <v>57277</v>
      </c>
      <c r="P13" t="s">
        <v>173</v>
      </c>
    </row>
    <row r="14" spans="1:16">
      <c r="A14" s="5" t="s">
        <v>95</v>
      </c>
      <c r="B14" s="5">
        <v>2012</v>
      </c>
      <c r="C14" s="5" t="s">
        <v>1232</v>
      </c>
      <c r="D14" s="9" t="s">
        <v>387</v>
      </c>
      <c r="E14" s="42" t="s">
        <v>1234</v>
      </c>
      <c r="G14" s="251">
        <v>40627</v>
      </c>
      <c r="P14" t="s">
        <v>173</v>
      </c>
    </row>
    <row r="15" spans="1:16">
      <c r="A15" s="5" t="s">
        <v>95</v>
      </c>
      <c r="B15" s="5">
        <v>2012</v>
      </c>
      <c r="C15" s="5" t="s">
        <v>1232</v>
      </c>
      <c r="D15" s="223" t="s">
        <v>553</v>
      </c>
      <c r="E15" s="34" t="s">
        <v>1238</v>
      </c>
      <c r="G15" s="251">
        <v>26618</v>
      </c>
      <c r="P15" t="s">
        <v>173</v>
      </c>
    </row>
    <row r="16" spans="1:16">
      <c r="A16" s="5" t="s">
        <v>95</v>
      </c>
      <c r="B16" s="5">
        <v>2012</v>
      </c>
      <c r="C16" s="5" t="s">
        <v>1232</v>
      </c>
      <c r="D16" s="9" t="s">
        <v>556</v>
      </c>
      <c r="E16" s="42" t="s">
        <v>1239</v>
      </c>
      <c r="G16" s="251">
        <v>23148</v>
      </c>
      <c r="P16" t="s">
        <v>173</v>
      </c>
    </row>
    <row r="17" spans="1:16">
      <c r="A17" s="5" t="s">
        <v>95</v>
      </c>
      <c r="B17" s="5">
        <v>2012</v>
      </c>
      <c r="C17" s="5" t="s">
        <v>1232</v>
      </c>
      <c r="D17" s="9" t="s">
        <v>385</v>
      </c>
      <c r="E17" s="42" t="s">
        <v>1236</v>
      </c>
      <c r="G17" s="251">
        <v>19056</v>
      </c>
      <c r="P17" t="s">
        <v>173</v>
      </c>
    </row>
    <row r="18" spans="1:16">
      <c r="A18" s="5" t="s">
        <v>95</v>
      </c>
      <c r="B18" s="5">
        <v>2012</v>
      </c>
      <c r="C18" s="5" t="s">
        <v>1232</v>
      </c>
      <c r="D18" s="9" t="s">
        <v>381</v>
      </c>
      <c r="E18" s="42" t="s">
        <v>1237</v>
      </c>
      <c r="G18" s="251">
        <v>18065</v>
      </c>
      <c r="P18" t="s">
        <v>173</v>
      </c>
    </row>
    <row r="19" spans="1:16">
      <c r="A19" s="5" t="s">
        <v>95</v>
      </c>
      <c r="B19" s="5">
        <v>2013</v>
      </c>
      <c r="C19" s="5" t="s">
        <v>1232</v>
      </c>
      <c r="D19" s="9" t="s">
        <v>387</v>
      </c>
      <c r="E19" s="42" t="s">
        <v>1234</v>
      </c>
      <c r="G19" s="251">
        <v>38595</v>
      </c>
      <c r="P19" t="s">
        <v>174</v>
      </c>
    </row>
    <row r="20" spans="1:16">
      <c r="A20" s="5" t="s">
        <v>95</v>
      </c>
      <c r="B20" s="5">
        <v>2013</v>
      </c>
      <c r="C20" s="5" t="s">
        <v>1232</v>
      </c>
      <c r="D20" s="9" t="s">
        <v>556</v>
      </c>
      <c r="E20" s="42" t="s">
        <v>1239</v>
      </c>
      <c r="G20" s="251">
        <v>31131</v>
      </c>
      <c r="P20" t="s">
        <v>174</v>
      </c>
    </row>
    <row r="21" spans="1:16">
      <c r="A21" s="5" t="s">
        <v>95</v>
      </c>
      <c r="B21" s="5">
        <v>2013</v>
      </c>
      <c r="C21" s="5" t="s">
        <v>1232</v>
      </c>
      <c r="D21" s="223" t="s">
        <v>553</v>
      </c>
      <c r="E21" s="34" t="s">
        <v>1238</v>
      </c>
      <c r="G21" s="251">
        <v>22085</v>
      </c>
      <c r="P21" t="s">
        <v>174</v>
      </c>
    </row>
    <row r="22" spans="1:16">
      <c r="A22" s="5" t="s">
        <v>95</v>
      </c>
      <c r="B22" s="5">
        <v>2013</v>
      </c>
      <c r="C22" s="5" t="s">
        <v>1232</v>
      </c>
      <c r="D22" s="9" t="s">
        <v>381</v>
      </c>
      <c r="E22" s="42" t="s">
        <v>1237</v>
      </c>
      <c r="G22" s="251">
        <v>19042</v>
      </c>
      <c r="P22" t="s">
        <v>174</v>
      </c>
    </row>
    <row r="23" spans="1:16">
      <c r="A23" s="5" t="s">
        <v>95</v>
      </c>
      <c r="B23" s="5">
        <v>2013</v>
      </c>
      <c r="C23" s="5" t="s">
        <v>1232</v>
      </c>
      <c r="D23" s="9" t="s">
        <v>385</v>
      </c>
      <c r="E23" s="42" t="s">
        <v>1236</v>
      </c>
      <c r="G23" s="251">
        <v>17624</v>
      </c>
      <c r="P23" t="s">
        <v>174</v>
      </c>
    </row>
    <row r="24" spans="1:16">
      <c r="A24" s="5" t="s">
        <v>95</v>
      </c>
      <c r="B24" s="5">
        <v>2014</v>
      </c>
      <c r="C24" s="5" t="s">
        <v>1232</v>
      </c>
      <c r="D24" s="9" t="s">
        <v>387</v>
      </c>
      <c r="E24" s="42" t="s">
        <v>1234</v>
      </c>
      <c r="G24" s="251">
        <v>33084</v>
      </c>
      <c r="P24" t="s">
        <v>175</v>
      </c>
    </row>
    <row r="25" spans="1:16">
      <c r="A25" s="5" t="s">
        <v>95</v>
      </c>
      <c r="B25" s="5">
        <v>2014</v>
      </c>
      <c r="C25" s="5" t="s">
        <v>1232</v>
      </c>
      <c r="D25" s="9" t="s">
        <v>381</v>
      </c>
      <c r="E25" s="42" t="s">
        <v>1237</v>
      </c>
      <c r="G25" s="251">
        <v>22961</v>
      </c>
      <c r="P25" t="s">
        <v>175</v>
      </c>
    </row>
    <row r="26" spans="1:16">
      <c r="A26" s="5" t="s">
        <v>95</v>
      </c>
      <c r="B26" s="5">
        <v>2014</v>
      </c>
      <c r="C26" s="5" t="s">
        <v>1232</v>
      </c>
      <c r="D26" s="9" t="s">
        <v>556</v>
      </c>
      <c r="E26" s="42" t="s">
        <v>1239</v>
      </c>
      <c r="G26" s="251">
        <v>21071</v>
      </c>
      <c r="P26" t="s">
        <v>175</v>
      </c>
    </row>
    <row r="27" spans="1:16">
      <c r="A27" s="5" t="s">
        <v>95</v>
      </c>
      <c r="B27" s="5">
        <v>2014</v>
      </c>
      <c r="C27" s="5" t="s">
        <v>1232</v>
      </c>
      <c r="D27" s="9" t="s">
        <v>385</v>
      </c>
      <c r="E27" s="42" t="s">
        <v>1236</v>
      </c>
      <c r="G27" s="251">
        <v>17443</v>
      </c>
      <c r="P27" t="s">
        <v>175</v>
      </c>
    </row>
    <row r="28" spans="1:16">
      <c r="A28" s="5" t="s">
        <v>95</v>
      </c>
      <c r="B28" s="5">
        <v>2015</v>
      </c>
      <c r="C28" s="5" t="s">
        <v>1232</v>
      </c>
      <c r="D28" s="9" t="s">
        <v>387</v>
      </c>
      <c r="E28" s="42" t="s">
        <v>1234</v>
      </c>
      <c r="G28" s="251">
        <v>34132</v>
      </c>
      <c r="P28" s="200" t="s">
        <v>176</v>
      </c>
    </row>
    <row r="29" spans="1:16">
      <c r="A29" s="5" t="s">
        <v>95</v>
      </c>
      <c r="B29" s="5">
        <v>2015</v>
      </c>
      <c r="C29" s="5" t="s">
        <v>1232</v>
      </c>
      <c r="D29" s="9" t="s">
        <v>381</v>
      </c>
      <c r="E29" s="42" t="s">
        <v>1237</v>
      </c>
      <c r="G29" s="251">
        <v>28761</v>
      </c>
      <c r="P29" s="200" t="s">
        <v>176</v>
      </c>
    </row>
    <row r="30" spans="1:16">
      <c r="A30" s="5" t="s">
        <v>95</v>
      </c>
      <c r="B30" s="5">
        <v>2015</v>
      </c>
      <c r="C30" s="5" t="s">
        <v>1232</v>
      </c>
      <c r="D30" s="9" t="s">
        <v>556</v>
      </c>
      <c r="E30" s="42" t="s">
        <v>1239</v>
      </c>
      <c r="G30" s="251">
        <v>26885</v>
      </c>
      <c r="P30" s="200" t="s">
        <v>176</v>
      </c>
    </row>
    <row r="31" spans="1:16">
      <c r="A31" s="5" t="s">
        <v>95</v>
      </c>
      <c r="B31" s="5">
        <v>2015</v>
      </c>
      <c r="C31" s="5" t="s">
        <v>1232</v>
      </c>
      <c r="D31" s="9" t="s">
        <v>385</v>
      </c>
      <c r="E31" s="42" t="s">
        <v>1236</v>
      </c>
      <c r="G31" s="245">
        <v>18736</v>
      </c>
      <c r="P31" s="200" t="s">
        <v>176</v>
      </c>
    </row>
    <row r="32" spans="1:16">
      <c r="A32" s="5" t="s">
        <v>95</v>
      </c>
      <c r="B32" s="5">
        <v>2016</v>
      </c>
      <c r="C32" s="5" t="s">
        <v>1232</v>
      </c>
      <c r="D32" s="9" t="s">
        <v>387</v>
      </c>
      <c r="E32" s="42" t="s">
        <v>1234</v>
      </c>
      <c r="G32" s="251">
        <v>38356</v>
      </c>
      <c r="P32" s="200" t="s">
        <v>177</v>
      </c>
    </row>
    <row r="33" spans="1:16">
      <c r="A33" s="5" t="s">
        <v>95</v>
      </c>
      <c r="B33" s="5">
        <v>2016</v>
      </c>
      <c r="C33" s="5" t="s">
        <v>1232</v>
      </c>
      <c r="D33" s="9" t="s">
        <v>556</v>
      </c>
      <c r="E33" s="42" t="s">
        <v>1239</v>
      </c>
      <c r="G33" s="251">
        <v>28582</v>
      </c>
      <c r="P33" s="200" t="s">
        <v>177</v>
      </c>
    </row>
    <row r="34" spans="1:16">
      <c r="A34" s="5" t="s">
        <v>95</v>
      </c>
      <c r="B34" s="5">
        <v>2016</v>
      </c>
      <c r="C34" s="5" t="s">
        <v>1232</v>
      </c>
      <c r="D34" s="9" t="s">
        <v>381</v>
      </c>
      <c r="E34" s="42" t="s">
        <v>1237</v>
      </c>
      <c r="G34" s="251">
        <v>20984</v>
      </c>
      <c r="P34" s="200" t="s">
        <v>177</v>
      </c>
    </row>
    <row r="35" spans="1:16">
      <c r="A35" s="5" t="s">
        <v>95</v>
      </c>
      <c r="B35" s="5">
        <v>2016</v>
      </c>
      <c r="C35" s="5" t="s">
        <v>1232</v>
      </c>
      <c r="D35" s="9" t="s">
        <v>385</v>
      </c>
      <c r="E35" s="42" t="s">
        <v>1236</v>
      </c>
      <c r="G35" s="251">
        <v>19982</v>
      </c>
      <c r="P35" s="200" t="s">
        <v>177</v>
      </c>
    </row>
    <row r="36" spans="1:16">
      <c r="A36" s="5" t="s">
        <v>95</v>
      </c>
      <c r="B36" s="5">
        <v>2017</v>
      </c>
      <c r="C36" s="5" t="s">
        <v>1232</v>
      </c>
      <c r="D36" s="9" t="s">
        <v>387</v>
      </c>
      <c r="E36" s="42" t="s">
        <v>1234</v>
      </c>
      <c r="G36" s="251">
        <v>38315</v>
      </c>
      <c r="P36" s="200" t="s">
        <v>178</v>
      </c>
    </row>
    <row r="37" spans="1:16">
      <c r="A37" s="5" t="s">
        <v>95</v>
      </c>
      <c r="B37" s="5">
        <v>2017</v>
      </c>
      <c r="C37" s="5" t="s">
        <v>1232</v>
      </c>
      <c r="D37" s="9" t="s">
        <v>556</v>
      </c>
      <c r="E37" s="42" t="s">
        <v>1239</v>
      </c>
      <c r="G37" s="251">
        <v>22682</v>
      </c>
      <c r="P37" s="200" t="s">
        <v>178</v>
      </c>
    </row>
    <row r="38" spans="1:16">
      <c r="A38" s="5" t="s">
        <v>95</v>
      </c>
      <c r="B38" s="5">
        <v>2017</v>
      </c>
      <c r="C38" s="5" t="s">
        <v>1232</v>
      </c>
      <c r="D38" s="9" t="s">
        <v>381</v>
      </c>
      <c r="E38" s="42" t="s">
        <v>1237</v>
      </c>
      <c r="G38" s="251">
        <v>21864</v>
      </c>
      <c r="P38" s="200" t="s">
        <v>178</v>
      </c>
    </row>
    <row r="39" spans="1:16">
      <c r="A39" s="5" t="s">
        <v>95</v>
      </c>
      <c r="B39" s="5">
        <v>2017</v>
      </c>
      <c r="C39" s="5" t="s">
        <v>1232</v>
      </c>
      <c r="D39" s="9" t="s">
        <v>385</v>
      </c>
      <c r="E39" s="42" t="s">
        <v>1236</v>
      </c>
      <c r="G39" s="251">
        <v>20592</v>
      </c>
      <c r="P39" s="200" t="s">
        <v>178</v>
      </c>
    </row>
    <row r="40" spans="1:16">
      <c r="A40" s="5" t="s">
        <v>95</v>
      </c>
      <c r="B40" s="5">
        <v>2018</v>
      </c>
      <c r="C40" s="5" t="s">
        <v>1232</v>
      </c>
      <c r="D40" s="9" t="s">
        <v>387</v>
      </c>
      <c r="E40" s="42" t="s">
        <v>1234</v>
      </c>
      <c r="G40" s="251">
        <v>37854</v>
      </c>
      <c r="I40" s="24"/>
      <c r="P40" s="19" t="s">
        <v>1240</v>
      </c>
    </row>
    <row r="41" spans="1:16">
      <c r="A41" s="5" t="s">
        <v>95</v>
      </c>
      <c r="B41" s="5">
        <v>2018</v>
      </c>
      <c r="C41" s="5" t="s">
        <v>1232</v>
      </c>
      <c r="D41" s="9" t="s">
        <v>381</v>
      </c>
      <c r="E41" s="42" t="s">
        <v>1237</v>
      </c>
      <c r="G41" s="251">
        <v>21867</v>
      </c>
      <c r="I41" s="24"/>
      <c r="P41" s="19" t="s">
        <v>1241</v>
      </c>
    </row>
    <row r="42" spans="1:16">
      <c r="A42" s="5" t="s">
        <v>95</v>
      </c>
      <c r="B42" s="5">
        <v>2018</v>
      </c>
      <c r="C42" s="5" t="s">
        <v>1232</v>
      </c>
      <c r="D42" s="9" t="s">
        <v>385</v>
      </c>
      <c r="E42" s="42" t="s">
        <v>1236</v>
      </c>
      <c r="G42" s="251">
        <v>21472</v>
      </c>
      <c r="I42" s="24"/>
      <c r="P42" s="19" t="s">
        <v>1241</v>
      </c>
    </row>
    <row r="43" spans="1:16">
      <c r="A43" s="5" t="s">
        <v>95</v>
      </c>
      <c r="B43" s="5">
        <v>2018</v>
      </c>
      <c r="C43" s="5" t="s">
        <v>1232</v>
      </c>
      <c r="D43" s="9" t="s">
        <v>556</v>
      </c>
      <c r="E43" s="42" t="s">
        <v>1239</v>
      </c>
      <c r="G43" s="251">
        <v>18615</v>
      </c>
      <c r="I43" s="24"/>
      <c r="P43" s="19" t="s">
        <v>1241</v>
      </c>
    </row>
    <row r="44" spans="1:16">
      <c r="A44" s="5" t="s">
        <v>95</v>
      </c>
      <c r="B44" s="5">
        <v>2019</v>
      </c>
      <c r="C44" s="5" t="s">
        <v>1232</v>
      </c>
      <c r="D44" s="9" t="s">
        <v>387</v>
      </c>
      <c r="E44" s="42" t="s">
        <v>1242</v>
      </c>
      <c r="G44" s="251">
        <v>31850</v>
      </c>
      <c r="I44" s="24"/>
      <c r="P44" s="19" t="s">
        <v>181</v>
      </c>
    </row>
    <row r="45" spans="1:16">
      <c r="A45" s="5" t="s">
        <v>95</v>
      </c>
      <c r="B45" s="5">
        <v>2019</v>
      </c>
      <c r="C45" s="5" t="s">
        <v>1232</v>
      </c>
      <c r="D45" s="9" t="s">
        <v>381</v>
      </c>
      <c r="E45" s="42" t="s">
        <v>1237</v>
      </c>
      <c r="G45" s="251">
        <v>23049</v>
      </c>
      <c r="I45" s="24"/>
      <c r="P45" s="19" t="s">
        <v>181</v>
      </c>
    </row>
    <row r="46" spans="1:16">
      <c r="A46" s="5" t="s">
        <v>95</v>
      </c>
      <c r="B46" s="5">
        <v>2019</v>
      </c>
      <c r="C46" s="5" t="s">
        <v>1232</v>
      </c>
      <c r="D46" s="9" t="s">
        <v>385</v>
      </c>
      <c r="E46" s="42" t="s">
        <v>1236</v>
      </c>
      <c r="G46" s="251">
        <v>25350</v>
      </c>
      <c r="I46" s="24"/>
      <c r="P46" s="19" t="s">
        <v>181</v>
      </c>
    </row>
    <row r="47" spans="1:16">
      <c r="A47" s="5" t="s">
        <v>95</v>
      </c>
      <c r="B47" s="5">
        <v>2019</v>
      </c>
      <c r="C47" s="5" t="s">
        <v>1232</v>
      </c>
      <c r="D47" s="9" t="s">
        <v>556</v>
      </c>
      <c r="E47" s="42" t="s">
        <v>1239</v>
      </c>
      <c r="G47" s="251">
        <v>20010</v>
      </c>
      <c r="I47" s="24"/>
      <c r="P47" s="19" t="s">
        <v>181</v>
      </c>
    </row>
    <row r="48" spans="1:16">
      <c r="A48" s="5" t="s">
        <v>95</v>
      </c>
      <c r="B48" s="5">
        <v>2020</v>
      </c>
      <c r="C48" s="5" t="s">
        <v>1232</v>
      </c>
      <c r="D48" s="9" t="s">
        <v>387</v>
      </c>
      <c r="E48" s="42" t="s">
        <v>1234</v>
      </c>
      <c r="G48" s="251">
        <v>28389</v>
      </c>
      <c r="I48" s="24"/>
      <c r="P48" s="19" t="s">
        <v>181</v>
      </c>
    </row>
    <row r="49" spans="1:16">
      <c r="A49" s="5" t="s">
        <v>95</v>
      </c>
      <c r="B49" s="5">
        <v>2020</v>
      </c>
      <c r="C49" s="5" t="s">
        <v>1232</v>
      </c>
      <c r="D49" s="9" t="s">
        <v>381</v>
      </c>
      <c r="E49" s="42" t="s">
        <v>1237</v>
      </c>
      <c r="G49" s="251">
        <v>21517</v>
      </c>
      <c r="I49" s="24"/>
      <c r="P49" s="19" t="s">
        <v>181</v>
      </c>
    </row>
    <row r="50" spans="1:16">
      <c r="A50" s="5" t="s">
        <v>95</v>
      </c>
      <c r="B50" s="5">
        <v>2020</v>
      </c>
      <c r="C50" s="5" t="s">
        <v>1232</v>
      </c>
      <c r="D50" s="9" t="s">
        <v>385</v>
      </c>
      <c r="E50" s="42" t="s">
        <v>1236</v>
      </c>
      <c r="G50" s="251">
        <v>23149</v>
      </c>
      <c r="I50" s="24"/>
      <c r="P50" s="19" t="s">
        <v>181</v>
      </c>
    </row>
    <row r="51" spans="1:16">
      <c r="A51" s="5" t="s">
        <v>95</v>
      </c>
      <c r="B51" s="5">
        <v>2020</v>
      </c>
      <c r="C51" s="5" t="s">
        <v>1232</v>
      </c>
      <c r="D51" s="9" t="s">
        <v>556</v>
      </c>
      <c r="E51" s="42" t="s">
        <v>1239</v>
      </c>
      <c r="G51" s="251">
        <v>21424</v>
      </c>
      <c r="I51" s="24"/>
      <c r="P51" s="19" t="s">
        <v>181</v>
      </c>
    </row>
    <row r="52" spans="1:16">
      <c r="A52" s="5" t="s">
        <v>95</v>
      </c>
      <c r="B52" s="5">
        <v>2021</v>
      </c>
      <c r="C52" s="5" t="s">
        <v>1232</v>
      </c>
      <c r="D52" s="9" t="s">
        <v>387</v>
      </c>
      <c r="E52" s="42" t="s">
        <v>1234</v>
      </c>
      <c r="G52" s="251">
        <v>31362</v>
      </c>
      <c r="I52" s="24"/>
      <c r="P52" s="19" t="s">
        <v>182</v>
      </c>
    </row>
    <row r="53" spans="1:16">
      <c r="A53" s="5" t="s">
        <v>95</v>
      </c>
      <c r="B53" s="5">
        <v>2021</v>
      </c>
      <c r="C53" s="5" t="s">
        <v>1232</v>
      </c>
      <c r="D53" s="9" t="s">
        <v>556</v>
      </c>
      <c r="E53" s="42" t="s">
        <v>1239</v>
      </c>
      <c r="G53" s="251">
        <v>28056</v>
      </c>
      <c r="I53" s="24"/>
      <c r="P53" s="19" t="s">
        <v>182</v>
      </c>
    </row>
    <row r="54" spans="1:16">
      <c r="A54" s="5" t="s">
        <v>95</v>
      </c>
      <c r="B54" s="5">
        <v>2021</v>
      </c>
      <c r="C54" s="5" t="s">
        <v>1232</v>
      </c>
      <c r="D54" s="9" t="s">
        <v>381</v>
      </c>
      <c r="E54" s="42" t="s">
        <v>1237</v>
      </c>
      <c r="G54" s="251">
        <v>24602</v>
      </c>
      <c r="I54" s="24"/>
      <c r="P54" s="19" t="s">
        <v>182</v>
      </c>
    </row>
    <row r="55" spans="1:16">
      <c r="A55" s="5" t="s">
        <v>95</v>
      </c>
      <c r="B55" s="5">
        <v>2021</v>
      </c>
      <c r="C55" s="5" t="s">
        <v>1232</v>
      </c>
      <c r="D55" s="9" t="s">
        <v>385</v>
      </c>
      <c r="E55" s="42" t="s">
        <v>1236</v>
      </c>
      <c r="G55" s="251">
        <v>23425</v>
      </c>
      <c r="I55" s="24"/>
      <c r="P55" s="19" t="s">
        <v>182</v>
      </c>
    </row>
    <row r="79" spans="16:16">
      <c r="P79" s="34" t="s">
        <v>1243</v>
      </c>
    </row>
  </sheetData>
  <autoFilter ref="A1:P15" xr:uid="{00000000-0001-0000-1500-000000000000}"/>
  <phoneticPr fontId="4" type="noConversion"/>
  <conditionalFormatting sqref="D1">
    <cfRule type="cellIs" dxfId="46" priority="29" operator="equal">
      <formula>0</formula>
    </cfRule>
  </conditionalFormatting>
  <conditionalFormatting sqref="D3">
    <cfRule type="cellIs" dxfId="45" priority="16" operator="equal">
      <formula>0</formula>
    </cfRule>
  </conditionalFormatting>
  <conditionalFormatting sqref="D6">
    <cfRule type="cellIs" dxfId="44" priority="15" operator="equal">
      <formula>0</formula>
    </cfRule>
  </conditionalFormatting>
  <conditionalFormatting sqref="D8">
    <cfRule type="cellIs" dxfId="43" priority="14" operator="equal">
      <formula>0</formula>
    </cfRule>
  </conditionalFormatting>
  <conditionalFormatting sqref="D12">
    <cfRule type="cellIs" dxfId="42" priority="13" operator="equal">
      <formula>0</formula>
    </cfRule>
  </conditionalFormatting>
  <conditionalFormatting sqref="D14">
    <cfRule type="cellIs" dxfId="41" priority="12" operator="equal">
      <formula>0</formula>
    </cfRule>
  </conditionalFormatting>
  <conditionalFormatting sqref="D18:D19">
    <cfRule type="cellIs" dxfId="40" priority="10" operator="equal">
      <formula>0</formula>
    </cfRule>
  </conditionalFormatting>
  <conditionalFormatting sqref="D22">
    <cfRule type="cellIs" dxfId="39" priority="9" operator="equal">
      <formula>0</formula>
    </cfRule>
  </conditionalFormatting>
  <conditionalFormatting sqref="D24:D25">
    <cfRule type="cellIs" dxfId="38" priority="7" operator="equal">
      <formula>0</formula>
    </cfRule>
  </conditionalFormatting>
  <conditionalFormatting sqref="D28:D29">
    <cfRule type="cellIs" dxfId="37" priority="5" operator="equal">
      <formula>0</formula>
    </cfRule>
  </conditionalFormatting>
  <conditionalFormatting sqref="D32">
    <cfRule type="cellIs" dxfId="36" priority="4" operator="equal">
      <formula>0</formula>
    </cfRule>
  </conditionalFormatting>
  <conditionalFormatting sqref="D34">
    <cfRule type="cellIs" dxfId="35" priority="3" operator="equal">
      <formula>0</formula>
    </cfRule>
  </conditionalFormatting>
  <conditionalFormatting sqref="D36">
    <cfRule type="cellIs" dxfId="34" priority="2" operator="equal">
      <formula>0</formula>
    </cfRule>
  </conditionalFormatting>
  <conditionalFormatting sqref="D38">
    <cfRule type="cellIs" dxfId="33" priority="1" operator="equal">
      <formula>0</formula>
    </cfRule>
  </conditionalFormatting>
  <conditionalFormatting sqref="D40:D41">
    <cfRule type="cellIs" dxfId="32" priority="20" operator="equal">
      <formula>0</formula>
    </cfRule>
  </conditionalFormatting>
  <conditionalFormatting sqref="D44:D45">
    <cfRule type="cellIs" dxfId="31" priority="17" operator="equal">
      <formula>0</formula>
    </cfRule>
  </conditionalFormatting>
  <conditionalFormatting sqref="D48:D49">
    <cfRule type="cellIs" dxfId="30" priority="18" operator="equal">
      <formula>0</formula>
    </cfRule>
  </conditionalFormatting>
  <conditionalFormatting sqref="D52">
    <cfRule type="cellIs" dxfId="29" priority="22" operator="equal">
      <formula>0</formula>
    </cfRule>
  </conditionalFormatting>
  <conditionalFormatting sqref="D54">
    <cfRule type="cellIs" dxfId="28" priority="19" operator="equal">
      <formula>0</formula>
    </cfRule>
  </conditionalFormatting>
  <conditionalFormatting sqref="F1">
    <cfRule type="cellIs" dxfId="27" priority="27" operator="equal">
      <formula>0</formula>
    </cfRule>
  </conditionalFormatting>
  <conditionalFormatting sqref="H1">
    <cfRule type="cellIs" dxfId="26" priority="31" operator="equal">
      <formula>0</formula>
    </cfRule>
  </conditionalFormatting>
  <conditionalFormatting sqref="J1:K1">
    <cfRule type="cellIs" dxfId="25" priority="39" operator="equal">
      <formula>0</formula>
    </cfRule>
  </conditionalFormatting>
  <conditionalFormatting sqref="L1:L2 L19:L20 L22:L26 L40:L55 L60:L61 L78:L1048576">
    <cfRule type="cellIs" dxfId="24" priority="42" operator="equal">
      <formula>0</formula>
    </cfRule>
  </conditionalFormatting>
  <conditionalFormatting sqref="M1">
    <cfRule type="cellIs" dxfId="23" priority="36" operator="equal">
      <formula>0</formula>
    </cfRule>
  </conditionalFormatting>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H981"/>
  <sheetViews>
    <sheetView zoomScale="85" zoomScaleNormal="85" workbookViewId="0">
      <pane ySplit="1" topLeftCell="A2" activePane="bottomLeft" state="frozen"/>
      <selection activeCell="XEK27" sqref="XEK27:XEL27"/>
      <selection pane="bottomLeft" activeCell="C6" sqref="C6"/>
    </sheetView>
  </sheetViews>
  <sheetFormatPr baseColWidth="10" defaultColWidth="15" defaultRowHeight="16"/>
  <cols>
    <col min="1" max="1" width="12" style="7" bestFit="1" customWidth="1"/>
    <col min="2" max="2" width="9" style="9" bestFit="1" customWidth="1"/>
    <col min="3" max="3" width="13.83203125" style="9" customWidth="1"/>
    <col min="4" max="4" width="11.5" style="9" customWidth="1"/>
    <col min="5" max="5" width="8.6640625" style="9" customWidth="1"/>
    <col min="6" max="6" width="9.83203125" style="9" customWidth="1"/>
    <col min="7" max="7" width="32.1640625" style="255" customWidth="1"/>
    <col min="8" max="8" width="32.1640625" style="9" customWidth="1"/>
    <col min="9" max="16384" width="15" style="9"/>
  </cols>
  <sheetData>
    <row r="1" spans="1:8" s="4" customFormat="1" ht="17">
      <c r="A1" s="70" t="s">
        <v>76</v>
      </c>
      <c r="B1" s="70" t="s">
        <v>77</v>
      </c>
      <c r="C1" s="70" t="s">
        <v>0</v>
      </c>
      <c r="D1" s="6" t="s">
        <v>209</v>
      </c>
      <c r="E1" s="70" t="s">
        <v>210</v>
      </c>
      <c r="F1" s="6" t="s">
        <v>211</v>
      </c>
      <c r="G1" s="76" t="s">
        <v>1157</v>
      </c>
      <c r="H1" s="74" t="s">
        <v>74</v>
      </c>
    </row>
    <row r="2" spans="1:8">
      <c r="A2" s="7" t="s">
        <v>95</v>
      </c>
      <c r="B2" s="9">
        <v>2010</v>
      </c>
      <c r="C2" s="9" t="s">
        <v>48</v>
      </c>
      <c r="E2" s="9" t="s">
        <v>965</v>
      </c>
      <c r="G2" s="255">
        <v>72.319999999999993</v>
      </c>
      <c r="H2" t="s">
        <v>1244</v>
      </c>
    </row>
    <row r="3" spans="1:8">
      <c r="A3" s="7" t="s">
        <v>95</v>
      </c>
      <c r="B3" s="9">
        <v>2010</v>
      </c>
      <c r="C3" s="9" t="s">
        <v>48</v>
      </c>
      <c r="E3" s="9" t="s">
        <v>1161</v>
      </c>
      <c r="G3" s="255">
        <v>16.05</v>
      </c>
      <c r="H3" t="s">
        <v>1244</v>
      </c>
    </row>
    <row r="4" spans="1:8">
      <c r="A4" s="7" t="s">
        <v>95</v>
      </c>
      <c r="B4" s="9">
        <v>2010</v>
      </c>
      <c r="C4" s="9" t="s">
        <v>48</v>
      </c>
      <c r="E4" s="9" t="s">
        <v>1245</v>
      </c>
      <c r="G4" s="255">
        <v>2.98</v>
      </c>
      <c r="H4" t="s">
        <v>1244</v>
      </c>
    </row>
    <row r="5" spans="1:8">
      <c r="A5" s="7" t="s">
        <v>95</v>
      </c>
      <c r="B5" s="9">
        <v>2010</v>
      </c>
      <c r="C5" s="9" t="s">
        <v>48</v>
      </c>
      <c r="D5" s="9" t="s">
        <v>1170</v>
      </c>
      <c r="E5" s="9" t="s">
        <v>1246</v>
      </c>
      <c r="G5" s="255">
        <v>2.6</v>
      </c>
      <c r="H5" t="s">
        <v>1244</v>
      </c>
    </row>
    <row r="6" spans="1:8">
      <c r="A6" s="7" t="s">
        <v>95</v>
      </c>
      <c r="B6" s="9">
        <v>2010</v>
      </c>
      <c r="C6" s="9" t="s">
        <v>48</v>
      </c>
      <c r="E6" s="9" t="s">
        <v>750</v>
      </c>
      <c r="G6" s="255">
        <v>1.26</v>
      </c>
      <c r="H6" t="s">
        <v>1244</v>
      </c>
    </row>
    <row r="7" spans="1:8">
      <c r="A7" s="7" t="s">
        <v>95</v>
      </c>
      <c r="B7" s="9">
        <v>2011</v>
      </c>
      <c r="C7" s="9" t="s">
        <v>48</v>
      </c>
      <c r="E7" s="9" t="s">
        <v>965</v>
      </c>
      <c r="G7" s="255">
        <v>72.33</v>
      </c>
      <c r="H7" t="s">
        <v>1247</v>
      </c>
    </row>
    <row r="8" spans="1:8">
      <c r="A8" s="7" t="s">
        <v>95</v>
      </c>
      <c r="B8" s="9">
        <v>2011</v>
      </c>
      <c r="C8" s="9" t="s">
        <v>48</v>
      </c>
      <c r="E8" s="9" t="s">
        <v>1161</v>
      </c>
      <c r="G8" s="255">
        <v>16.18</v>
      </c>
      <c r="H8" t="s">
        <v>1247</v>
      </c>
    </row>
    <row r="9" spans="1:8">
      <c r="A9" s="7" t="s">
        <v>95</v>
      </c>
      <c r="B9" s="9">
        <v>2011</v>
      </c>
      <c r="C9" s="9" t="s">
        <v>48</v>
      </c>
      <c r="D9" s="9" t="s">
        <v>1170</v>
      </c>
      <c r="E9" s="9" t="s">
        <v>1246</v>
      </c>
      <c r="G9" s="255">
        <v>2.04</v>
      </c>
      <c r="H9" t="s">
        <v>1247</v>
      </c>
    </row>
    <row r="10" spans="1:8">
      <c r="A10" s="7" t="s">
        <v>95</v>
      </c>
      <c r="B10" s="9">
        <v>2011</v>
      </c>
      <c r="C10" s="9" t="s">
        <v>48</v>
      </c>
      <c r="E10" s="9" t="s">
        <v>1245</v>
      </c>
      <c r="G10" s="255">
        <v>1.96</v>
      </c>
      <c r="H10" t="s">
        <v>1247</v>
      </c>
    </row>
    <row r="11" spans="1:8">
      <c r="A11" s="7" t="s">
        <v>95</v>
      </c>
      <c r="B11" s="9">
        <v>2011</v>
      </c>
      <c r="C11" s="9" t="s">
        <v>48</v>
      </c>
      <c r="E11" s="9" t="s">
        <v>750</v>
      </c>
      <c r="G11" s="255">
        <v>1.89</v>
      </c>
      <c r="H11" t="s">
        <v>1248</v>
      </c>
    </row>
    <row r="12" spans="1:8">
      <c r="A12" s="7" t="s">
        <v>95</v>
      </c>
      <c r="B12" s="9">
        <v>2012</v>
      </c>
      <c r="C12" s="9" t="s">
        <v>48</v>
      </c>
      <c r="E12" s="9" t="s">
        <v>965</v>
      </c>
      <c r="G12" s="255">
        <v>71.64</v>
      </c>
      <c r="H12" t="s">
        <v>1248</v>
      </c>
    </row>
    <row r="13" spans="1:8">
      <c r="A13" s="7" t="s">
        <v>95</v>
      </c>
      <c r="B13" s="9">
        <v>2012</v>
      </c>
      <c r="C13" s="9" t="s">
        <v>48</v>
      </c>
      <c r="E13" s="9" t="s">
        <v>1161</v>
      </c>
      <c r="G13" s="255">
        <v>14.39</v>
      </c>
      <c r="H13" t="s">
        <v>1248</v>
      </c>
    </row>
    <row r="14" spans="1:8">
      <c r="A14" s="7" t="s">
        <v>95</v>
      </c>
      <c r="B14" s="9">
        <v>2012</v>
      </c>
      <c r="C14" s="9" t="s">
        <v>48</v>
      </c>
      <c r="E14" s="9" t="s">
        <v>1101</v>
      </c>
      <c r="G14" s="255">
        <v>2.92</v>
      </c>
      <c r="H14" t="s">
        <v>1248</v>
      </c>
    </row>
    <row r="15" spans="1:8">
      <c r="A15" s="7" t="s">
        <v>95</v>
      </c>
      <c r="B15" s="9">
        <v>2012</v>
      </c>
      <c r="C15" s="9" t="s">
        <v>48</v>
      </c>
      <c r="E15" s="9" t="s">
        <v>1245</v>
      </c>
      <c r="F15" s="10"/>
      <c r="G15" s="255">
        <v>1.79</v>
      </c>
      <c r="H15" t="s">
        <v>1248</v>
      </c>
    </row>
    <row r="16" spans="1:8">
      <c r="A16" s="7" t="s">
        <v>95</v>
      </c>
      <c r="B16" s="9">
        <v>2012</v>
      </c>
      <c r="C16" s="9" t="s">
        <v>48</v>
      </c>
      <c r="D16" s="9" t="s">
        <v>1170</v>
      </c>
      <c r="E16" s="34" t="s">
        <v>1246</v>
      </c>
      <c r="F16" s="10"/>
      <c r="G16" s="255">
        <v>0.9</v>
      </c>
      <c r="H16" t="s">
        <v>1248</v>
      </c>
    </row>
    <row r="17" spans="1:8">
      <c r="A17" s="7" t="s">
        <v>95</v>
      </c>
      <c r="B17" s="9">
        <v>2013</v>
      </c>
      <c r="C17" s="9" t="s">
        <v>48</v>
      </c>
      <c r="D17" s="5"/>
      <c r="E17" s="9" t="s">
        <v>965</v>
      </c>
      <c r="F17" s="10"/>
      <c r="G17" s="255">
        <v>73.400000000000006</v>
      </c>
      <c r="H17" t="s">
        <v>1249</v>
      </c>
    </row>
    <row r="18" spans="1:8">
      <c r="A18" s="7" t="s">
        <v>95</v>
      </c>
      <c r="B18" s="9">
        <v>2013</v>
      </c>
      <c r="C18" s="9" t="s">
        <v>48</v>
      </c>
      <c r="D18" s="5"/>
      <c r="E18" s="9" t="s">
        <v>1161</v>
      </c>
      <c r="F18" s="10"/>
      <c r="G18" s="255">
        <v>15.04</v>
      </c>
      <c r="H18" t="s">
        <v>1249</v>
      </c>
    </row>
    <row r="19" spans="1:8">
      <c r="A19" s="7" t="s">
        <v>95</v>
      </c>
      <c r="B19" s="9">
        <v>2013</v>
      </c>
      <c r="C19" s="9" t="s">
        <v>48</v>
      </c>
      <c r="E19" s="9" t="s">
        <v>1101</v>
      </c>
      <c r="F19" s="10"/>
      <c r="G19" s="255">
        <v>1.67</v>
      </c>
      <c r="H19" t="s">
        <v>1249</v>
      </c>
    </row>
    <row r="20" spans="1:8">
      <c r="A20" s="7" t="s">
        <v>95</v>
      </c>
      <c r="B20" s="9">
        <v>2013</v>
      </c>
      <c r="C20" s="9" t="s">
        <v>48</v>
      </c>
      <c r="D20" s="9" t="s">
        <v>1170</v>
      </c>
      <c r="E20" s="9" t="s">
        <v>1246</v>
      </c>
      <c r="F20" s="10"/>
      <c r="G20" s="255">
        <v>1.01</v>
      </c>
      <c r="H20" t="s">
        <v>1249</v>
      </c>
    </row>
    <row r="21" spans="1:8">
      <c r="A21" s="7" t="s">
        <v>95</v>
      </c>
      <c r="B21" s="9">
        <v>2014</v>
      </c>
      <c r="C21" s="9" t="s">
        <v>48</v>
      </c>
      <c r="E21" s="9" t="s">
        <v>965</v>
      </c>
      <c r="F21" s="10"/>
      <c r="G21" s="255">
        <v>79.25</v>
      </c>
      <c r="H21" t="s">
        <v>1250</v>
      </c>
    </row>
    <row r="22" spans="1:8">
      <c r="A22" s="7" t="s">
        <v>95</v>
      </c>
      <c r="B22" s="9">
        <v>2014</v>
      </c>
      <c r="C22" s="9" t="s">
        <v>48</v>
      </c>
      <c r="E22" s="9" t="s">
        <v>1161</v>
      </c>
      <c r="F22" s="10"/>
      <c r="G22" s="255">
        <v>14.19</v>
      </c>
      <c r="H22" t="s">
        <v>1250</v>
      </c>
    </row>
    <row r="23" spans="1:8" ht="18" customHeight="1">
      <c r="A23" s="7" t="s">
        <v>95</v>
      </c>
      <c r="B23" s="9">
        <v>2014</v>
      </c>
      <c r="C23" s="9" t="s">
        <v>48</v>
      </c>
      <c r="E23" s="9" t="s">
        <v>1101</v>
      </c>
      <c r="F23" s="10"/>
      <c r="G23" s="255">
        <v>4.17</v>
      </c>
      <c r="H23" t="s">
        <v>1250</v>
      </c>
    </row>
    <row r="24" spans="1:8">
      <c r="A24" s="7" t="s">
        <v>95</v>
      </c>
      <c r="B24" s="9">
        <v>2014</v>
      </c>
      <c r="C24" s="9" t="s">
        <v>48</v>
      </c>
      <c r="D24" s="9" t="s">
        <v>1170</v>
      </c>
      <c r="E24" s="9" t="s">
        <v>1246</v>
      </c>
      <c r="F24" s="10"/>
      <c r="G24" s="255">
        <v>1.07</v>
      </c>
      <c r="H24" t="s">
        <v>1250</v>
      </c>
    </row>
    <row r="25" spans="1:8">
      <c r="A25" s="7" t="s">
        <v>95</v>
      </c>
      <c r="B25" s="9">
        <v>2014</v>
      </c>
      <c r="C25" s="9" t="s">
        <v>48</v>
      </c>
      <c r="D25" s="5" t="s">
        <v>1080</v>
      </c>
      <c r="E25" s="34" t="s">
        <v>1082</v>
      </c>
      <c r="F25" s="10"/>
      <c r="G25" s="255">
        <v>0.64</v>
      </c>
      <c r="H25" t="s">
        <v>1250</v>
      </c>
    </row>
    <row r="26" spans="1:8">
      <c r="A26" s="7" t="s">
        <v>95</v>
      </c>
      <c r="B26" s="9">
        <v>2015</v>
      </c>
      <c r="C26" s="9" t="s">
        <v>48</v>
      </c>
      <c r="E26" s="9" t="s">
        <v>965</v>
      </c>
      <c r="F26" s="10"/>
      <c r="G26" s="255">
        <v>79.06</v>
      </c>
      <c r="H26" t="s">
        <v>1251</v>
      </c>
    </row>
    <row r="27" spans="1:8">
      <c r="A27" s="7" t="s">
        <v>95</v>
      </c>
      <c r="B27" s="9">
        <v>2015</v>
      </c>
      <c r="C27" s="9" t="s">
        <v>48</v>
      </c>
      <c r="E27" s="18" t="s">
        <v>1161</v>
      </c>
      <c r="F27" s="10"/>
      <c r="G27" s="255">
        <v>11.26</v>
      </c>
      <c r="H27" t="s">
        <v>1251</v>
      </c>
    </row>
    <row r="28" spans="1:8">
      <c r="A28" s="7" t="s">
        <v>95</v>
      </c>
      <c r="B28" s="9">
        <v>2015</v>
      </c>
      <c r="C28" s="9" t="s">
        <v>48</v>
      </c>
      <c r="E28" s="18" t="s">
        <v>1101</v>
      </c>
      <c r="F28" s="10"/>
      <c r="G28" s="255">
        <v>6.71</v>
      </c>
      <c r="H28" t="s">
        <v>1251</v>
      </c>
    </row>
    <row r="29" spans="1:8">
      <c r="A29" s="7" t="s">
        <v>95</v>
      </c>
      <c r="B29" s="9">
        <v>2015</v>
      </c>
      <c r="C29" s="9" t="s">
        <v>48</v>
      </c>
      <c r="D29" s="5" t="s">
        <v>1080</v>
      </c>
      <c r="E29" s="18" t="s">
        <v>1082</v>
      </c>
      <c r="F29" s="10"/>
      <c r="G29" s="255">
        <v>1.07</v>
      </c>
      <c r="H29" t="s">
        <v>1251</v>
      </c>
    </row>
    <row r="30" spans="1:8">
      <c r="A30" s="7" t="s">
        <v>95</v>
      </c>
      <c r="B30" s="9">
        <v>2015</v>
      </c>
      <c r="C30" s="9" t="s">
        <v>48</v>
      </c>
      <c r="D30" s="9" t="s">
        <v>1170</v>
      </c>
      <c r="E30" s="9" t="s">
        <v>1246</v>
      </c>
      <c r="F30" s="11"/>
      <c r="G30" s="255">
        <v>0.7</v>
      </c>
      <c r="H30" t="s">
        <v>1251</v>
      </c>
    </row>
    <row r="31" spans="1:8">
      <c r="A31" s="7" t="s">
        <v>95</v>
      </c>
      <c r="B31" s="9">
        <v>2016</v>
      </c>
      <c r="C31" s="9" t="s">
        <v>48</v>
      </c>
      <c r="E31" s="9" t="s">
        <v>965</v>
      </c>
      <c r="F31" s="11"/>
      <c r="G31" s="255">
        <v>79.02</v>
      </c>
      <c r="H31" t="s">
        <v>1252</v>
      </c>
    </row>
    <row r="32" spans="1:8" ht="17">
      <c r="A32" s="7" t="s">
        <v>95</v>
      </c>
      <c r="B32" s="9">
        <v>2016</v>
      </c>
      <c r="C32" s="9" t="s">
        <v>48</v>
      </c>
      <c r="E32" s="9" t="s">
        <v>760</v>
      </c>
      <c r="F32" s="11" t="s">
        <v>1161</v>
      </c>
      <c r="G32" s="255">
        <v>1025</v>
      </c>
      <c r="H32" t="s">
        <v>1252</v>
      </c>
    </row>
    <row r="33" spans="1:8">
      <c r="A33" s="7" t="s">
        <v>95</v>
      </c>
      <c r="B33" s="9">
        <v>2016</v>
      </c>
      <c r="C33" s="9" t="s">
        <v>48</v>
      </c>
      <c r="E33" s="9" t="s">
        <v>1101</v>
      </c>
      <c r="F33" s="11"/>
      <c r="G33" s="255">
        <v>7.85</v>
      </c>
      <c r="H33" t="s">
        <v>1252</v>
      </c>
    </row>
    <row r="34" spans="1:8">
      <c r="A34" s="7" t="s">
        <v>95</v>
      </c>
      <c r="B34" s="9">
        <v>2016</v>
      </c>
      <c r="C34" s="9" t="s">
        <v>48</v>
      </c>
      <c r="D34" s="5" t="s">
        <v>1080</v>
      </c>
      <c r="E34" s="9" t="s">
        <v>1082</v>
      </c>
      <c r="F34" s="11"/>
      <c r="G34" s="255">
        <v>1.35</v>
      </c>
      <c r="H34" t="s">
        <v>1252</v>
      </c>
    </row>
    <row r="35" spans="1:8">
      <c r="A35" s="7" t="s">
        <v>95</v>
      </c>
      <c r="B35" s="9">
        <v>2016</v>
      </c>
      <c r="C35" s="9" t="s">
        <v>48</v>
      </c>
      <c r="D35" s="9" t="s">
        <v>1170</v>
      </c>
      <c r="E35" s="9" t="s">
        <v>1246</v>
      </c>
      <c r="F35" s="11"/>
      <c r="G35" s="255">
        <v>0.57999999999999996</v>
      </c>
      <c r="H35" t="s">
        <v>1252</v>
      </c>
    </row>
    <row r="36" spans="1:8">
      <c r="A36" s="7" t="s">
        <v>95</v>
      </c>
      <c r="B36" s="9">
        <v>2017</v>
      </c>
      <c r="C36" s="9" t="s">
        <v>48</v>
      </c>
      <c r="E36" s="9" t="s">
        <v>965</v>
      </c>
      <c r="F36" s="11"/>
      <c r="G36" s="255">
        <v>78.88</v>
      </c>
      <c r="H36" t="s">
        <v>1253</v>
      </c>
    </row>
    <row r="37" spans="1:8" ht="17">
      <c r="A37" s="7" t="s">
        <v>95</v>
      </c>
      <c r="B37" s="9">
        <v>2017</v>
      </c>
      <c r="C37" s="9" t="s">
        <v>48</v>
      </c>
      <c r="E37" s="9" t="s">
        <v>760</v>
      </c>
      <c r="F37" s="11" t="s">
        <v>1161</v>
      </c>
      <c r="G37" s="255">
        <v>9.65</v>
      </c>
      <c r="H37" t="s">
        <v>1253</v>
      </c>
    </row>
    <row r="38" spans="1:8">
      <c r="A38" s="7" t="s">
        <v>95</v>
      </c>
      <c r="B38" s="9">
        <v>2017</v>
      </c>
      <c r="C38" s="9" t="s">
        <v>48</v>
      </c>
      <c r="E38" s="9" t="s">
        <v>1101</v>
      </c>
      <c r="F38" s="11"/>
      <c r="G38" s="255">
        <v>9.0299999999999994</v>
      </c>
      <c r="H38" t="s">
        <v>1253</v>
      </c>
    </row>
    <row r="39" spans="1:8">
      <c r="A39" s="7" t="s">
        <v>95</v>
      </c>
      <c r="B39" s="9">
        <v>2017</v>
      </c>
      <c r="C39" s="9" t="s">
        <v>48</v>
      </c>
      <c r="D39" s="5" t="s">
        <v>1080</v>
      </c>
      <c r="E39" s="9" t="s">
        <v>1082</v>
      </c>
      <c r="F39" s="11"/>
      <c r="G39" s="255">
        <v>0.97</v>
      </c>
      <c r="H39" t="s">
        <v>1253</v>
      </c>
    </row>
    <row r="40" spans="1:8">
      <c r="A40" s="7" t="s">
        <v>95</v>
      </c>
      <c r="B40" s="9">
        <v>2017</v>
      </c>
      <c r="C40" s="9" t="s">
        <v>48</v>
      </c>
      <c r="D40" s="9" t="s">
        <v>1170</v>
      </c>
      <c r="E40" s="9" t="s">
        <v>1246</v>
      </c>
      <c r="F40" s="11"/>
      <c r="G40" s="255">
        <v>0.52</v>
      </c>
      <c r="H40" t="s">
        <v>1253</v>
      </c>
    </row>
    <row r="41" spans="1:8">
      <c r="A41" s="7" t="s">
        <v>95</v>
      </c>
      <c r="B41" s="9">
        <v>2018</v>
      </c>
      <c r="C41" s="9" t="s">
        <v>48</v>
      </c>
      <c r="E41" s="9" t="s">
        <v>965</v>
      </c>
      <c r="F41" s="11"/>
      <c r="G41" s="255">
        <v>77.91</v>
      </c>
      <c r="H41" t="s">
        <v>1254</v>
      </c>
    </row>
    <row r="42" spans="1:8">
      <c r="A42" s="7" t="s">
        <v>95</v>
      </c>
      <c r="B42" s="9">
        <v>2018</v>
      </c>
      <c r="C42" s="9" t="s">
        <v>48</v>
      </c>
      <c r="E42" s="9" t="s">
        <v>1101</v>
      </c>
      <c r="F42" s="11"/>
      <c r="G42" s="255">
        <v>10.79</v>
      </c>
      <c r="H42" t="s">
        <v>1254</v>
      </c>
    </row>
    <row r="43" spans="1:8" ht="17">
      <c r="A43" s="7" t="s">
        <v>95</v>
      </c>
      <c r="B43" s="9">
        <v>2018</v>
      </c>
      <c r="C43" s="9" t="s">
        <v>48</v>
      </c>
      <c r="E43" s="9" t="s">
        <v>760</v>
      </c>
      <c r="F43" s="11" t="s">
        <v>1161</v>
      </c>
      <c r="G43" s="255">
        <v>9.1300000000000008</v>
      </c>
      <c r="H43" t="s">
        <v>1254</v>
      </c>
    </row>
    <row r="44" spans="1:8">
      <c r="A44" s="7" t="s">
        <v>95</v>
      </c>
      <c r="B44" s="9">
        <v>2018</v>
      </c>
      <c r="C44" s="9" t="s">
        <v>48</v>
      </c>
      <c r="D44" s="5" t="s">
        <v>1080</v>
      </c>
      <c r="E44" s="9" t="s">
        <v>1082</v>
      </c>
      <c r="F44" s="11"/>
      <c r="G44" s="255">
        <v>0.86</v>
      </c>
      <c r="H44" t="s">
        <v>1254</v>
      </c>
    </row>
    <row r="45" spans="1:8">
      <c r="A45" s="7" t="s">
        <v>95</v>
      </c>
      <c r="B45" s="9">
        <v>2018</v>
      </c>
      <c r="C45" s="9" t="s">
        <v>48</v>
      </c>
      <c r="D45" s="9" t="s">
        <v>1170</v>
      </c>
      <c r="E45" s="9" t="s">
        <v>1246</v>
      </c>
      <c r="F45" s="11"/>
      <c r="G45" s="255">
        <v>0.43</v>
      </c>
      <c r="H45" t="s">
        <v>1254</v>
      </c>
    </row>
    <row r="46" spans="1:8" ht="17">
      <c r="A46" s="5" t="s">
        <v>95</v>
      </c>
      <c r="B46" s="5">
        <v>2019</v>
      </c>
      <c r="C46" s="9" t="s">
        <v>48</v>
      </c>
      <c r="D46" s="5"/>
      <c r="E46" s="34" t="s">
        <v>965</v>
      </c>
      <c r="F46" s="10" t="s">
        <v>605</v>
      </c>
      <c r="G46" s="91">
        <v>62.1</v>
      </c>
      <c r="H46" s="24" t="s">
        <v>1255</v>
      </c>
    </row>
    <row r="47" spans="1:8" ht="17">
      <c r="A47" s="5" t="s">
        <v>95</v>
      </c>
      <c r="B47" s="5">
        <v>2019</v>
      </c>
      <c r="C47" s="9" t="s">
        <v>48</v>
      </c>
      <c r="D47" s="5" t="s">
        <v>1105</v>
      </c>
      <c r="E47" s="34" t="s">
        <v>750</v>
      </c>
      <c r="F47" s="10" t="s">
        <v>750</v>
      </c>
      <c r="G47" s="91">
        <v>21.56</v>
      </c>
      <c r="H47" s="24" t="s">
        <v>1159</v>
      </c>
    </row>
    <row r="48" spans="1:8" ht="17">
      <c r="A48" s="5" t="s">
        <v>95</v>
      </c>
      <c r="B48" s="5">
        <v>2019</v>
      </c>
      <c r="C48" s="9" t="s">
        <v>48</v>
      </c>
      <c r="D48" s="5"/>
      <c r="E48" s="34" t="s">
        <v>760</v>
      </c>
      <c r="F48" s="10" t="s">
        <v>1161</v>
      </c>
      <c r="G48" s="91">
        <v>12.44</v>
      </c>
      <c r="H48" s="24" t="s">
        <v>1159</v>
      </c>
    </row>
    <row r="49" spans="1:8" ht="17">
      <c r="A49" s="5" t="s">
        <v>95</v>
      </c>
      <c r="B49" s="5">
        <v>2019</v>
      </c>
      <c r="C49" s="9" t="s">
        <v>48</v>
      </c>
      <c r="D49" s="5" t="s">
        <v>1080</v>
      </c>
      <c r="E49" s="34" t="s">
        <v>1082</v>
      </c>
      <c r="F49" s="10" t="s">
        <v>1082</v>
      </c>
      <c r="G49" s="91">
        <v>2.0699999999999998</v>
      </c>
      <c r="H49" s="24" t="s">
        <v>1159</v>
      </c>
    </row>
    <row r="50" spans="1:8" ht="17">
      <c r="A50" s="5" t="s">
        <v>95</v>
      </c>
      <c r="B50" s="5">
        <v>2020</v>
      </c>
      <c r="C50" s="9" t="s">
        <v>48</v>
      </c>
      <c r="D50" s="5"/>
      <c r="E50" s="34" t="s">
        <v>965</v>
      </c>
      <c r="F50" s="10" t="s">
        <v>605</v>
      </c>
      <c r="G50" s="91">
        <v>61.94</v>
      </c>
      <c r="H50" s="24" t="s">
        <v>1164</v>
      </c>
    </row>
    <row r="51" spans="1:8" ht="17">
      <c r="A51" s="5" t="s">
        <v>95</v>
      </c>
      <c r="B51" s="5">
        <v>2020</v>
      </c>
      <c r="C51" s="9" t="s">
        <v>48</v>
      </c>
      <c r="D51" s="5" t="s">
        <v>1105</v>
      </c>
      <c r="E51" s="34" t="s">
        <v>750</v>
      </c>
      <c r="F51" s="10" t="s">
        <v>750</v>
      </c>
      <c r="G51" s="91">
        <v>28.41</v>
      </c>
      <c r="H51" s="24" t="s">
        <v>1164</v>
      </c>
    </row>
    <row r="52" spans="1:8" ht="17">
      <c r="A52" s="5" t="s">
        <v>95</v>
      </c>
      <c r="B52" s="5">
        <v>2020</v>
      </c>
      <c r="C52" s="9" t="s">
        <v>48</v>
      </c>
      <c r="D52" s="5"/>
      <c r="E52" s="34" t="s">
        <v>760</v>
      </c>
      <c r="F52" s="10" t="s">
        <v>1161</v>
      </c>
      <c r="G52" s="91">
        <v>6.76</v>
      </c>
      <c r="H52" s="24" t="s">
        <v>1164</v>
      </c>
    </row>
    <row r="53" spans="1:8" ht="17">
      <c r="A53" s="5" t="s">
        <v>95</v>
      </c>
      <c r="B53" s="5">
        <v>2020</v>
      </c>
      <c r="C53" s="9" t="s">
        <v>48</v>
      </c>
      <c r="D53" s="5" t="s">
        <v>1080</v>
      </c>
      <c r="E53" s="34" t="s">
        <v>1082</v>
      </c>
      <c r="F53" s="10" t="s">
        <v>1082</v>
      </c>
      <c r="G53" s="91">
        <v>1.63</v>
      </c>
      <c r="H53" s="24" t="s">
        <v>1164</v>
      </c>
    </row>
    <row r="54" spans="1:8" ht="17">
      <c r="A54" s="5" t="s">
        <v>95</v>
      </c>
      <c r="B54" s="5">
        <v>2021</v>
      </c>
      <c r="C54" s="9" t="s">
        <v>48</v>
      </c>
      <c r="D54" s="5"/>
      <c r="E54" s="34" t="s">
        <v>965</v>
      </c>
      <c r="F54" s="10" t="s">
        <v>605</v>
      </c>
      <c r="G54" s="91">
        <v>57.09</v>
      </c>
      <c r="H54" s="24" t="s">
        <v>1165</v>
      </c>
    </row>
    <row r="55" spans="1:8" ht="17">
      <c r="A55" s="5" t="s">
        <v>95</v>
      </c>
      <c r="B55" s="5">
        <v>2021</v>
      </c>
      <c r="C55" s="9" t="s">
        <v>48</v>
      </c>
      <c r="D55" s="5" t="s">
        <v>1105</v>
      </c>
      <c r="E55" s="34" t="s">
        <v>750</v>
      </c>
      <c r="F55" s="10" t="s">
        <v>750</v>
      </c>
      <c r="G55" s="91">
        <v>33.4</v>
      </c>
      <c r="H55" s="24" t="s">
        <v>1165</v>
      </c>
    </row>
    <row r="56" spans="1:8" ht="17">
      <c r="A56" s="5" t="s">
        <v>95</v>
      </c>
      <c r="B56" s="5">
        <v>2021</v>
      </c>
      <c r="C56" s="9" t="s">
        <v>48</v>
      </c>
      <c r="D56" s="5"/>
      <c r="E56" s="34" t="s">
        <v>760</v>
      </c>
      <c r="F56" s="10" t="s">
        <v>1161</v>
      </c>
      <c r="G56" s="91">
        <v>7.89</v>
      </c>
      <c r="H56" s="24" t="s">
        <v>1165</v>
      </c>
    </row>
    <row r="57" spans="1:8" ht="17">
      <c r="A57" s="5" t="s">
        <v>95</v>
      </c>
      <c r="B57" s="5">
        <v>2021</v>
      </c>
      <c r="C57" s="9" t="s">
        <v>48</v>
      </c>
      <c r="D57" s="5" t="s">
        <v>1080</v>
      </c>
      <c r="E57" s="34" t="s">
        <v>1082</v>
      </c>
      <c r="F57" s="10" t="s">
        <v>1082</v>
      </c>
      <c r="G57" s="91">
        <v>0.8</v>
      </c>
      <c r="H57" s="24" t="s">
        <v>1165</v>
      </c>
    </row>
    <row r="58" spans="1:8">
      <c r="E58" s="18"/>
      <c r="F58" s="10"/>
    </row>
    <row r="59" spans="1:8">
      <c r="F59" s="10"/>
    </row>
    <row r="60" spans="1:8">
      <c r="E60" s="18"/>
      <c r="F60" s="10"/>
    </row>
    <row r="61" spans="1:8">
      <c r="E61" s="18"/>
      <c r="F61" s="10"/>
    </row>
    <row r="62" spans="1:8">
      <c r="E62" s="18"/>
      <c r="F62" s="10"/>
    </row>
    <row r="63" spans="1:8">
      <c r="F63" s="10"/>
    </row>
    <row r="64" spans="1:8">
      <c r="E64" s="18"/>
      <c r="F64" s="10"/>
    </row>
    <row r="65" spans="5:6">
      <c r="E65" s="18"/>
      <c r="F65" s="10"/>
    </row>
    <row r="66" spans="5:6">
      <c r="E66" s="18"/>
      <c r="F66" s="10"/>
    </row>
    <row r="67" spans="5:6">
      <c r="E67" s="18"/>
      <c r="F67" s="10"/>
    </row>
    <row r="68" spans="5:6">
      <c r="F68" s="11"/>
    </row>
    <row r="69" spans="5:6">
      <c r="F69" s="11"/>
    </row>
    <row r="70" spans="5:6">
      <c r="F70" s="11"/>
    </row>
    <row r="71" spans="5:6">
      <c r="F71" s="11"/>
    </row>
    <row r="72" spans="5:6">
      <c r="E72" s="18"/>
      <c r="F72" s="11"/>
    </row>
    <row r="73" spans="5:6">
      <c r="F73" s="11"/>
    </row>
    <row r="74" spans="5:6">
      <c r="F74" s="11"/>
    </row>
    <row r="75" spans="5:6">
      <c r="E75" s="18"/>
      <c r="F75" s="11"/>
    </row>
    <row r="76" spans="5:6">
      <c r="E76" s="18"/>
      <c r="F76" s="11"/>
    </row>
    <row r="77" spans="5:6">
      <c r="F77" s="11"/>
    </row>
    <row r="78" spans="5:6">
      <c r="E78" s="18"/>
      <c r="F78" s="10"/>
    </row>
    <row r="79" spans="5:6">
      <c r="E79" s="18"/>
      <c r="F79" s="11"/>
    </row>
    <row r="80" spans="5:6" ht="26" customHeight="1"/>
    <row r="93" spans="5:6">
      <c r="E93" s="18"/>
      <c r="F93" s="10"/>
    </row>
    <row r="94" spans="5:6">
      <c r="E94" s="18"/>
      <c r="F94" s="10"/>
    </row>
    <row r="95" spans="5:6">
      <c r="E95" s="18"/>
      <c r="F95" s="10"/>
    </row>
    <row r="96" spans="5:6">
      <c r="E96" s="18"/>
      <c r="F96" s="10"/>
    </row>
    <row r="97" spans="5:6">
      <c r="E97" s="34"/>
      <c r="F97" s="10"/>
    </row>
    <row r="98" spans="5:6">
      <c r="E98" s="34"/>
      <c r="F98" s="10"/>
    </row>
    <row r="99" spans="5:6">
      <c r="E99" s="34"/>
      <c r="F99" s="11"/>
    </row>
    <row r="100" spans="5:6">
      <c r="E100" s="34"/>
      <c r="F100" s="11"/>
    </row>
    <row r="101" spans="5:6">
      <c r="E101" s="34"/>
      <c r="F101" s="11"/>
    </row>
    <row r="102" spans="5:6">
      <c r="E102" s="34"/>
      <c r="F102" s="11"/>
    </row>
    <row r="103" spans="5:6">
      <c r="E103" s="34"/>
      <c r="F103" s="11"/>
    </row>
    <row r="104" spans="5:6">
      <c r="E104" s="34"/>
      <c r="F104" s="11"/>
    </row>
    <row r="105" spans="5:6">
      <c r="E105" s="34"/>
      <c r="F105" s="11"/>
    </row>
    <row r="106" spans="5:6">
      <c r="E106" s="34"/>
      <c r="F106" s="11"/>
    </row>
    <row r="107" spans="5:6">
      <c r="E107" s="34"/>
      <c r="F107" s="11"/>
    </row>
    <row r="108" spans="5:6">
      <c r="E108" s="34"/>
      <c r="F108" s="11"/>
    </row>
    <row r="109" spans="5:6">
      <c r="E109" s="34"/>
      <c r="F109" s="10"/>
    </row>
    <row r="110" spans="5:6">
      <c r="E110" s="34"/>
      <c r="F110" s="11"/>
    </row>
    <row r="111" spans="5:6">
      <c r="E111" s="34"/>
      <c r="F111" s="11"/>
    </row>
    <row r="112" spans="5:6">
      <c r="E112" s="34"/>
      <c r="F112" s="11"/>
    </row>
    <row r="113" spans="5:6">
      <c r="E113" s="34"/>
      <c r="F113" s="10"/>
    </row>
    <row r="114" spans="5:6">
      <c r="E114" s="34"/>
      <c r="F114" s="10"/>
    </row>
    <row r="115" spans="5:6">
      <c r="E115" s="34"/>
      <c r="F115" s="10"/>
    </row>
    <row r="116" spans="5:6">
      <c r="E116" s="34"/>
      <c r="F116" s="10"/>
    </row>
    <row r="117" spans="5:6">
      <c r="E117" s="34"/>
      <c r="F117" s="10"/>
    </row>
    <row r="118" spans="5:6">
      <c r="E118" s="34"/>
      <c r="F118" s="10"/>
    </row>
    <row r="119" spans="5:6">
      <c r="E119" s="34"/>
      <c r="F119" s="10"/>
    </row>
    <row r="120" spans="5:6">
      <c r="E120" s="34"/>
      <c r="F120" s="10"/>
    </row>
    <row r="121" spans="5:6">
      <c r="E121" s="34"/>
      <c r="F121" s="10"/>
    </row>
    <row r="122" spans="5:6">
      <c r="E122" s="34"/>
      <c r="F122" s="10"/>
    </row>
    <row r="123" spans="5:6">
      <c r="E123" s="34"/>
      <c r="F123" s="10"/>
    </row>
    <row r="124" spans="5:6">
      <c r="E124" s="34"/>
      <c r="F124" s="10"/>
    </row>
    <row r="125" spans="5:6">
      <c r="E125" s="34"/>
      <c r="F125" s="10"/>
    </row>
    <row r="126" spans="5:6">
      <c r="E126" s="34"/>
      <c r="F126" s="10"/>
    </row>
    <row r="127" spans="5:6">
      <c r="E127" s="34"/>
      <c r="F127" s="10"/>
    </row>
    <row r="128" spans="5:6">
      <c r="E128" s="34"/>
      <c r="F128" s="10"/>
    </row>
    <row r="129" spans="5:6">
      <c r="E129" s="34"/>
      <c r="F129" s="10"/>
    </row>
    <row r="130" spans="5:6">
      <c r="E130" s="34"/>
      <c r="F130" s="11"/>
    </row>
    <row r="131" spans="5:6">
      <c r="E131" s="34"/>
      <c r="F131" s="11"/>
    </row>
    <row r="132" spans="5:6">
      <c r="E132" s="34"/>
      <c r="F132" s="11"/>
    </row>
    <row r="133" spans="5:6">
      <c r="E133" s="34"/>
      <c r="F133" s="11"/>
    </row>
    <row r="134" spans="5:6">
      <c r="E134" s="34"/>
      <c r="F134" s="11"/>
    </row>
    <row r="135" spans="5:6">
      <c r="E135" s="34"/>
      <c r="F135" s="11"/>
    </row>
    <row r="136" spans="5:6">
      <c r="E136" s="34"/>
      <c r="F136" s="11"/>
    </row>
    <row r="137" spans="5:6">
      <c r="E137" s="34"/>
      <c r="F137" s="11"/>
    </row>
    <row r="138" spans="5:6">
      <c r="E138" s="34"/>
      <c r="F138" s="11"/>
    </row>
    <row r="139" spans="5:6">
      <c r="E139" s="34"/>
      <c r="F139" s="11"/>
    </row>
    <row r="140" spans="5:6">
      <c r="E140" s="34"/>
      <c r="F140" s="10"/>
    </row>
    <row r="141" spans="5:6">
      <c r="E141" s="34"/>
      <c r="F141" s="11"/>
    </row>
    <row r="142" spans="5:6">
      <c r="E142" s="34"/>
      <c r="F142" s="11"/>
    </row>
    <row r="143" spans="5:6">
      <c r="E143" s="34"/>
      <c r="F143" s="11"/>
    </row>
    <row r="144" spans="5:6">
      <c r="E144" s="34"/>
      <c r="F144" s="10"/>
    </row>
    <row r="145" spans="5:6">
      <c r="E145" s="34"/>
      <c r="F145" s="10"/>
    </row>
    <row r="146" spans="5:6">
      <c r="E146" s="34"/>
      <c r="F146" s="10"/>
    </row>
    <row r="147" spans="5:6">
      <c r="E147" s="34"/>
      <c r="F147" s="10"/>
    </row>
    <row r="148" spans="5:6">
      <c r="E148" s="34"/>
      <c r="F148" s="10"/>
    </row>
    <row r="149" spans="5:6">
      <c r="E149" s="34"/>
      <c r="F149" s="10"/>
    </row>
    <row r="150" spans="5:6">
      <c r="E150" s="34"/>
      <c r="F150" s="10"/>
    </row>
    <row r="151" spans="5:6">
      <c r="E151" s="34"/>
      <c r="F151" s="10"/>
    </row>
    <row r="152" spans="5:6">
      <c r="E152" s="34"/>
      <c r="F152" s="10"/>
    </row>
    <row r="153" spans="5:6">
      <c r="E153" s="34"/>
      <c r="F153" s="10"/>
    </row>
    <row r="154" spans="5:6">
      <c r="E154" s="34"/>
      <c r="F154" s="10"/>
    </row>
    <row r="155" spans="5:6">
      <c r="E155" s="34"/>
      <c r="F155" s="10"/>
    </row>
    <row r="156" spans="5:6">
      <c r="E156" s="34"/>
      <c r="F156" s="10"/>
    </row>
    <row r="157" spans="5:6">
      <c r="E157" s="34"/>
      <c r="F157" s="10"/>
    </row>
    <row r="158" spans="5:6">
      <c r="E158" s="34"/>
      <c r="F158" s="10"/>
    </row>
    <row r="159" spans="5:6">
      <c r="E159" s="34"/>
      <c r="F159" s="10"/>
    </row>
    <row r="160" spans="5:6">
      <c r="E160" s="34"/>
      <c r="F160" s="10"/>
    </row>
    <row r="161" spans="5:6">
      <c r="E161" s="34"/>
      <c r="F161" s="11"/>
    </row>
    <row r="162" spans="5:6">
      <c r="E162" s="34"/>
      <c r="F162" s="11"/>
    </row>
    <row r="163" spans="5:6">
      <c r="E163" s="34"/>
      <c r="F163" s="11"/>
    </row>
    <row r="164" spans="5:6">
      <c r="E164" s="34"/>
      <c r="F164" s="11"/>
    </row>
    <row r="165" spans="5:6">
      <c r="E165" s="34"/>
      <c r="F165" s="11"/>
    </row>
    <row r="166" spans="5:6">
      <c r="E166" s="34"/>
      <c r="F166" s="11"/>
    </row>
    <row r="167" spans="5:6">
      <c r="E167" s="34"/>
      <c r="F167" s="11"/>
    </row>
    <row r="168" spans="5:6">
      <c r="E168" s="34"/>
      <c r="F168" s="11"/>
    </row>
    <row r="169" spans="5:6">
      <c r="E169" s="34"/>
      <c r="F169" s="11"/>
    </row>
    <row r="170" spans="5:6">
      <c r="E170" s="34"/>
      <c r="F170" s="11"/>
    </row>
    <row r="171" spans="5:6">
      <c r="E171" s="34"/>
      <c r="F171" s="10"/>
    </row>
    <row r="172" spans="5:6">
      <c r="E172" s="34"/>
      <c r="F172" s="11"/>
    </row>
    <row r="173" spans="5:6">
      <c r="E173" s="34"/>
      <c r="F173" s="11"/>
    </row>
    <row r="174" spans="5:6">
      <c r="E174" s="34"/>
      <c r="F174" s="11"/>
    </row>
    <row r="175" spans="5:6">
      <c r="E175" s="34"/>
      <c r="F175" s="10"/>
    </row>
    <row r="176" spans="5:6">
      <c r="E176" s="34"/>
      <c r="F176" s="10"/>
    </row>
    <row r="177" spans="5:6">
      <c r="E177" s="34"/>
      <c r="F177" s="10"/>
    </row>
    <row r="178" spans="5:6">
      <c r="E178" s="34"/>
      <c r="F178" s="10"/>
    </row>
    <row r="179" spans="5:6">
      <c r="E179" s="34"/>
      <c r="F179" s="10"/>
    </row>
    <row r="180" spans="5:6">
      <c r="E180" s="34"/>
      <c r="F180" s="10"/>
    </row>
    <row r="181" spans="5:6">
      <c r="E181" s="34"/>
      <c r="F181" s="10"/>
    </row>
    <row r="182" spans="5:6">
      <c r="E182" s="34"/>
      <c r="F182" s="10"/>
    </row>
    <row r="183" spans="5:6">
      <c r="E183" s="34"/>
      <c r="F183" s="10"/>
    </row>
    <row r="184" spans="5:6">
      <c r="E184" s="34"/>
      <c r="F184" s="10"/>
    </row>
    <row r="185" spans="5:6">
      <c r="E185" s="34"/>
      <c r="F185" s="10"/>
    </row>
    <row r="186" spans="5:6">
      <c r="E186" s="34"/>
      <c r="F186" s="10"/>
    </row>
    <row r="187" spans="5:6">
      <c r="E187" s="34"/>
      <c r="F187" s="10"/>
    </row>
    <row r="188" spans="5:6">
      <c r="E188" s="34"/>
      <c r="F188" s="10"/>
    </row>
    <row r="189" spans="5:6">
      <c r="E189" s="34"/>
      <c r="F189" s="10"/>
    </row>
    <row r="190" spans="5:6">
      <c r="E190" s="34"/>
      <c r="F190" s="10"/>
    </row>
    <row r="191" spans="5:6">
      <c r="E191" s="34"/>
      <c r="F191" s="10"/>
    </row>
    <row r="192" spans="5:6">
      <c r="E192" s="34"/>
      <c r="F192" s="11"/>
    </row>
    <row r="193" spans="5:6">
      <c r="E193" s="34"/>
      <c r="F193" s="11"/>
    </row>
    <row r="194" spans="5:6">
      <c r="E194" s="34"/>
      <c r="F194" s="11"/>
    </row>
    <row r="195" spans="5:6">
      <c r="E195" s="34"/>
      <c r="F195" s="11"/>
    </row>
    <row r="196" spans="5:6">
      <c r="E196" s="34"/>
      <c r="F196" s="11"/>
    </row>
    <row r="197" spans="5:6">
      <c r="E197" s="34"/>
      <c r="F197" s="11"/>
    </row>
    <row r="198" spans="5:6">
      <c r="E198" s="34"/>
      <c r="F198" s="11"/>
    </row>
    <row r="199" spans="5:6">
      <c r="E199" s="34"/>
      <c r="F199" s="11"/>
    </row>
    <row r="200" spans="5:6">
      <c r="E200" s="34"/>
      <c r="F200" s="11"/>
    </row>
    <row r="201" spans="5:6">
      <c r="E201" s="34"/>
      <c r="F201" s="11"/>
    </row>
    <row r="202" spans="5:6">
      <c r="E202" s="34"/>
      <c r="F202" s="10"/>
    </row>
    <row r="203" spans="5:6">
      <c r="E203" s="34"/>
      <c r="F203" s="11"/>
    </row>
    <row r="204" spans="5:6">
      <c r="E204" s="34"/>
      <c r="F204" s="11"/>
    </row>
    <row r="205" spans="5:6">
      <c r="E205" s="34"/>
      <c r="F205" s="11"/>
    </row>
    <row r="206" spans="5:6">
      <c r="E206" s="34"/>
      <c r="F206" s="10"/>
    </row>
    <row r="207" spans="5:6">
      <c r="E207" s="34"/>
      <c r="F207" s="10"/>
    </row>
    <row r="208" spans="5:6">
      <c r="E208" s="34"/>
      <c r="F208" s="10"/>
    </row>
    <row r="209" spans="5:6">
      <c r="E209" s="34"/>
      <c r="F209" s="10"/>
    </row>
    <row r="210" spans="5:6">
      <c r="E210" s="34"/>
      <c r="F210" s="10"/>
    </row>
    <row r="211" spans="5:6">
      <c r="E211" s="34"/>
      <c r="F211" s="10"/>
    </row>
    <row r="212" spans="5:6">
      <c r="E212" s="34"/>
      <c r="F212" s="10"/>
    </row>
    <row r="213" spans="5:6">
      <c r="E213" s="34"/>
      <c r="F213" s="10"/>
    </row>
    <row r="214" spans="5:6">
      <c r="E214" s="34"/>
      <c r="F214" s="10"/>
    </row>
    <row r="215" spans="5:6">
      <c r="E215" s="34"/>
      <c r="F215" s="10"/>
    </row>
    <row r="216" spans="5:6">
      <c r="E216" s="34"/>
      <c r="F216" s="10"/>
    </row>
    <row r="217" spans="5:6">
      <c r="E217" s="34"/>
      <c r="F217" s="10"/>
    </row>
    <row r="218" spans="5:6">
      <c r="E218" s="34"/>
      <c r="F218" s="10"/>
    </row>
    <row r="219" spans="5:6">
      <c r="E219" s="34"/>
      <c r="F219" s="10"/>
    </row>
    <row r="220" spans="5:6">
      <c r="E220" s="34"/>
      <c r="F220" s="10"/>
    </row>
    <row r="221" spans="5:6">
      <c r="E221" s="34"/>
      <c r="F221" s="10"/>
    </row>
    <row r="222" spans="5:6">
      <c r="E222" s="34"/>
      <c r="F222" s="10"/>
    </row>
    <row r="223" spans="5:6">
      <c r="E223" s="34"/>
      <c r="F223" s="11"/>
    </row>
    <row r="224" spans="5:6">
      <c r="E224" s="34"/>
      <c r="F224" s="11"/>
    </row>
    <row r="225" spans="5:6">
      <c r="E225" s="34"/>
      <c r="F225" s="11"/>
    </row>
    <row r="226" spans="5:6">
      <c r="E226" s="34"/>
      <c r="F226" s="11"/>
    </row>
    <row r="227" spans="5:6">
      <c r="E227" s="34"/>
      <c r="F227" s="11"/>
    </row>
    <row r="228" spans="5:6">
      <c r="E228" s="34"/>
      <c r="F228" s="11"/>
    </row>
    <row r="229" spans="5:6">
      <c r="E229" s="34"/>
      <c r="F229" s="11"/>
    </row>
    <row r="230" spans="5:6">
      <c r="E230" s="34"/>
      <c r="F230" s="11"/>
    </row>
    <row r="231" spans="5:6">
      <c r="E231" s="34"/>
      <c r="F231" s="11"/>
    </row>
    <row r="232" spans="5:6">
      <c r="E232" s="34"/>
      <c r="F232" s="11"/>
    </row>
    <row r="233" spans="5:6">
      <c r="E233" s="34"/>
      <c r="F233" s="10"/>
    </row>
    <row r="234" spans="5:6">
      <c r="E234" s="34"/>
      <c r="F234" s="11"/>
    </row>
    <row r="235" spans="5:6">
      <c r="E235" s="34"/>
      <c r="F235" s="11"/>
    </row>
    <row r="236" spans="5:6">
      <c r="E236" s="34"/>
      <c r="F236" s="11"/>
    </row>
    <row r="237" spans="5:6">
      <c r="E237" s="34"/>
      <c r="F237" s="10"/>
    </row>
    <row r="238" spans="5:6">
      <c r="E238" s="34"/>
      <c r="F238" s="10"/>
    </row>
    <row r="239" spans="5:6">
      <c r="E239" s="34"/>
      <c r="F239" s="10"/>
    </row>
    <row r="240" spans="5:6">
      <c r="E240" s="34"/>
      <c r="F240" s="10"/>
    </row>
    <row r="241" spans="5:6">
      <c r="E241" s="34"/>
      <c r="F241" s="10"/>
    </row>
    <row r="242" spans="5:6">
      <c r="E242" s="34"/>
      <c r="F242" s="10"/>
    </row>
    <row r="243" spans="5:6">
      <c r="E243" s="34"/>
      <c r="F243" s="10"/>
    </row>
    <row r="244" spans="5:6">
      <c r="E244" s="34"/>
      <c r="F244" s="10"/>
    </row>
    <row r="245" spans="5:6">
      <c r="E245" s="34"/>
      <c r="F245" s="10"/>
    </row>
    <row r="246" spans="5:6">
      <c r="E246" s="34"/>
      <c r="F246" s="10"/>
    </row>
    <row r="247" spans="5:6">
      <c r="E247" s="34"/>
      <c r="F247" s="10"/>
    </row>
    <row r="248" spans="5:6">
      <c r="E248" s="34"/>
      <c r="F248" s="10"/>
    </row>
    <row r="249" spans="5:6">
      <c r="E249" s="34"/>
      <c r="F249" s="10"/>
    </row>
    <row r="250" spans="5:6">
      <c r="E250" s="34"/>
      <c r="F250" s="10"/>
    </row>
    <row r="251" spans="5:6">
      <c r="E251" s="34"/>
      <c r="F251" s="10"/>
    </row>
    <row r="252" spans="5:6">
      <c r="E252" s="34"/>
      <c r="F252" s="10"/>
    </row>
    <row r="253" spans="5:6">
      <c r="E253" s="34"/>
      <c r="F253" s="10"/>
    </row>
    <row r="254" spans="5:6">
      <c r="E254" s="34"/>
      <c r="F254" s="11"/>
    </row>
    <row r="255" spans="5:6">
      <c r="E255" s="34"/>
      <c r="F255" s="11"/>
    </row>
    <row r="256" spans="5:6">
      <c r="E256" s="34"/>
      <c r="F256" s="11"/>
    </row>
    <row r="257" spans="5:6">
      <c r="E257" s="34"/>
      <c r="F257" s="11"/>
    </row>
    <row r="258" spans="5:6">
      <c r="E258" s="34"/>
      <c r="F258" s="11"/>
    </row>
    <row r="259" spans="5:6">
      <c r="E259" s="34"/>
      <c r="F259" s="11"/>
    </row>
    <row r="260" spans="5:6">
      <c r="E260" s="34"/>
      <c r="F260" s="11"/>
    </row>
    <row r="261" spans="5:6">
      <c r="E261" s="34"/>
      <c r="F261" s="11"/>
    </row>
    <row r="262" spans="5:6">
      <c r="E262" s="34"/>
      <c r="F262" s="11"/>
    </row>
    <row r="263" spans="5:6">
      <c r="E263" s="34"/>
      <c r="F263" s="11"/>
    </row>
    <row r="264" spans="5:6">
      <c r="E264" s="34"/>
      <c r="F264" s="10"/>
    </row>
    <row r="265" spans="5:6">
      <c r="E265" s="34"/>
      <c r="F265" s="11"/>
    </row>
    <row r="266" spans="5:6">
      <c r="E266" s="34"/>
      <c r="F266" s="11"/>
    </row>
    <row r="267" spans="5:6">
      <c r="E267" s="34"/>
      <c r="F267" s="11"/>
    </row>
    <row r="268" spans="5:6">
      <c r="E268" s="34"/>
      <c r="F268" s="10"/>
    </row>
    <row r="269" spans="5:6">
      <c r="E269" s="34"/>
      <c r="F269" s="10"/>
    </row>
    <row r="270" spans="5:6">
      <c r="E270" s="34"/>
      <c r="F270" s="10"/>
    </row>
    <row r="271" spans="5:6">
      <c r="E271" s="34"/>
      <c r="F271" s="10"/>
    </row>
    <row r="272" spans="5:6">
      <c r="E272" s="34"/>
      <c r="F272" s="10"/>
    </row>
    <row r="273" spans="5:6">
      <c r="E273" s="34"/>
      <c r="F273" s="10"/>
    </row>
    <row r="274" spans="5:6">
      <c r="E274" s="34"/>
      <c r="F274" s="10"/>
    </row>
    <row r="275" spans="5:6">
      <c r="E275" s="34"/>
      <c r="F275" s="10"/>
    </row>
    <row r="276" spans="5:6">
      <c r="E276" s="34"/>
      <c r="F276" s="10"/>
    </row>
    <row r="277" spans="5:6">
      <c r="E277" s="34"/>
      <c r="F277" s="10"/>
    </row>
    <row r="278" spans="5:6">
      <c r="E278" s="34"/>
      <c r="F278" s="10"/>
    </row>
    <row r="279" spans="5:6">
      <c r="E279" s="34"/>
      <c r="F279" s="10"/>
    </row>
    <row r="280" spans="5:6">
      <c r="E280" s="34"/>
      <c r="F280" s="10"/>
    </row>
    <row r="281" spans="5:6">
      <c r="E281" s="34"/>
      <c r="F281" s="10"/>
    </row>
    <row r="282" spans="5:6">
      <c r="E282" s="34"/>
      <c r="F282" s="10"/>
    </row>
    <row r="283" spans="5:6">
      <c r="E283" s="34"/>
      <c r="F283" s="10"/>
    </row>
    <row r="284" spans="5:6">
      <c r="E284" s="34"/>
      <c r="F284" s="10"/>
    </row>
    <row r="285" spans="5:6">
      <c r="E285" s="34"/>
      <c r="F285" s="11"/>
    </row>
    <row r="286" spans="5:6">
      <c r="E286" s="34"/>
      <c r="F286" s="11"/>
    </row>
    <row r="287" spans="5:6">
      <c r="E287" s="34"/>
      <c r="F287" s="11"/>
    </row>
    <row r="288" spans="5:6">
      <c r="E288" s="34"/>
      <c r="F288" s="11"/>
    </row>
    <row r="289" spans="5:6">
      <c r="E289" s="34"/>
      <c r="F289" s="11"/>
    </row>
    <row r="290" spans="5:6">
      <c r="E290" s="34"/>
      <c r="F290" s="11"/>
    </row>
    <row r="291" spans="5:6">
      <c r="E291" s="34"/>
      <c r="F291" s="11"/>
    </row>
    <row r="292" spans="5:6">
      <c r="E292" s="34"/>
      <c r="F292" s="11"/>
    </row>
    <row r="293" spans="5:6">
      <c r="E293" s="34"/>
      <c r="F293" s="11"/>
    </row>
    <row r="294" spans="5:6">
      <c r="E294" s="34"/>
      <c r="F294" s="11"/>
    </row>
    <row r="295" spans="5:6">
      <c r="E295" s="34"/>
      <c r="F295" s="10"/>
    </row>
    <row r="296" spans="5:6">
      <c r="E296" s="34"/>
      <c r="F296" s="11"/>
    </row>
    <row r="297" spans="5:6">
      <c r="E297" s="34"/>
      <c r="F297" s="11"/>
    </row>
    <row r="298" spans="5:6">
      <c r="E298" s="34"/>
      <c r="F298" s="11"/>
    </row>
    <row r="299" spans="5:6">
      <c r="E299" s="34"/>
      <c r="F299" s="10"/>
    </row>
    <row r="300" spans="5:6">
      <c r="E300" s="34"/>
      <c r="F300" s="10"/>
    </row>
    <row r="301" spans="5:6">
      <c r="E301" s="34"/>
      <c r="F301" s="10"/>
    </row>
    <row r="302" spans="5:6">
      <c r="E302" s="34"/>
      <c r="F302" s="10"/>
    </row>
    <row r="303" spans="5:6">
      <c r="E303" s="34"/>
      <c r="F303" s="10"/>
    </row>
    <row r="304" spans="5:6">
      <c r="E304" s="34"/>
      <c r="F304" s="10"/>
    </row>
    <row r="305" spans="5:6">
      <c r="E305" s="34"/>
      <c r="F305" s="10"/>
    </row>
    <row r="306" spans="5:6">
      <c r="E306" s="34"/>
      <c r="F306" s="10"/>
    </row>
    <row r="307" spans="5:6">
      <c r="E307" s="34"/>
      <c r="F307" s="10"/>
    </row>
    <row r="308" spans="5:6">
      <c r="E308" s="34"/>
      <c r="F308" s="10"/>
    </row>
    <row r="309" spans="5:6">
      <c r="E309" s="34"/>
      <c r="F309" s="10"/>
    </row>
    <row r="310" spans="5:6">
      <c r="E310" s="34"/>
      <c r="F310" s="10"/>
    </row>
    <row r="311" spans="5:6">
      <c r="E311" s="34"/>
      <c r="F311" s="10"/>
    </row>
    <row r="312" spans="5:6">
      <c r="E312" s="34"/>
      <c r="F312" s="10"/>
    </row>
    <row r="313" spans="5:6">
      <c r="E313" s="34"/>
      <c r="F313" s="10"/>
    </row>
    <row r="314" spans="5:6">
      <c r="E314" s="34"/>
      <c r="F314" s="10"/>
    </row>
    <row r="315" spans="5:6">
      <c r="E315" s="34"/>
      <c r="F315" s="10"/>
    </row>
    <row r="316" spans="5:6">
      <c r="E316" s="34"/>
      <c r="F316" s="11"/>
    </row>
    <row r="317" spans="5:6">
      <c r="E317" s="34"/>
      <c r="F317" s="11"/>
    </row>
    <row r="318" spans="5:6">
      <c r="E318" s="34"/>
      <c r="F318" s="11"/>
    </row>
    <row r="319" spans="5:6">
      <c r="E319" s="34"/>
      <c r="F319" s="11"/>
    </row>
    <row r="320" spans="5:6">
      <c r="E320" s="34"/>
      <c r="F320" s="11"/>
    </row>
    <row r="321" spans="5:6">
      <c r="E321" s="34"/>
      <c r="F321" s="11"/>
    </row>
    <row r="322" spans="5:6">
      <c r="E322" s="34"/>
      <c r="F322" s="11"/>
    </row>
    <row r="323" spans="5:6">
      <c r="E323" s="34"/>
      <c r="F323" s="11"/>
    </row>
    <row r="324" spans="5:6">
      <c r="E324" s="34"/>
      <c r="F324" s="11"/>
    </row>
    <row r="325" spans="5:6">
      <c r="E325" s="34"/>
      <c r="F325" s="11"/>
    </row>
    <row r="326" spans="5:6">
      <c r="E326" s="34"/>
      <c r="F326" s="10"/>
    </row>
    <row r="327" spans="5:6">
      <c r="E327" s="34"/>
      <c r="F327" s="11"/>
    </row>
    <row r="328" spans="5:6">
      <c r="E328" s="34"/>
      <c r="F328" s="11"/>
    </row>
    <row r="329" spans="5:6">
      <c r="E329" s="34"/>
      <c r="F329" s="11"/>
    </row>
    <row r="330" spans="5:6">
      <c r="E330" s="34"/>
      <c r="F330" s="10"/>
    </row>
    <row r="331" spans="5:6">
      <c r="E331" s="34"/>
      <c r="F331" s="10"/>
    </row>
    <row r="332" spans="5:6">
      <c r="E332" s="34"/>
      <c r="F332" s="10"/>
    </row>
    <row r="333" spans="5:6">
      <c r="E333" s="34"/>
      <c r="F333" s="10"/>
    </row>
    <row r="334" spans="5:6">
      <c r="E334" s="34"/>
      <c r="F334" s="10"/>
    </row>
    <row r="335" spans="5:6">
      <c r="E335" s="34"/>
      <c r="F335" s="10"/>
    </row>
    <row r="336" spans="5:6">
      <c r="E336" s="34"/>
      <c r="F336" s="10"/>
    </row>
    <row r="337" spans="5:6">
      <c r="E337" s="34"/>
      <c r="F337" s="10"/>
    </row>
    <row r="338" spans="5:6">
      <c r="E338" s="34"/>
      <c r="F338" s="10"/>
    </row>
    <row r="339" spans="5:6">
      <c r="E339" s="34"/>
      <c r="F339" s="10"/>
    </row>
    <row r="340" spans="5:6">
      <c r="E340" s="34"/>
      <c r="F340" s="10"/>
    </row>
    <row r="341" spans="5:6">
      <c r="E341" s="34"/>
      <c r="F341" s="10"/>
    </row>
    <row r="342" spans="5:6">
      <c r="E342" s="34"/>
      <c r="F342" s="10"/>
    </row>
    <row r="343" spans="5:6">
      <c r="E343" s="34"/>
      <c r="F343" s="10"/>
    </row>
    <row r="344" spans="5:6">
      <c r="E344" s="34"/>
      <c r="F344" s="10"/>
    </row>
    <row r="345" spans="5:6">
      <c r="E345" s="34"/>
      <c r="F345" s="10"/>
    </row>
    <row r="346" spans="5:6">
      <c r="E346" s="34"/>
      <c r="F346" s="10"/>
    </row>
    <row r="347" spans="5:6">
      <c r="E347" s="34"/>
      <c r="F347" s="11"/>
    </row>
    <row r="348" spans="5:6">
      <c r="E348" s="34"/>
      <c r="F348" s="11"/>
    </row>
    <row r="349" spans="5:6">
      <c r="E349" s="34"/>
      <c r="F349" s="11"/>
    </row>
    <row r="350" spans="5:6">
      <c r="E350" s="34"/>
      <c r="F350" s="11"/>
    </row>
    <row r="351" spans="5:6">
      <c r="E351" s="34"/>
      <c r="F351" s="11"/>
    </row>
    <row r="352" spans="5:6">
      <c r="E352" s="34"/>
      <c r="F352" s="11"/>
    </row>
    <row r="353" spans="5:6">
      <c r="E353" s="34"/>
      <c r="F353" s="11"/>
    </row>
    <row r="354" spans="5:6">
      <c r="E354" s="34"/>
      <c r="F354" s="11"/>
    </row>
    <row r="355" spans="5:6">
      <c r="E355" s="34"/>
      <c r="F355" s="11"/>
    </row>
    <row r="356" spans="5:6">
      <c r="E356" s="34"/>
      <c r="F356" s="11"/>
    </row>
    <row r="357" spans="5:6">
      <c r="E357" s="34"/>
      <c r="F357" s="10"/>
    </row>
    <row r="358" spans="5:6">
      <c r="E358" s="34"/>
      <c r="F358" s="11"/>
    </row>
    <row r="359" spans="5:6">
      <c r="E359" s="34"/>
      <c r="F359" s="11"/>
    </row>
    <row r="360" spans="5:6">
      <c r="E360" s="34"/>
      <c r="F360" s="11"/>
    </row>
    <row r="361" spans="5:6">
      <c r="E361" s="34"/>
      <c r="F361" s="10"/>
    </row>
    <row r="362" spans="5:6">
      <c r="E362" s="34"/>
      <c r="F362" s="10"/>
    </row>
    <row r="363" spans="5:6">
      <c r="E363" s="34"/>
      <c r="F363" s="10"/>
    </row>
    <row r="364" spans="5:6">
      <c r="E364" s="34"/>
      <c r="F364" s="10"/>
    </row>
    <row r="365" spans="5:6">
      <c r="E365" s="34"/>
      <c r="F365" s="10"/>
    </row>
    <row r="366" spans="5:6">
      <c r="E366" s="34"/>
      <c r="F366" s="10"/>
    </row>
    <row r="367" spans="5:6">
      <c r="E367" s="34"/>
      <c r="F367" s="10"/>
    </row>
    <row r="368" spans="5:6">
      <c r="E368" s="34"/>
      <c r="F368" s="10"/>
    </row>
    <row r="369" spans="5:6">
      <c r="E369" s="34"/>
      <c r="F369" s="10"/>
    </row>
    <row r="370" spans="5:6">
      <c r="E370" s="34"/>
      <c r="F370" s="10"/>
    </row>
    <row r="371" spans="5:6">
      <c r="E371" s="34"/>
      <c r="F371" s="10"/>
    </row>
    <row r="372" spans="5:6">
      <c r="E372" s="34"/>
      <c r="F372" s="10"/>
    </row>
    <row r="373" spans="5:6">
      <c r="E373" s="34"/>
      <c r="F373" s="10"/>
    </row>
    <row r="374" spans="5:6">
      <c r="E374" s="34"/>
      <c r="F374" s="10"/>
    </row>
    <row r="375" spans="5:6">
      <c r="E375" s="34"/>
      <c r="F375" s="10"/>
    </row>
    <row r="376" spans="5:6">
      <c r="E376" s="34"/>
      <c r="F376" s="10"/>
    </row>
    <row r="377" spans="5:6">
      <c r="E377" s="34"/>
      <c r="F377" s="10"/>
    </row>
    <row r="378" spans="5:6">
      <c r="E378" s="34"/>
      <c r="F378" s="11"/>
    </row>
    <row r="379" spans="5:6">
      <c r="E379" s="34"/>
      <c r="F379" s="11"/>
    </row>
    <row r="380" spans="5:6">
      <c r="E380" s="34"/>
      <c r="F380" s="11"/>
    </row>
    <row r="381" spans="5:6">
      <c r="E381" s="34"/>
      <c r="F381" s="11"/>
    </row>
    <row r="382" spans="5:6">
      <c r="E382" s="34"/>
      <c r="F382" s="11"/>
    </row>
    <row r="383" spans="5:6">
      <c r="E383" s="34"/>
      <c r="F383" s="11"/>
    </row>
    <row r="384" spans="5:6">
      <c r="E384" s="34"/>
      <c r="F384" s="11"/>
    </row>
    <row r="385" spans="5:6">
      <c r="E385" s="34"/>
      <c r="F385" s="11"/>
    </row>
    <row r="386" spans="5:6">
      <c r="E386" s="34"/>
      <c r="F386" s="11"/>
    </row>
    <row r="387" spans="5:6">
      <c r="E387" s="34"/>
      <c r="F387" s="11"/>
    </row>
    <row r="388" spans="5:6">
      <c r="E388" s="34"/>
      <c r="F388" s="10"/>
    </row>
    <row r="389" spans="5:6">
      <c r="E389" s="34"/>
      <c r="F389" s="11"/>
    </row>
    <row r="390" spans="5:6">
      <c r="E390" s="34"/>
      <c r="F390" s="11"/>
    </row>
    <row r="391" spans="5:6">
      <c r="E391" s="34"/>
      <c r="F391" s="11"/>
    </row>
    <row r="392" spans="5:6">
      <c r="E392" s="34"/>
      <c r="F392" s="10"/>
    </row>
    <row r="393" spans="5:6">
      <c r="E393" s="34"/>
      <c r="F393" s="10"/>
    </row>
    <row r="394" spans="5:6">
      <c r="E394" s="34"/>
      <c r="F394" s="10"/>
    </row>
    <row r="395" spans="5:6">
      <c r="E395" s="34"/>
      <c r="F395" s="10"/>
    </row>
    <row r="396" spans="5:6">
      <c r="E396" s="34"/>
      <c r="F396" s="10"/>
    </row>
    <row r="397" spans="5:6">
      <c r="E397" s="34"/>
      <c r="F397" s="10"/>
    </row>
    <row r="398" spans="5:6">
      <c r="E398" s="34"/>
      <c r="F398" s="10"/>
    </row>
    <row r="399" spans="5:6">
      <c r="E399" s="34"/>
      <c r="F399" s="10"/>
    </row>
    <row r="400" spans="5:6">
      <c r="E400" s="34"/>
      <c r="F400" s="10"/>
    </row>
    <row r="401" spans="5:6">
      <c r="E401" s="34"/>
      <c r="F401" s="10"/>
    </row>
    <row r="402" spans="5:6">
      <c r="E402" s="34"/>
      <c r="F402" s="10"/>
    </row>
    <row r="403" spans="5:6">
      <c r="E403" s="34"/>
      <c r="F403" s="10"/>
    </row>
    <row r="404" spans="5:6">
      <c r="E404" s="34"/>
      <c r="F404" s="10"/>
    </row>
    <row r="405" spans="5:6">
      <c r="E405" s="34"/>
      <c r="F405" s="10"/>
    </row>
    <row r="406" spans="5:6">
      <c r="E406" s="34"/>
      <c r="F406" s="10"/>
    </row>
    <row r="407" spans="5:6">
      <c r="E407" s="34"/>
      <c r="F407" s="10"/>
    </row>
    <row r="408" spans="5:6">
      <c r="E408" s="34"/>
      <c r="F408" s="10"/>
    </row>
    <row r="409" spans="5:6">
      <c r="E409" s="34"/>
      <c r="F409" s="11"/>
    </row>
    <row r="410" spans="5:6">
      <c r="E410" s="34"/>
      <c r="F410" s="11"/>
    </row>
    <row r="411" spans="5:6">
      <c r="E411" s="34"/>
      <c r="F411" s="11"/>
    </row>
    <row r="412" spans="5:6">
      <c r="E412" s="34"/>
      <c r="F412" s="11"/>
    </row>
    <row r="413" spans="5:6">
      <c r="E413" s="34"/>
      <c r="F413" s="11"/>
    </row>
    <row r="414" spans="5:6">
      <c r="E414" s="34"/>
      <c r="F414" s="11"/>
    </row>
    <row r="415" spans="5:6">
      <c r="E415" s="34"/>
      <c r="F415" s="11"/>
    </row>
    <row r="416" spans="5:6">
      <c r="E416" s="34"/>
      <c r="F416" s="11"/>
    </row>
    <row r="417" spans="5:6">
      <c r="E417" s="34"/>
      <c r="F417" s="11"/>
    </row>
    <row r="418" spans="5:6">
      <c r="E418" s="34"/>
      <c r="F418" s="11"/>
    </row>
    <row r="419" spans="5:6">
      <c r="E419" s="34"/>
      <c r="F419" s="10"/>
    </row>
    <row r="420" spans="5:6">
      <c r="E420" s="34"/>
      <c r="F420" s="11"/>
    </row>
    <row r="421" spans="5:6">
      <c r="E421" s="34"/>
      <c r="F421" s="11"/>
    </row>
    <row r="422" spans="5:6">
      <c r="E422" s="34"/>
      <c r="F422" s="11"/>
    </row>
    <row r="423" spans="5:6">
      <c r="E423" s="34"/>
      <c r="F423" s="10"/>
    </row>
    <row r="424" spans="5:6">
      <c r="E424" s="34"/>
      <c r="F424" s="10"/>
    </row>
    <row r="425" spans="5:6">
      <c r="E425" s="34"/>
      <c r="F425" s="10"/>
    </row>
    <row r="426" spans="5:6">
      <c r="E426" s="34"/>
      <c r="F426" s="10"/>
    </row>
    <row r="427" spans="5:6">
      <c r="E427" s="34"/>
      <c r="F427" s="10"/>
    </row>
    <row r="428" spans="5:6">
      <c r="E428" s="34"/>
      <c r="F428" s="10"/>
    </row>
    <row r="429" spans="5:6">
      <c r="E429" s="34"/>
      <c r="F429" s="10"/>
    </row>
    <row r="430" spans="5:6">
      <c r="E430" s="34"/>
      <c r="F430" s="10"/>
    </row>
    <row r="431" spans="5:6">
      <c r="E431" s="34"/>
      <c r="F431" s="10"/>
    </row>
    <row r="432" spans="5:6">
      <c r="E432" s="34"/>
      <c r="F432" s="10"/>
    </row>
    <row r="433" spans="5:6">
      <c r="E433" s="34"/>
      <c r="F433" s="10"/>
    </row>
    <row r="434" spans="5:6">
      <c r="E434" s="34"/>
      <c r="F434" s="10"/>
    </row>
    <row r="435" spans="5:6">
      <c r="E435" s="34"/>
      <c r="F435" s="10"/>
    </row>
    <row r="436" spans="5:6">
      <c r="E436" s="34"/>
      <c r="F436" s="10"/>
    </row>
    <row r="437" spans="5:6">
      <c r="E437" s="34"/>
      <c r="F437" s="10"/>
    </row>
    <row r="438" spans="5:6">
      <c r="E438" s="34"/>
      <c r="F438" s="10"/>
    </row>
    <row r="439" spans="5:6">
      <c r="E439" s="34"/>
      <c r="F439" s="10"/>
    </row>
    <row r="440" spans="5:6">
      <c r="E440" s="34"/>
      <c r="F440" s="11"/>
    </row>
    <row r="441" spans="5:6">
      <c r="E441" s="34"/>
      <c r="F441" s="11"/>
    </row>
    <row r="442" spans="5:6">
      <c r="E442" s="34"/>
      <c r="F442" s="11"/>
    </row>
    <row r="443" spans="5:6">
      <c r="E443" s="34"/>
      <c r="F443" s="11"/>
    </row>
    <row r="444" spans="5:6">
      <c r="E444" s="34"/>
      <c r="F444" s="11"/>
    </row>
    <row r="445" spans="5:6">
      <c r="E445" s="34"/>
      <c r="F445" s="11"/>
    </row>
    <row r="446" spans="5:6">
      <c r="E446" s="34"/>
      <c r="F446" s="11"/>
    </row>
    <row r="447" spans="5:6">
      <c r="E447" s="34"/>
      <c r="F447" s="11"/>
    </row>
    <row r="448" spans="5:6">
      <c r="E448" s="34"/>
      <c r="F448" s="11"/>
    </row>
    <row r="449" spans="5:6">
      <c r="E449" s="34"/>
      <c r="F449" s="11"/>
    </row>
    <row r="450" spans="5:6">
      <c r="E450" s="34"/>
      <c r="F450" s="10"/>
    </row>
    <row r="451" spans="5:6">
      <c r="E451" s="34"/>
      <c r="F451" s="11"/>
    </row>
    <row r="452" spans="5:6">
      <c r="E452" s="34"/>
      <c r="F452" s="11"/>
    </row>
    <row r="453" spans="5:6">
      <c r="E453" s="34"/>
      <c r="F453" s="11"/>
    </row>
    <row r="454" spans="5:6">
      <c r="E454" s="34"/>
      <c r="F454" s="10"/>
    </row>
    <row r="455" spans="5:6">
      <c r="E455" s="34"/>
      <c r="F455" s="10"/>
    </row>
    <row r="456" spans="5:6">
      <c r="E456" s="34"/>
      <c r="F456" s="10"/>
    </row>
    <row r="457" spans="5:6">
      <c r="E457" s="34"/>
      <c r="F457" s="10"/>
    </row>
    <row r="458" spans="5:6">
      <c r="E458" s="34"/>
      <c r="F458" s="10"/>
    </row>
    <row r="459" spans="5:6">
      <c r="E459" s="34"/>
      <c r="F459" s="10"/>
    </row>
    <row r="460" spans="5:6">
      <c r="E460" s="34"/>
      <c r="F460" s="10"/>
    </row>
    <row r="461" spans="5:6">
      <c r="E461" s="34"/>
      <c r="F461" s="10"/>
    </row>
    <row r="462" spans="5:6">
      <c r="E462" s="34"/>
      <c r="F462" s="10"/>
    </row>
    <row r="463" spans="5:6">
      <c r="E463" s="34"/>
      <c r="F463" s="10"/>
    </row>
    <row r="464" spans="5:6">
      <c r="E464" s="34"/>
      <c r="F464" s="10"/>
    </row>
    <row r="465" spans="5:6">
      <c r="E465" s="34"/>
      <c r="F465" s="10"/>
    </row>
    <row r="466" spans="5:6">
      <c r="E466" s="34"/>
      <c r="F466" s="10"/>
    </row>
    <row r="467" spans="5:6">
      <c r="E467" s="34"/>
      <c r="F467" s="10"/>
    </row>
    <row r="468" spans="5:6">
      <c r="E468" s="34"/>
      <c r="F468" s="10"/>
    </row>
    <row r="469" spans="5:6">
      <c r="E469" s="34"/>
      <c r="F469" s="10"/>
    </row>
    <row r="470" spans="5:6">
      <c r="E470" s="34"/>
      <c r="F470" s="10"/>
    </row>
    <row r="471" spans="5:6">
      <c r="E471" s="34"/>
      <c r="F471" s="11"/>
    </row>
    <row r="472" spans="5:6">
      <c r="E472" s="34"/>
      <c r="F472" s="11"/>
    </row>
    <row r="473" spans="5:6">
      <c r="E473" s="34"/>
      <c r="F473" s="11"/>
    </row>
    <row r="474" spans="5:6">
      <c r="E474" s="34"/>
      <c r="F474" s="11"/>
    </row>
    <row r="475" spans="5:6">
      <c r="E475" s="34"/>
      <c r="F475" s="11"/>
    </row>
    <row r="476" spans="5:6">
      <c r="E476" s="34"/>
      <c r="F476" s="11"/>
    </row>
    <row r="477" spans="5:6">
      <c r="E477" s="34"/>
      <c r="F477" s="11"/>
    </row>
    <row r="478" spans="5:6">
      <c r="E478" s="34"/>
      <c r="F478" s="11"/>
    </row>
    <row r="479" spans="5:6">
      <c r="E479" s="34"/>
      <c r="F479" s="11"/>
    </row>
    <row r="480" spans="5:6">
      <c r="E480" s="34"/>
      <c r="F480" s="11"/>
    </row>
    <row r="481" spans="5:6">
      <c r="E481" s="34"/>
      <c r="F481" s="10"/>
    </row>
    <row r="482" spans="5:6">
      <c r="E482" s="34"/>
      <c r="F482" s="11"/>
    </row>
    <row r="483" spans="5:6">
      <c r="E483" s="34"/>
      <c r="F483" s="11"/>
    </row>
    <row r="484" spans="5:6">
      <c r="E484" s="34"/>
      <c r="F484" s="11"/>
    </row>
    <row r="485" spans="5:6">
      <c r="E485" s="34"/>
      <c r="F485" s="10"/>
    </row>
    <row r="486" spans="5:6">
      <c r="E486" s="34"/>
      <c r="F486" s="10"/>
    </row>
    <row r="487" spans="5:6">
      <c r="E487" s="34"/>
      <c r="F487" s="10"/>
    </row>
    <row r="488" spans="5:6">
      <c r="E488" s="34"/>
      <c r="F488" s="10"/>
    </row>
    <row r="489" spans="5:6">
      <c r="E489" s="34"/>
      <c r="F489" s="10"/>
    </row>
    <row r="490" spans="5:6">
      <c r="E490" s="34"/>
      <c r="F490" s="10"/>
    </row>
    <row r="491" spans="5:6">
      <c r="E491" s="34"/>
      <c r="F491" s="10"/>
    </row>
    <row r="492" spans="5:6">
      <c r="E492" s="34"/>
      <c r="F492" s="10"/>
    </row>
    <row r="493" spans="5:6">
      <c r="E493" s="34"/>
      <c r="F493" s="10"/>
    </row>
    <row r="494" spans="5:6">
      <c r="E494" s="34"/>
      <c r="F494" s="10"/>
    </row>
    <row r="495" spans="5:6">
      <c r="E495" s="34"/>
      <c r="F495" s="10"/>
    </row>
    <row r="496" spans="5:6">
      <c r="E496" s="34"/>
      <c r="F496" s="10"/>
    </row>
    <row r="497" spans="5:6">
      <c r="E497" s="34"/>
      <c r="F497" s="10"/>
    </row>
    <row r="498" spans="5:6">
      <c r="E498" s="34"/>
      <c r="F498" s="10"/>
    </row>
    <row r="499" spans="5:6">
      <c r="E499" s="34"/>
      <c r="F499" s="10"/>
    </row>
    <row r="500" spans="5:6">
      <c r="E500" s="34"/>
      <c r="F500" s="10"/>
    </row>
    <row r="501" spans="5:6">
      <c r="E501" s="34"/>
      <c r="F501" s="10"/>
    </row>
    <row r="502" spans="5:6">
      <c r="E502" s="34"/>
      <c r="F502" s="11"/>
    </row>
    <row r="503" spans="5:6">
      <c r="E503" s="34"/>
      <c r="F503" s="11"/>
    </row>
    <row r="504" spans="5:6">
      <c r="E504" s="34"/>
      <c r="F504" s="11"/>
    </row>
    <row r="505" spans="5:6">
      <c r="E505" s="34"/>
      <c r="F505" s="11"/>
    </row>
    <row r="506" spans="5:6">
      <c r="E506" s="34"/>
      <c r="F506" s="11"/>
    </row>
    <row r="507" spans="5:6">
      <c r="E507" s="34"/>
      <c r="F507" s="11"/>
    </row>
    <row r="508" spans="5:6">
      <c r="E508" s="34"/>
      <c r="F508" s="11"/>
    </row>
    <row r="509" spans="5:6">
      <c r="E509" s="34"/>
      <c r="F509" s="11"/>
    </row>
    <row r="510" spans="5:6">
      <c r="E510" s="34"/>
      <c r="F510" s="11"/>
    </row>
    <row r="511" spans="5:6">
      <c r="E511" s="34"/>
      <c r="F511" s="11"/>
    </row>
    <row r="512" spans="5:6">
      <c r="E512" s="34"/>
      <c r="F512" s="10"/>
    </row>
    <row r="513" spans="5:6">
      <c r="E513" s="34"/>
      <c r="F513" s="11"/>
    </row>
    <row r="514" spans="5:6">
      <c r="E514" s="34"/>
      <c r="F514" s="11"/>
    </row>
    <row r="515" spans="5:6">
      <c r="E515" s="34"/>
      <c r="F515" s="11"/>
    </row>
    <row r="516" spans="5:6">
      <c r="E516" s="34"/>
      <c r="F516" s="10"/>
    </row>
    <row r="517" spans="5:6">
      <c r="E517" s="34"/>
      <c r="F517" s="10"/>
    </row>
    <row r="518" spans="5:6">
      <c r="E518" s="34"/>
      <c r="F518" s="10"/>
    </row>
    <row r="519" spans="5:6">
      <c r="E519" s="34"/>
      <c r="F519" s="10"/>
    </row>
    <row r="520" spans="5:6">
      <c r="E520" s="34"/>
      <c r="F520" s="10"/>
    </row>
    <row r="521" spans="5:6">
      <c r="E521" s="34"/>
      <c r="F521" s="10"/>
    </row>
    <row r="522" spans="5:6">
      <c r="E522" s="34"/>
      <c r="F522" s="10"/>
    </row>
    <row r="523" spans="5:6">
      <c r="E523" s="34"/>
      <c r="F523" s="10"/>
    </row>
    <row r="524" spans="5:6">
      <c r="E524" s="34"/>
      <c r="F524" s="10"/>
    </row>
    <row r="525" spans="5:6">
      <c r="E525" s="34"/>
      <c r="F525" s="10"/>
    </row>
    <row r="526" spans="5:6">
      <c r="E526" s="34"/>
      <c r="F526" s="10"/>
    </row>
    <row r="527" spans="5:6">
      <c r="E527" s="34"/>
      <c r="F527" s="10"/>
    </row>
    <row r="528" spans="5:6">
      <c r="E528" s="34"/>
      <c r="F528" s="10"/>
    </row>
    <row r="529" spans="5:6">
      <c r="E529" s="34"/>
      <c r="F529" s="10"/>
    </row>
    <row r="530" spans="5:6">
      <c r="E530" s="34"/>
      <c r="F530" s="10"/>
    </row>
    <row r="531" spans="5:6">
      <c r="E531" s="34"/>
      <c r="F531" s="10"/>
    </row>
    <row r="532" spans="5:6">
      <c r="E532" s="34"/>
      <c r="F532" s="34"/>
    </row>
    <row r="533" spans="5:6">
      <c r="E533" s="34"/>
      <c r="F533" s="34"/>
    </row>
    <row r="534" spans="5:6">
      <c r="E534" s="34"/>
      <c r="F534" s="34"/>
    </row>
    <row r="535" spans="5:6">
      <c r="E535" s="34"/>
      <c r="F535" s="34"/>
    </row>
    <row r="536" spans="5:6">
      <c r="E536" s="34"/>
      <c r="F536" s="34"/>
    </row>
    <row r="537" spans="5:6">
      <c r="E537" s="34"/>
      <c r="F537" s="34"/>
    </row>
    <row r="538" spans="5:6">
      <c r="E538" s="34"/>
      <c r="F538" s="34"/>
    </row>
    <row r="539" spans="5:6">
      <c r="E539" s="34"/>
      <c r="F539" s="34"/>
    </row>
    <row r="540" spans="5:6">
      <c r="E540" s="34"/>
      <c r="F540" s="34"/>
    </row>
    <row r="541" spans="5:6">
      <c r="E541" s="34"/>
      <c r="F541" s="34"/>
    </row>
    <row r="542" spans="5:6">
      <c r="E542" s="34"/>
      <c r="F542" s="34"/>
    </row>
    <row r="543" spans="5:6">
      <c r="E543" s="34"/>
      <c r="F543" s="34"/>
    </row>
    <row r="544" spans="5:6">
      <c r="E544" s="34"/>
      <c r="F544" s="34"/>
    </row>
    <row r="545" spans="5:6">
      <c r="E545" s="34"/>
      <c r="F545" s="34"/>
    </row>
    <row r="546" spans="5:6">
      <c r="E546" s="34"/>
      <c r="F546" s="34"/>
    </row>
    <row r="547" spans="5:6">
      <c r="E547" s="34"/>
      <c r="F547" s="34"/>
    </row>
    <row r="548" spans="5:6">
      <c r="E548" s="34"/>
      <c r="F548" s="34"/>
    </row>
    <row r="549" spans="5:6">
      <c r="E549" s="34"/>
      <c r="F549" s="34"/>
    </row>
    <row r="550" spans="5:6">
      <c r="E550" s="34"/>
      <c r="F550" s="34"/>
    </row>
    <row r="551" spans="5:6">
      <c r="E551" s="34"/>
      <c r="F551" s="34"/>
    </row>
    <row r="552" spans="5:6">
      <c r="E552" s="34"/>
      <c r="F552" s="34"/>
    </row>
    <row r="553" spans="5:6">
      <c r="E553" s="34"/>
      <c r="F553" s="34"/>
    </row>
    <row r="554" spans="5:6">
      <c r="E554" s="34"/>
      <c r="F554" s="34"/>
    </row>
    <row r="555" spans="5:6">
      <c r="E555" s="34"/>
      <c r="F555" s="34"/>
    </row>
    <row r="556" spans="5:6">
      <c r="E556" s="34"/>
      <c r="F556" s="34"/>
    </row>
    <row r="557" spans="5:6">
      <c r="E557" s="34"/>
      <c r="F557" s="34"/>
    </row>
    <row r="558" spans="5:6">
      <c r="E558" s="34"/>
      <c r="F558" s="34"/>
    </row>
    <row r="559" spans="5:6">
      <c r="E559" s="34"/>
      <c r="F559" s="34"/>
    </row>
    <row r="560" spans="5:6">
      <c r="E560" s="34"/>
      <c r="F560" s="34"/>
    </row>
    <row r="561" spans="5:6">
      <c r="E561" s="34"/>
      <c r="F561" s="34"/>
    </row>
    <row r="562" spans="5:6">
      <c r="E562" s="34"/>
      <c r="F562" s="34"/>
    </row>
    <row r="563" spans="5:6">
      <c r="E563" s="34"/>
      <c r="F563" s="34"/>
    </row>
    <row r="564" spans="5:6">
      <c r="E564" s="34"/>
      <c r="F564" s="34"/>
    </row>
    <row r="565" spans="5:6">
      <c r="E565" s="34"/>
      <c r="F565" s="34"/>
    </row>
    <row r="566" spans="5:6">
      <c r="E566" s="34"/>
      <c r="F566" s="34"/>
    </row>
    <row r="567" spans="5:6">
      <c r="E567" s="34"/>
      <c r="F567" s="34"/>
    </row>
    <row r="568" spans="5:6">
      <c r="E568" s="34"/>
      <c r="F568" s="34"/>
    </row>
    <row r="569" spans="5:6">
      <c r="E569" s="34"/>
      <c r="F569" s="34"/>
    </row>
    <row r="570" spans="5:6">
      <c r="E570" s="34"/>
      <c r="F570" s="34"/>
    </row>
    <row r="571" spans="5:6">
      <c r="E571" s="34"/>
      <c r="F571" s="34"/>
    </row>
    <row r="572" spans="5:6">
      <c r="E572" s="34"/>
      <c r="F572" s="34"/>
    </row>
    <row r="573" spans="5:6">
      <c r="E573" s="34"/>
      <c r="F573" s="34"/>
    </row>
    <row r="574" spans="5:6">
      <c r="E574" s="34"/>
      <c r="F574" s="34"/>
    </row>
    <row r="575" spans="5:6">
      <c r="E575" s="34"/>
      <c r="F575" s="34"/>
    </row>
    <row r="576" spans="5:6">
      <c r="E576" s="34"/>
      <c r="F576" s="34"/>
    </row>
    <row r="577" spans="5:6">
      <c r="E577" s="34"/>
      <c r="F577" s="34"/>
    </row>
    <row r="578" spans="5:6">
      <c r="E578" s="34"/>
      <c r="F578" s="34"/>
    </row>
    <row r="579" spans="5:6">
      <c r="E579" s="34"/>
      <c r="F579" s="34"/>
    </row>
    <row r="580" spans="5:6">
      <c r="E580" s="34"/>
      <c r="F580" s="34"/>
    </row>
    <row r="581" spans="5:6">
      <c r="E581" s="34"/>
      <c r="F581" s="34"/>
    </row>
    <row r="582" spans="5:6">
      <c r="E582" s="34"/>
      <c r="F582" s="34"/>
    </row>
    <row r="583" spans="5:6">
      <c r="E583" s="34"/>
      <c r="F583" s="34"/>
    </row>
    <row r="584" spans="5:6">
      <c r="E584" s="34"/>
      <c r="F584" s="34"/>
    </row>
    <row r="585" spans="5:6">
      <c r="E585" s="34"/>
      <c r="F585" s="34"/>
    </row>
    <row r="586" spans="5:6">
      <c r="E586" s="34"/>
      <c r="F586" s="34"/>
    </row>
    <row r="587" spans="5:6">
      <c r="E587" s="34"/>
      <c r="F587" s="34"/>
    </row>
    <row r="588" spans="5:6">
      <c r="E588" s="34"/>
      <c r="F588" s="34"/>
    </row>
    <row r="589" spans="5:6">
      <c r="E589" s="34"/>
      <c r="F589" s="34"/>
    </row>
    <row r="590" spans="5:6">
      <c r="E590" s="34"/>
      <c r="F590" s="34"/>
    </row>
    <row r="591" spans="5:6">
      <c r="E591" s="34"/>
      <c r="F591" s="34"/>
    </row>
    <row r="592" spans="5:6">
      <c r="E592" s="34"/>
      <c r="F592" s="34"/>
    </row>
    <row r="593" spans="5:6">
      <c r="E593" s="34"/>
      <c r="F593" s="34"/>
    </row>
    <row r="594" spans="5:6">
      <c r="E594" s="34"/>
      <c r="F594" s="34"/>
    </row>
    <row r="595" spans="5:6">
      <c r="E595" s="34"/>
      <c r="F595" s="34"/>
    </row>
    <row r="596" spans="5:6">
      <c r="E596" s="34"/>
      <c r="F596" s="34"/>
    </row>
    <row r="597" spans="5:6">
      <c r="E597" s="34"/>
      <c r="F597" s="34"/>
    </row>
    <row r="598" spans="5:6">
      <c r="E598" s="34"/>
      <c r="F598" s="34"/>
    </row>
    <row r="599" spans="5:6">
      <c r="E599" s="34"/>
      <c r="F599" s="34"/>
    </row>
    <row r="600" spans="5:6">
      <c r="E600" s="34"/>
      <c r="F600" s="34"/>
    </row>
    <row r="601" spans="5:6">
      <c r="E601" s="34"/>
      <c r="F601" s="34"/>
    </row>
    <row r="602" spans="5:6">
      <c r="E602" s="34"/>
      <c r="F602" s="34"/>
    </row>
    <row r="603" spans="5:6">
      <c r="E603" s="34"/>
      <c r="F603" s="34"/>
    </row>
    <row r="604" spans="5:6">
      <c r="E604" s="34"/>
      <c r="F604" s="34"/>
    </row>
    <row r="605" spans="5:6">
      <c r="E605" s="34"/>
      <c r="F605" s="34"/>
    </row>
    <row r="606" spans="5:6">
      <c r="E606" s="34"/>
      <c r="F606" s="34"/>
    </row>
    <row r="607" spans="5:6">
      <c r="E607" s="34"/>
      <c r="F607" s="34"/>
    </row>
    <row r="608" spans="5:6">
      <c r="E608" s="34"/>
      <c r="F608" s="34"/>
    </row>
    <row r="609" spans="5:6">
      <c r="E609" s="34"/>
      <c r="F609" s="34"/>
    </row>
    <row r="610" spans="5:6">
      <c r="E610" s="34"/>
      <c r="F610" s="34"/>
    </row>
    <row r="611" spans="5:6">
      <c r="E611" s="34"/>
      <c r="F611" s="34"/>
    </row>
    <row r="612" spans="5:6">
      <c r="E612" s="34"/>
      <c r="F612" s="34"/>
    </row>
    <row r="613" spans="5:6">
      <c r="E613" s="34"/>
      <c r="F613" s="34"/>
    </row>
    <row r="614" spans="5:6">
      <c r="E614" s="34"/>
      <c r="F614" s="34"/>
    </row>
    <row r="615" spans="5:6">
      <c r="E615" s="34"/>
      <c r="F615" s="34"/>
    </row>
    <row r="616" spans="5:6">
      <c r="E616" s="34"/>
      <c r="F616" s="34"/>
    </row>
    <row r="617" spans="5:6">
      <c r="E617" s="34"/>
      <c r="F617" s="34"/>
    </row>
    <row r="618" spans="5:6">
      <c r="E618" s="34"/>
      <c r="F618" s="34"/>
    </row>
    <row r="619" spans="5:6">
      <c r="E619" s="34"/>
      <c r="F619" s="34"/>
    </row>
    <row r="620" spans="5:6">
      <c r="E620" s="34"/>
      <c r="F620" s="34"/>
    </row>
    <row r="621" spans="5:6">
      <c r="E621" s="34"/>
      <c r="F621" s="34"/>
    </row>
    <row r="622" spans="5:6">
      <c r="E622" s="34"/>
      <c r="F622" s="34"/>
    </row>
    <row r="623" spans="5:6">
      <c r="E623" s="34"/>
      <c r="F623" s="34"/>
    </row>
    <row r="624" spans="5:6">
      <c r="E624" s="34"/>
      <c r="F624" s="34"/>
    </row>
    <row r="625" spans="5:6">
      <c r="E625" s="34"/>
      <c r="F625" s="34"/>
    </row>
    <row r="626" spans="5:6">
      <c r="E626" s="34"/>
      <c r="F626" s="34"/>
    </row>
    <row r="627" spans="5:6">
      <c r="E627" s="34"/>
      <c r="F627" s="34"/>
    </row>
    <row r="628" spans="5:6">
      <c r="E628" s="34"/>
      <c r="F628" s="34"/>
    </row>
    <row r="629" spans="5:6">
      <c r="E629" s="34"/>
      <c r="F629" s="34"/>
    </row>
    <row r="630" spans="5:6">
      <c r="E630" s="34"/>
      <c r="F630" s="34"/>
    </row>
    <row r="631" spans="5:6">
      <c r="E631" s="34"/>
      <c r="F631" s="34"/>
    </row>
    <row r="632" spans="5:6">
      <c r="E632" s="34"/>
      <c r="F632" s="34"/>
    </row>
    <row r="633" spans="5:6">
      <c r="E633" s="34"/>
      <c r="F633" s="34"/>
    </row>
    <row r="634" spans="5:6">
      <c r="E634" s="34"/>
      <c r="F634" s="34"/>
    </row>
    <row r="635" spans="5:6">
      <c r="E635" s="34"/>
      <c r="F635" s="34"/>
    </row>
    <row r="636" spans="5:6">
      <c r="E636" s="34"/>
      <c r="F636" s="34"/>
    </row>
    <row r="637" spans="5:6">
      <c r="E637" s="34"/>
      <c r="F637" s="34"/>
    </row>
    <row r="638" spans="5:6">
      <c r="E638" s="34"/>
      <c r="F638" s="34"/>
    </row>
    <row r="639" spans="5:6">
      <c r="E639" s="34"/>
      <c r="F639" s="34"/>
    </row>
    <row r="640" spans="5:6">
      <c r="E640" s="34"/>
      <c r="F640" s="34"/>
    </row>
    <row r="641" spans="5:6">
      <c r="E641" s="34"/>
      <c r="F641" s="34"/>
    </row>
    <row r="642" spans="5:6">
      <c r="E642" s="34"/>
      <c r="F642" s="34"/>
    </row>
    <row r="643" spans="5:6">
      <c r="E643" s="34"/>
      <c r="F643" s="34"/>
    </row>
    <row r="644" spans="5:6">
      <c r="E644" s="34"/>
      <c r="F644" s="34"/>
    </row>
    <row r="645" spans="5:6">
      <c r="E645" s="34"/>
      <c r="F645" s="34"/>
    </row>
    <row r="646" spans="5:6">
      <c r="E646" s="34"/>
      <c r="F646" s="34"/>
    </row>
    <row r="647" spans="5:6">
      <c r="E647" s="34"/>
      <c r="F647" s="34"/>
    </row>
    <row r="648" spans="5:6">
      <c r="E648" s="34"/>
      <c r="F648" s="34"/>
    </row>
    <row r="649" spans="5:6">
      <c r="E649" s="34"/>
      <c r="F649" s="34"/>
    </row>
    <row r="650" spans="5:6">
      <c r="E650" s="34"/>
      <c r="F650" s="34"/>
    </row>
    <row r="651" spans="5:6">
      <c r="E651" s="34"/>
      <c r="F651" s="34"/>
    </row>
    <row r="652" spans="5:6">
      <c r="E652" s="34"/>
      <c r="F652" s="34"/>
    </row>
    <row r="653" spans="5:6">
      <c r="E653" s="34"/>
      <c r="F653" s="34"/>
    </row>
    <row r="654" spans="5:6">
      <c r="E654" s="34"/>
      <c r="F654" s="34"/>
    </row>
    <row r="655" spans="5:6">
      <c r="E655" s="34"/>
      <c r="F655" s="34"/>
    </row>
    <row r="656" spans="5:6">
      <c r="E656" s="34"/>
      <c r="F656" s="34"/>
    </row>
    <row r="657" spans="5:6">
      <c r="E657" s="34"/>
      <c r="F657" s="34"/>
    </row>
    <row r="658" spans="5:6">
      <c r="E658" s="34"/>
      <c r="F658" s="34"/>
    </row>
    <row r="659" spans="5:6">
      <c r="E659" s="34"/>
      <c r="F659" s="34"/>
    </row>
    <row r="660" spans="5:6">
      <c r="E660" s="34"/>
      <c r="F660" s="34"/>
    </row>
    <row r="661" spans="5:6">
      <c r="E661" s="34"/>
      <c r="F661" s="34"/>
    </row>
    <row r="662" spans="5:6">
      <c r="E662" s="34"/>
      <c r="F662" s="34"/>
    </row>
    <row r="663" spans="5:6">
      <c r="E663" s="34"/>
      <c r="F663" s="34"/>
    </row>
    <row r="664" spans="5:6">
      <c r="E664" s="34"/>
      <c r="F664" s="34"/>
    </row>
    <row r="665" spans="5:6">
      <c r="E665" s="34"/>
      <c r="F665" s="34"/>
    </row>
    <row r="666" spans="5:6">
      <c r="E666" s="34"/>
      <c r="F666" s="34"/>
    </row>
    <row r="667" spans="5:6">
      <c r="E667" s="34"/>
      <c r="F667" s="34"/>
    </row>
    <row r="668" spans="5:6">
      <c r="E668" s="34"/>
      <c r="F668" s="34"/>
    </row>
    <row r="669" spans="5:6">
      <c r="E669" s="34"/>
      <c r="F669" s="34"/>
    </row>
    <row r="670" spans="5:6">
      <c r="E670" s="34"/>
      <c r="F670" s="34"/>
    </row>
    <row r="671" spans="5:6">
      <c r="E671" s="34"/>
      <c r="F671" s="34"/>
    </row>
    <row r="672" spans="5:6">
      <c r="E672" s="34"/>
      <c r="F672" s="34"/>
    </row>
    <row r="673" spans="5:6">
      <c r="E673" s="34"/>
      <c r="F673" s="34"/>
    </row>
    <row r="674" spans="5:6">
      <c r="E674" s="34"/>
      <c r="F674" s="34"/>
    </row>
    <row r="675" spans="5:6">
      <c r="E675" s="34"/>
      <c r="F675" s="34"/>
    </row>
    <row r="676" spans="5:6">
      <c r="E676" s="34"/>
      <c r="F676" s="34"/>
    </row>
    <row r="677" spans="5:6">
      <c r="E677" s="34"/>
      <c r="F677" s="34"/>
    </row>
    <row r="678" spans="5:6">
      <c r="E678" s="34"/>
      <c r="F678" s="34"/>
    </row>
    <row r="679" spans="5:6">
      <c r="E679" s="34"/>
      <c r="F679" s="34"/>
    </row>
    <row r="680" spans="5:6">
      <c r="E680" s="34"/>
      <c r="F680" s="34"/>
    </row>
    <row r="681" spans="5:6">
      <c r="E681" s="34"/>
      <c r="F681" s="34"/>
    </row>
    <row r="682" spans="5:6">
      <c r="E682" s="34"/>
      <c r="F682" s="34"/>
    </row>
    <row r="683" spans="5:6">
      <c r="E683" s="34"/>
      <c r="F683" s="34"/>
    </row>
    <row r="684" spans="5:6">
      <c r="E684" s="34"/>
      <c r="F684" s="34"/>
    </row>
    <row r="685" spans="5:6">
      <c r="E685" s="34"/>
      <c r="F685" s="34"/>
    </row>
    <row r="686" spans="5:6">
      <c r="E686" s="34"/>
      <c r="F686" s="34"/>
    </row>
    <row r="687" spans="5:6">
      <c r="E687" s="34"/>
      <c r="F687" s="34"/>
    </row>
    <row r="688" spans="5:6">
      <c r="E688" s="34"/>
      <c r="F688" s="34"/>
    </row>
    <row r="689" spans="5:6">
      <c r="E689" s="34"/>
      <c r="F689" s="34"/>
    </row>
    <row r="690" spans="5:6">
      <c r="E690" s="34"/>
      <c r="F690" s="34"/>
    </row>
    <row r="691" spans="5:6">
      <c r="E691" s="34"/>
      <c r="F691" s="34"/>
    </row>
    <row r="692" spans="5:6">
      <c r="E692" s="34"/>
      <c r="F692" s="34"/>
    </row>
    <row r="693" spans="5:6">
      <c r="E693" s="34"/>
      <c r="F693" s="34"/>
    </row>
    <row r="694" spans="5:6">
      <c r="E694" s="34"/>
      <c r="F694" s="34"/>
    </row>
    <row r="695" spans="5:6">
      <c r="E695" s="34"/>
      <c r="F695" s="34"/>
    </row>
    <row r="696" spans="5:6">
      <c r="E696" s="34"/>
      <c r="F696" s="34"/>
    </row>
    <row r="697" spans="5:6">
      <c r="E697" s="34"/>
      <c r="F697" s="34"/>
    </row>
    <row r="698" spans="5:6">
      <c r="E698" s="34"/>
      <c r="F698" s="34"/>
    </row>
    <row r="699" spans="5:6">
      <c r="E699" s="34"/>
      <c r="F699" s="34"/>
    </row>
    <row r="700" spans="5:6">
      <c r="E700" s="34"/>
      <c r="F700" s="34"/>
    </row>
    <row r="701" spans="5:6">
      <c r="E701" s="34"/>
      <c r="F701" s="34"/>
    </row>
    <row r="702" spans="5:6">
      <c r="E702" s="34"/>
      <c r="F702" s="34"/>
    </row>
    <row r="703" spans="5:6">
      <c r="E703" s="34"/>
      <c r="F703" s="34"/>
    </row>
    <row r="704" spans="5:6">
      <c r="E704" s="34"/>
      <c r="F704" s="34"/>
    </row>
    <row r="705" spans="5:6">
      <c r="E705" s="34"/>
      <c r="F705" s="34"/>
    </row>
    <row r="706" spans="5:6">
      <c r="E706" s="34"/>
      <c r="F706" s="34"/>
    </row>
    <row r="707" spans="5:6">
      <c r="E707" s="34"/>
      <c r="F707" s="34"/>
    </row>
    <row r="708" spans="5:6">
      <c r="E708" s="34"/>
      <c r="F708" s="34"/>
    </row>
    <row r="709" spans="5:6">
      <c r="E709" s="34"/>
      <c r="F709" s="34"/>
    </row>
    <row r="710" spans="5:6">
      <c r="E710" s="34"/>
      <c r="F710" s="34"/>
    </row>
    <row r="711" spans="5:6">
      <c r="E711" s="34"/>
      <c r="F711" s="34"/>
    </row>
    <row r="712" spans="5:6">
      <c r="E712" s="34"/>
      <c r="F712" s="34"/>
    </row>
    <row r="713" spans="5:6">
      <c r="E713" s="34"/>
      <c r="F713" s="34"/>
    </row>
    <row r="714" spans="5:6">
      <c r="E714" s="34"/>
      <c r="F714" s="34"/>
    </row>
    <row r="715" spans="5:6">
      <c r="E715" s="34"/>
      <c r="F715" s="34"/>
    </row>
    <row r="716" spans="5:6">
      <c r="E716" s="34"/>
      <c r="F716" s="34"/>
    </row>
    <row r="717" spans="5:6">
      <c r="E717" s="34"/>
      <c r="F717" s="34"/>
    </row>
    <row r="718" spans="5:6">
      <c r="E718" s="34"/>
      <c r="F718" s="34"/>
    </row>
    <row r="719" spans="5:6">
      <c r="E719" s="34"/>
      <c r="F719" s="34"/>
    </row>
    <row r="720" spans="5:6">
      <c r="E720" s="34"/>
      <c r="F720" s="34"/>
    </row>
    <row r="721" spans="5:6">
      <c r="E721" s="34"/>
      <c r="F721" s="34"/>
    </row>
    <row r="722" spans="5:6">
      <c r="E722" s="34"/>
      <c r="F722" s="34"/>
    </row>
    <row r="723" spans="5:6">
      <c r="E723" s="34"/>
      <c r="F723" s="34"/>
    </row>
    <row r="724" spans="5:6">
      <c r="E724" s="34"/>
      <c r="F724" s="34"/>
    </row>
    <row r="725" spans="5:6">
      <c r="E725" s="34"/>
      <c r="F725" s="34"/>
    </row>
    <row r="726" spans="5:6">
      <c r="E726" s="34"/>
      <c r="F726" s="34"/>
    </row>
    <row r="727" spans="5:6">
      <c r="E727" s="34"/>
      <c r="F727" s="34"/>
    </row>
    <row r="728" spans="5:6">
      <c r="E728" s="34"/>
      <c r="F728" s="34"/>
    </row>
    <row r="729" spans="5:6">
      <c r="E729" s="34"/>
      <c r="F729" s="34"/>
    </row>
    <row r="730" spans="5:6">
      <c r="E730" s="34"/>
      <c r="F730" s="34"/>
    </row>
    <row r="731" spans="5:6">
      <c r="E731" s="34"/>
      <c r="F731" s="34"/>
    </row>
    <row r="732" spans="5:6">
      <c r="E732" s="34"/>
      <c r="F732" s="34"/>
    </row>
    <row r="733" spans="5:6">
      <c r="E733" s="34"/>
      <c r="F733" s="34"/>
    </row>
    <row r="734" spans="5:6">
      <c r="E734" s="34"/>
      <c r="F734" s="34"/>
    </row>
    <row r="735" spans="5:6">
      <c r="E735" s="34"/>
      <c r="F735" s="34"/>
    </row>
    <row r="736" spans="5:6">
      <c r="E736" s="34"/>
      <c r="F736" s="34"/>
    </row>
    <row r="737" spans="5:6">
      <c r="E737" s="34"/>
      <c r="F737" s="34"/>
    </row>
    <row r="738" spans="5:6">
      <c r="E738" s="34"/>
      <c r="F738" s="34"/>
    </row>
    <row r="739" spans="5:6">
      <c r="E739" s="34"/>
      <c r="F739" s="34"/>
    </row>
    <row r="740" spans="5:6">
      <c r="E740" s="34"/>
      <c r="F740" s="34"/>
    </row>
    <row r="741" spans="5:6">
      <c r="E741" s="34"/>
      <c r="F741" s="34"/>
    </row>
    <row r="742" spans="5:6">
      <c r="E742" s="34"/>
      <c r="F742" s="34"/>
    </row>
    <row r="743" spans="5:6">
      <c r="E743" s="34"/>
      <c r="F743" s="34"/>
    </row>
    <row r="744" spans="5:6">
      <c r="E744" s="34"/>
      <c r="F744" s="34"/>
    </row>
    <row r="745" spans="5:6">
      <c r="E745" s="34"/>
      <c r="F745" s="34"/>
    </row>
    <row r="746" spans="5:6">
      <c r="E746" s="34"/>
      <c r="F746" s="34"/>
    </row>
    <row r="747" spans="5:6">
      <c r="E747" s="34"/>
      <c r="F747" s="34"/>
    </row>
    <row r="748" spans="5:6">
      <c r="E748" s="34"/>
      <c r="F748" s="34"/>
    </row>
    <row r="749" spans="5:6">
      <c r="E749" s="34"/>
      <c r="F749" s="34"/>
    </row>
    <row r="750" spans="5:6">
      <c r="E750" s="34"/>
      <c r="F750" s="34"/>
    </row>
    <row r="751" spans="5:6">
      <c r="E751" s="34"/>
      <c r="F751" s="34"/>
    </row>
    <row r="752" spans="5:6">
      <c r="E752" s="34"/>
      <c r="F752" s="34"/>
    </row>
    <row r="753" spans="5:6">
      <c r="E753" s="34"/>
      <c r="F753" s="34"/>
    </row>
    <row r="754" spans="5:6">
      <c r="E754" s="34"/>
      <c r="F754" s="34"/>
    </row>
    <row r="755" spans="5:6">
      <c r="E755" s="34"/>
      <c r="F755" s="34"/>
    </row>
    <row r="756" spans="5:6">
      <c r="E756" s="34"/>
      <c r="F756" s="34"/>
    </row>
    <row r="757" spans="5:6">
      <c r="E757" s="34"/>
      <c r="F757" s="34"/>
    </row>
    <row r="758" spans="5:6">
      <c r="E758" s="34"/>
      <c r="F758" s="34"/>
    </row>
    <row r="759" spans="5:6">
      <c r="E759" s="34"/>
      <c r="F759" s="34"/>
    </row>
    <row r="760" spans="5:6">
      <c r="E760" s="34"/>
      <c r="F760" s="34"/>
    </row>
    <row r="761" spans="5:6">
      <c r="E761" s="34"/>
      <c r="F761" s="34"/>
    </row>
    <row r="762" spans="5:6">
      <c r="E762" s="34"/>
      <c r="F762" s="34"/>
    </row>
    <row r="763" spans="5:6">
      <c r="E763" s="34"/>
      <c r="F763" s="34"/>
    </row>
    <row r="764" spans="5:6">
      <c r="E764" s="34"/>
      <c r="F764" s="34"/>
    </row>
    <row r="765" spans="5:6">
      <c r="E765" s="34"/>
      <c r="F765" s="34"/>
    </row>
    <row r="766" spans="5:6">
      <c r="E766" s="34"/>
      <c r="F766" s="34"/>
    </row>
    <row r="767" spans="5:6">
      <c r="E767" s="34"/>
      <c r="F767" s="34"/>
    </row>
    <row r="768" spans="5:6">
      <c r="E768" s="34"/>
      <c r="F768" s="34"/>
    </row>
    <row r="769" spans="5:6">
      <c r="E769" s="34"/>
      <c r="F769" s="34"/>
    </row>
    <row r="770" spans="5:6">
      <c r="E770" s="34"/>
      <c r="F770" s="34"/>
    </row>
    <row r="771" spans="5:6">
      <c r="E771" s="34"/>
      <c r="F771" s="34"/>
    </row>
    <row r="772" spans="5:6">
      <c r="E772" s="34"/>
      <c r="F772" s="34"/>
    </row>
    <row r="773" spans="5:6">
      <c r="E773" s="34"/>
      <c r="F773" s="34"/>
    </row>
    <row r="774" spans="5:6">
      <c r="E774" s="34"/>
      <c r="F774" s="34"/>
    </row>
    <row r="775" spans="5:6">
      <c r="E775" s="34"/>
      <c r="F775" s="34"/>
    </row>
    <row r="776" spans="5:6">
      <c r="E776" s="34"/>
      <c r="F776" s="34"/>
    </row>
    <row r="777" spans="5:6">
      <c r="E777" s="34"/>
      <c r="F777" s="34"/>
    </row>
    <row r="778" spans="5:6">
      <c r="E778" s="34"/>
      <c r="F778" s="34"/>
    </row>
    <row r="779" spans="5:6">
      <c r="E779" s="34"/>
      <c r="F779" s="34"/>
    </row>
    <row r="780" spans="5:6">
      <c r="E780" s="34"/>
      <c r="F780" s="34"/>
    </row>
    <row r="781" spans="5:6">
      <c r="E781" s="34"/>
      <c r="F781" s="34"/>
    </row>
    <row r="782" spans="5:6">
      <c r="E782" s="34"/>
      <c r="F782" s="34"/>
    </row>
    <row r="783" spans="5:6">
      <c r="E783" s="34"/>
      <c r="F783" s="34"/>
    </row>
    <row r="784" spans="5:6">
      <c r="E784" s="34"/>
      <c r="F784" s="34"/>
    </row>
    <row r="785" spans="5:6">
      <c r="E785" s="34"/>
      <c r="F785" s="34"/>
    </row>
    <row r="786" spans="5:6">
      <c r="E786" s="34"/>
      <c r="F786" s="34"/>
    </row>
    <row r="787" spans="5:6">
      <c r="E787" s="34"/>
      <c r="F787" s="34"/>
    </row>
    <row r="788" spans="5:6">
      <c r="E788" s="34"/>
      <c r="F788" s="34"/>
    </row>
    <row r="789" spans="5:6">
      <c r="E789" s="34"/>
      <c r="F789" s="34"/>
    </row>
    <row r="790" spans="5:6">
      <c r="E790" s="34"/>
      <c r="F790" s="34"/>
    </row>
    <row r="791" spans="5:6">
      <c r="E791" s="34"/>
      <c r="F791" s="34"/>
    </row>
    <row r="792" spans="5:6">
      <c r="E792" s="34"/>
      <c r="F792" s="34"/>
    </row>
    <row r="793" spans="5:6">
      <c r="E793" s="34"/>
      <c r="F793" s="34"/>
    </row>
    <row r="794" spans="5:6">
      <c r="E794" s="34"/>
      <c r="F794" s="34"/>
    </row>
    <row r="795" spans="5:6">
      <c r="E795" s="34"/>
      <c r="F795" s="34"/>
    </row>
    <row r="796" spans="5:6">
      <c r="E796" s="34"/>
      <c r="F796" s="34"/>
    </row>
    <row r="797" spans="5:6">
      <c r="E797" s="34"/>
      <c r="F797" s="34"/>
    </row>
    <row r="798" spans="5:6">
      <c r="E798" s="34"/>
      <c r="F798" s="34"/>
    </row>
    <row r="799" spans="5:6">
      <c r="E799" s="34"/>
      <c r="F799" s="34"/>
    </row>
    <row r="800" spans="5:6">
      <c r="E800" s="34"/>
      <c r="F800" s="34"/>
    </row>
    <row r="801" spans="5:6">
      <c r="E801" s="34"/>
      <c r="F801" s="34"/>
    </row>
    <row r="802" spans="5:6">
      <c r="E802" s="34"/>
      <c r="F802" s="34"/>
    </row>
    <row r="803" spans="5:6">
      <c r="E803" s="34"/>
      <c r="F803" s="34"/>
    </row>
    <row r="804" spans="5:6">
      <c r="E804" s="34"/>
      <c r="F804" s="34"/>
    </row>
    <row r="805" spans="5:6">
      <c r="E805" s="34"/>
      <c r="F805" s="34"/>
    </row>
    <row r="806" spans="5:6">
      <c r="E806" s="34"/>
      <c r="F806" s="34"/>
    </row>
    <row r="807" spans="5:6">
      <c r="E807" s="34"/>
      <c r="F807" s="34"/>
    </row>
    <row r="808" spans="5:6">
      <c r="E808" s="34"/>
      <c r="F808" s="34"/>
    </row>
    <row r="809" spans="5:6">
      <c r="E809" s="34"/>
      <c r="F809" s="34"/>
    </row>
    <row r="810" spans="5:6">
      <c r="E810" s="34"/>
      <c r="F810" s="34"/>
    </row>
    <row r="811" spans="5:6">
      <c r="E811" s="34"/>
      <c r="F811" s="34"/>
    </row>
    <row r="812" spans="5:6">
      <c r="E812" s="34"/>
      <c r="F812" s="34"/>
    </row>
    <row r="813" spans="5:6">
      <c r="E813" s="34"/>
      <c r="F813" s="34"/>
    </row>
    <row r="814" spans="5:6">
      <c r="E814" s="34"/>
      <c r="F814" s="34"/>
    </row>
    <row r="815" spans="5:6">
      <c r="E815" s="34"/>
      <c r="F815" s="34"/>
    </row>
    <row r="816" spans="5:6">
      <c r="E816" s="34"/>
      <c r="F816" s="34"/>
    </row>
    <row r="817" spans="5:6">
      <c r="E817" s="34"/>
      <c r="F817" s="34"/>
    </row>
    <row r="818" spans="5:6">
      <c r="E818" s="34"/>
      <c r="F818" s="34"/>
    </row>
    <row r="819" spans="5:6">
      <c r="E819" s="34"/>
      <c r="F819" s="34"/>
    </row>
    <row r="820" spans="5:6">
      <c r="E820" s="34"/>
      <c r="F820" s="34"/>
    </row>
    <row r="821" spans="5:6">
      <c r="E821" s="34"/>
      <c r="F821" s="34"/>
    </row>
    <row r="822" spans="5:6">
      <c r="E822" s="34"/>
      <c r="F822" s="34"/>
    </row>
    <row r="823" spans="5:6">
      <c r="E823" s="34"/>
      <c r="F823" s="34"/>
    </row>
    <row r="824" spans="5:6">
      <c r="E824" s="34"/>
      <c r="F824" s="34"/>
    </row>
    <row r="825" spans="5:6">
      <c r="E825" s="34"/>
      <c r="F825" s="34"/>
    </row>
    <row r="826" spans="5:6">
      <c r="E826" s="34"/>
      <c r="F826" s="34"/>
    </row>
    <row r="827" spans="5:6">
      <c r="E827" s="34"/>
      <c r="F827" s="34"/>
    </row>
    <row r="828" spans="5:6">
      <c r="E828" s="34"/>
      <c r="F828" s="34"/>
    </row>
    <row r="829" spans="5:6">
      <c r="E829" s="34"/>
      <c r="F829" s="34"/>
    </row>
    <row r="830" spans="5:6">
      <c r="E830" s="34"/>
      <c r="F830" s="34"/>
    </row>
    <row r="831" spans="5:6">
      <c r="E831" s="34"/>
      <c r="F831" s="34"/>
    </row>
    <row r="832" spans="5:6">
      <c r="E832" s="34"/>
      <c r="F832" s="34"/>
    </row>
    <row r="833" spans="5:6">
      <c r="E833" s="34"/>
      <c r="F833" s="34"/>
    </row>
    <row r="834" spans="5:6">
      <c r="E834" s="34"/>
      <c r="F834" s="34"/>
    </row>
    <row r="835" spans="5:6">
      <c r="E835" s="34"/>
      <c r="F835" s="34"/>
    </row>
    <row r="836" spans="5:6">
      <c r="E836" s="34"/>
      <c r="F836" s="34"/>
    </row>
    <row r="837" spans="5:6">
      <c r="E837" s="34"/>
      <c r="F837" s="34"/>
    </row>
    <row r="838" spans="5:6">
      <c r="E838" s="34"/>
      <c r="F838" s="34"/>
    </row>
    <row r="839" spans="5:6">
      <c r="E839" s="34"/>
      <c r="F839" s="34"/>
    </row>
    <row r="840" spans="5:6">
      <c r="E840" s="34"/>
      <c r="F840" s="34"/>
    </row>
    <row r="841" spans="5:6">
      <c r="E841" s="34"/>
      <c r="F841" s="34"/>
    </row>
    <row r="842" spans="5:6">
      <c r="E842" s="34"/>
      <c r="F842" s="34"/>
    </row>
    <row r="843" spans="5:6">
      <c r="E843" s="34"/>
      <c r="F843" s="34"/>
    </row>
    <row r="844" spans="5:6">
      <c r="E844" s="34"/>
      <c r="F844" s="34"/>
    </row>
    <row r="845" spans="5:6">
      <c r="E845" s="34"/>
      <c r="F845" s="34"/>
    </row>
    <row r="846" spans="5:6">
      <c r="E846" s="34"/>
      <c r="F846" s="34"/>
    </row>
    <row r="847" spans="5:6">
      <c r="E847" s="34"/>
      <c r="F847" s="34"/>
    </row>
    <row r="848" spans="5:6">
      <c r="E848" s="34"/>
      <c r="F848" s="34"/>
    </row>
    <row r="849" spans="5:6">
      <c r="E849" s="34"/>
      <c r="F849" s="34"/>
    </row>
    <row r="850" spans="5:6">
      <c r="E850" s="34"/>
      <c r="F850" s="34"/>
    </row>
    <row r="851" spans="5:6">
      <c r="E851" s="34"/>
      <c r="F851" s="34"/>
    </row>
    <row r="852" spans="5:6">
      <c r="E852" s="34"/>
      <c r="F852" s="34"/>
    </row>
    <row r="853" spans="5:6">
      <c r="E853" s="34"/>
      <c r="F853" s="34"/>
    </row>
    <row r="854" spans="5:6">
      <c r="E854" s="34"/>
      <c r="F854" s="34"/>
    </row>
    <row r="855" spans="5:6">
      <c r="E855" s="34"/>
      <c r="F855" s="34"/>
    </row>
    <row r="856" spans="5:6">
      <c r="E856" s="34"/>
      <c r="F856" s="34"/>
    </row>
    <row r="857" spans="5:6">
      <c r="E857" s="34"/>
      <c r="F857" s="34"/>
    </row>
    <row r="858" spans="5:6">
      <c r="E858" s="34"/>
      <c r="F858" s="34"/>
    </row>
    <row r="859" spans="5:6">
      <c r="E859" s="34"/>
      <c r="F859" s="34"/>
    </row>
    <row r="860" spans="5:6">
      <c r="E860" s="34"/>
      <c r="F860" s="34"/>
    </row>
    <row r="861" spans="5:6">
      <c r="E861" s="34"/>
      <c r="F861" s="34"/>
    </row>
    <row r="862" spans="5:6">
      <c r="E862" s="34"/>
      <c r="F862" s="34"/>
    </row>
    <row r="863" spans="5:6">
      <c r="E863" s="34"/>
      <c r="F863" s="34"/>
    </row>
    <row r="864" spans="5:6">
      <c r="E864" s="34"/>
      <c r="F864" s="34"/>
    </row>
    <row r="865" spans="5:6">
      <c r="E865" s="34"/>
      <c r="F865" s="34"/>
    </row>
    <row r="866" spans="5:6">
      <c r="E866" s="34"/>
      <c r="F866" s="34"/>
    </row>
    <row r="867" spans="5:6">
      <c r="E867" s="34"/>
      <c r="F867" s="34"/>
    </row>
    <row r="868" spans="5:6">
      <c r="E868" s="34"/>
      <c r="F868" s="34"/>
    </row>
    <row r="869" spans="5:6">
      <c r="E869" s="34"/>
      <c r="F869" s="34"/>
    </row>
    <row r="870" spans="5:6">
      <c r="E870" s="34"/>
      <c r="F870" s="34"/>
    </row>
    <row r="871" spans="5:6">
      <c r="E871" s="34"/>
      <c r="F871" s="34"/>
    </row>
    <row r="872" spans="5:6">
      <c r="E872" s="34"/>
      <c r="F872" s="34"/>
    </row>
    <row r="873" spans="5:6">
      <c r="E873" s="34"/>
      <c r="F873" s="34"/>
    </row>
    <row r="874" spans="5:6">
      <c r="E874" s="34"/>
      <c r="F874" s="34"/>
    </row>
    <row r="875" spans="5:6">
      <c r="E875" s="34"/>
      <c r="F875" s="34"/>
    </row>
    <row r="876" spans="5:6">
      <c r="E876" s="34"/>
      <c r="F876" s="34"/>
    </row>
    <row r="877" spans="5:6">
      <c r="E877" s="34"/>
      <c r="F877" s="34"/>
    </row>
    <row r="878" spans="5:6">
      <c r="E878" s="34"/>
      <c r="F878" s="34"/>
    </row>
    <row r="879" spans="5:6">
      <c r="E879" s="34"/>
      <c r="F879" s="34"/>
    </row>
    <row r="880" spans="5:6">
      <c r="E880" s="34"/>
      <c r="F880" s="34"/>
    </row>
    <row r="881" spans="5:6">
      <c r="E881" s="34"/>
      <c r="F881" s="34"/>
    </row>
    <row r="882" spans="5:6">
      <c r="E882" s="34"/>
      <c r="F882" s="34"/>
    </row>
    <row r="883" spans="5:6">
      <c r="E883" s="34"/>
      <c r="F883" s="34"/>
    </row>
    <row r="884" spans="5:6">
      <c r="E884" s="34"/>
      <c r="F884" s="34"/>
    </row>
    <row r="885" spans="5:6">
      <c r="E885" s="34"/>
      <c r="F885" s="34"/>
    </row>
    <row r="886" spans="5:6">
      <c r="E886" s="34"/>
      <c r="F886" s="34"/>
    </row>
    <row r="887" spans="5:6">
      <c r="E887" s="34"/>
      <c r="F887" s="34"/>
    </row>
    <row r="888" spans="5:6">
      <c r="E888" s="34"/>
      <c r="F888" s="34"/>
    </row>
    <row r="889" spans="5:6">
      <c r="E889" s="34"/>
      <c r="F889" s="34"/>
    </row>
    <row r="890" spans="5:6">
      <c r="E890" s="34"/>
      <c r="F890" s="34"/>
    </row>
    <row r="891" spans="5:6">
      <c r="E891" s="34"/>
      <c r="F891" s="34"/>
    </row>
    <row r="892" spans="5:6">
      <c r="E892" s="34"/>
      <c r="F892" s="34"/>
    </row>
    <row r="893" spans="5:6">
      <c r="E893" s="34"/>
      <c r="F893" s="34"/>
    </row>
    <row r="894" spans="5:6">
      <c r="E894" s="34"/>
      <c r="F894" s="34"/>
    </row>
    <row r="895" spans="5:6">
      <c r="E895" s="34"/>
      <c r="F895" s="34"/>
    </row>
    <row r="896" spans="5:6">
      <c r="E896" s="34"/>
      <c r="F896" s="34"/>
    </row>
    <row r="897" spans="5:6">
      <c r="E897" s="34"/>
      <c r="F897" s="34"/>
    </row>
    <row r="898" spans="5:6">
      <c r="E898" s="34"/>
      <c r="F898" s="34"/>
    </row>
    <row r="899" spans="5:6">
      <c r="E899" s="34"/>
      <c r="F899" s="34"/>
    </row>
    <row r="900" spans="5:6">
      <c r="E900" s="34"/>
      <c r="F900" s="34"/>
    </row>
    <row r="901" spans="5:6">
      <c r="E901" s="34"/>
      <c r="F901" s="34"/>
    </row>
    <row r="902" spans="5:6">
      <c r="E902" s="34"/>
      <c r="F902" s="34"/>
    </row>
    <row r="903" spans="5:6">
      <c r="E903" s="34"/>
      <c r="F903" s="34"/>
    </row>
    <row r="904" spans="5:6">
      <c r="E904" s="34"/>
      <c r="F904" s="34"/>
    </row>
    <row r="905" spans="5:6">
      <c r="E905" s="34"/>
      <c r="F905" s="34"/>
    </row>
    <row r="906" spans="5:6">
      <c r="E906" s="34"/>
      <c r="F906" s="34"/>
    </row>
    <row r="907" spans="5:6">
      <c r="E907" s="34"/>
      <c r="F907" s="34"/>
    </row>
    <row r="908" spans="5:6">
      <c r="E908" s="34"/>
      <c r="F908" s="34"/>
    </row>
    <row r="909" spans="5:6">
      <c r="E909" s="34"/>
      <c r="F909" s="34"/>
    </row>
    <row r="910" spans="5:6">
      <c r="E910" s="34"/>
      <c r="F910" s="34"/>
    </row>
    <row r="911" spans="5:6">
      <c r="E911" s="34"/>
      <c r="F911" s="34"/>
    </row>
    <row r="912" spans="5:6">
      <c r="E912" s="34"/>
      <c r="F912" s="34"/>
    </row>
    <row r="913" spans="5:6">
      <c r="E913" s="34"/>
      <c r="F913" s="34"/>
    </row>
    <row r="914" spans="5:6">
      <c r="E914" s="34"/>
      <c r="F914" s="34"/>
    </row>
    <row r="915" spans="5:6">
      <c r="E915" s="34"/>
      <c r="F915" s="34"/>
    </row>
    <row r="916" spans="5:6">
      <c r="E916" s="34"/>
      <c r="F916" s="34"/>
    </row>
    <row r="917" spans="5:6">
      <c r="E917" s="34"/>
      <c r="F917" s="34"/>
    </row>
    <row r="918" spans="5:6">
      <c r="E918" s="34"/>
      <c r="F918" s="34"/>
    </row>
    <row r="919" spans="5:6">
      <c r="E919" s="34"/>
      <c r="F919" s="34"/>
    </row>
    <row r="920" spans="5:6">
      <c r="E920" s="34"/>
      <c r="F920" s="34"/>
    </row>
    <row r="921" spans="5:6">
      <c r="E921" s="34"/>
      <c r="F921" s="34"/>
    </row>
    <row r="922" spans="5:6">
      <c r="E922" s="34"/>
      <c r="F922" s="34"/>
    </row>
    <row r="923" spans="5:6">
      <c r="E923" s="34"/>
      <c r="F923" s="34"/>
    </row>
    <row r="924" spans="5:6">
      <c r="E924" s="34"/>
      <c r="F924" s="34"/>
    </row>
    <row r="925" spans="5:6">
      <c r="E925" s="34"/>
      <c r="F925" s="34"/>
    </row>
    <row r="926" spans="5:6">
      <c r="E926" s="34"/>
      <c r="F926" s="34"/>
    </row>
    <row r="927" spans="5:6">
      <c r="E927" s="34"/>
      <c r="F927" s="34"/>
    </row>
    <row r="928" spans="5:6">
      <c r="E928" s="34"/>
      <c r="F928" s="34"/>
    </row>
    <row r="929" spans="5:6">
      <c r="E929" s="34"/>
      <c r="F929" s="34"/>
    </row>
    <row r="930" spans="5:6">
      <c r="E930" s="34"/>
      <c r="F930" s="34"/>
    </row>
    <row r="931" spans="5:6">
      <c r="E931" s="34"/>
      <c r="F931" s="34"/>
    </row>
    <row r="932" spans="5:6">
      <c r="E932" s="34"/>
      <c r="F932" s="34"/>
    </row>
    <row r="933" spans="5:6">
      <c r="E933" s="34"/>
      <c r="F933" s="34"/>
    </row>
    <row r="934" spans="5:6">
      <c r="E934" s="34"/>
      <c r="F934" s="34"/>
    </row>
    <row r="935" spans="5:6">
      <c r="E935" s="34"/>
      <c r="F935" s="34"/>
    </row>
    <row r="936" spans="5:6">
      <c r="E936" s="34"/>
      <c r="F936" s="34"/>
    </row>
    <row r="937" spans="5:6">
      <c r="E937" s="34"/>
      <c r="F937" s="34"/>
    </row>
    <row r="938" spans="5:6">
      <c r="E938" s="34"/>
      <c r="F938" s="34"/>
    </row>
    <row r="939" spans="5:6">
      <c r="E939" s="34"/>
      <c r="F939" s="34"/>
    </row>
    <row r="940" spans="5:6">
      <c r="E940" s="34"/>
      <c r="F940" s="34"/>
    </row>
    <row r="941" spans="5:6">
      <c r="E941" s="34"/>
      <c r="F941" s="34"/>
    </row>
    <row r="942" spans="5:6">
      <c r="E942" s="34"/>
      <c r="F942" s="34"/>
    </row>
    <row r="943" spans="5:6">
      <c r="E943" s="34"/>
      <c r="F943" s="34"/>
    </row>
    <row r="944" spans="5:6">
      <c r="E944" s="34"/>
      <c r="F944" s="34"/>
    </row>
    <row r="945" spans="5:6">
      <c r="E945" s="34"/>
      <c r="F945" s="34"/>
    </row>
    <row r="946" spans="5:6">
      <c r="E946" s="34"/>
      <c r="F946" s="34"/>
    </row>
    <row r="947" spans="5:6">
      <c r="E947" s="34"/>
      <c r="F947" s="34"/>
    </row>
    <row r="948" spans="5:6">
      <c r="E948" s="34"/>
      <c r="F948" s="34"/>
    </row>
    <row r="949" spans="5:6">
      <c r="E949" s="34"/>
      <c r="F949" s="34"/>
    </row>
    <row r="950" spans="5:6">
      <c r="E950" s="34"/>
      <c r="F950" s="34"/>
    </row>
    <row r="951" spans="5:6">
      <c r="E951" s="34"/>
      <c r="F951" s="34"/>
    </row>
    <row r="952" spans="5:6">
      <c r="E952" s="34"/>
      <c r="F952" s="34"/>
    </row>
    <row r="953" spans="5:6">
      <c r="E953" s="34"/>
      <c r="F953" s="34"/>
    </row>
    <row r="954" spans="5:6">
      <c r="E954" s="34"/>
      <c r="F954" s="34"/>
    </row>
    <row r="955" spans="5:6">
      <c r="E955" s="34"/>
      <c r="F955" s="34"/>
    </row>
    <row r="956" spans="5:6">
      <c r="E956" s="34"/>
      <c r="F956" s="34"/>
    </row>
    <row r="957" spans="5:6">
      <c r="E957" s="34"/>
      <c r="F957" s="34"/>
    </row>
    <row r="958" spans="5:6">
      <c r="E958" s="34"/>
      <c r="F958" s="34"/>
    </row>
    <row r="959" spans="5:6">
      <c r="E959" s="34"/>
      <c r="F959" s="34"/>
    </row>
    <row r="960" spans="5:6">
      <c r="E960" s="34"/>
      <c r="F960" s="34"/>
    </row>
    <row r="961" spans="5:6">
      <c r="E961" s="34"/>
      <c r="F961" s="34"/>
    </row>
    <row r="962" spans="5:6">
      <c r="E962" s="34"/>
      <c r="F962" s="34"/>
    </row>
    <row r="963" spans="5:6">
      <c r="E963" s="34"/>
      <c r="F963" s="34"/>
    </row>
    <row r="964" spans="5:6">
      <c r="E964" s="34"/>
      <c r="F964" s="34"/>
    </row>
    <row r="965" spans="5:6">
      <c r="E965" s="34"/>
      <c r="F965" s="34"/>
    </row>
    <row r="966" spans="5:6">
      <c r="E966" s="34"/>
      <c r="F966" s="34"/>
    </row>
    <row r="967" spans="5:6">
      <c r="E967" s="34"/>
      <c r="F967" s="34"/>
    </row>
    <row r="968" spans="5:6">
      <c r="E968" s="34"/>
      <c r="F968" s="34"/>
    </row>
    <row r="969" spans="5:6">
      <c r="E969" s="34"/>
      <c r="F969" s="34"/>
    </row>
    <row r="970" spans="5:6">
      <c r="E970" s="34"/>
      <c r="F970" s="34"/>
    </row>
    <row r="971" spans="5:6">
      <c r="E971" s="34"/>
      <c r="F971" s="34"/>
    </row>
    <row r="972" spans="5:6">
      <c r="E972" s="34"/>
      <c r="F972" s="34"/>
    </row>
    <row r="973" spans="5:6">
      <c r="E973" s="34"/>
      <c r="F973" s="34"/>
    </row>
    <row r="974" spans="5:6">
      <c r="E974" s="34"/>
      <c r="F974" s="34"/>
    </row>
    <row r="975" spans="5:6">
      <c r="E975" s="34"/>
      <c r="F975" s="34"/>
    </row>
    <row r="976" spans="5:6">
      <c r="E976" s="34"/>
      <c r="F976" s="34"/>
    </row>
    <row r="977" spans="5:6">
      <c r="E977" s="34"/>
      <c r="F977" s="34"/>
    </row>
    <row r="978" spans="5:6">
      <c r="E978" s="34"/>
      <c r="F978" s="34"/>
    </row>
    <row r="979" spans="5:6">
      <c r="E979" s="34"/>
      <c r="F979" s="34"/>
    </row>
    <row r="980" spans="5:6">
      <c r="E980" s="34"/>
      <c r="F980" s="34"/>
    </row>
    <row r="981" spans="5:6">
      <c r="E981" s="34"/>
      <c r="F981" s="34"/>
    </row>
  </sheetData>
  <autoFilter ref="A1:H981" xr:uid="{00000000-0001-0000-1900-000000000000}"/>
  <phoneticPr fontId="4" type="noConversion"/>
  <conditionalFormatting sqref="D1">
    <cfRule type="cellIs" dxfId="22" priority="2" operator="equal">
      <formula>0</formula>
    </cfRule>
  </conditionalFormatting>
  <conditionalFormatting sqref="F1:G1">
    <cfRule type="cellIs" dxfId="21" priority="1" operator="equal">
      <formula>0</formula>
    </cfRule>
  </conditionalFormatting>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8"/>
  <dimension ref="A1:J978"/>
  <sheetViews>
    <sheetView zoomScaleNormal="100" workbookViewId="0">
      <pane ySplit="1" topLeftCell="A2" activePane="bottomLeft" state="frozen"/>
      <selection activeCell="XEK27" sqref="XEK27:XEL27"/>
      <selection pane="bottomLeft" activeCell="C4" sqref="C4"/>
    </sheetView>
  </sheetViews>
  <sheetFormatPr baseColWidth="10" defaultColWidth="10.83203125" defaultRowHeight="18" customHeight="1"/>
  <cols>
    <col min="1" max="1" width="9.6640625" style="63" customWidth="1"/>
    <col min="2" max="2" width="6.6640625" style="63" customWidth="1"/>
    <col min="3" max="3" width="21.33203125" style="63" bestFit="1" customWidth="1"/>
    <col min="4" max="4" width="24.33203125" style="63" customWidth="1"/>
    <col min="5" max="5" width="27.6640625" style="63" customWidth="1"/>
    <col min="6" max="6" width="21.83203125" style="63" customWidth="1"/>
    <col min="7" max="7" width="29.6640625" style="63" customWidth="1"/>
    <col min="8" max="8" width="27.83203125" style="63" hidden="1" customWidth="1"/>
    <col min="9" max="9" width="29.5" style="65" customWidth="1"/>
    <col min="10" max="10" width="255.6640625" style="63" bestFit="1" customWidth="1"/>
    <col min="11" max="16384" width="10.83203125" style="63"/>
  </cols>
  <sheetData>
    <row r="1" spans="1:10" s="62" customFormat="1" ht="18" customHeight="1">
      <c r="A1" s="70" t="s">
        <v>76</v>
      </c>
      <c r="B1" s="70" t="s">
        <v>77</v>
      </c>
      <c r="C1" s="70" t="s">
        <v>0</v>
      </c>
      <c r="D1" s="6" t="s">
        <v>209</v>
      </c>
      <c r="E1" s="70" t="s">
        <v>210</v>
      </c>
      <c r="F1" s="6" t="s">
        <v>211</v>
      </c>
      <c r="G1" s="70" t="s">
        <v>78</v>
      </c>
      <c r="H1" s="59" t="s">
        <v>79</v>
      </c>
      <c r="I1" s="70" t="s">
        <v>212</v>
      </c>
      <c r="J1" s="74" t="s">
        <v>74</v>
      </c>
    </row>
    <row r="2" spans="1:10" ht="18" customHeight="1">
      <c r="C2" s="60" t="s">
        <v>61</v>
      </c>
      <c r="D2" s="60"/>
      <c r="E2" s="64"/>
      <c r="F2" s="64"/>
      <c r="G2" s="64"/>
      <c r="J2" s="82" t="s">
        <v>1256</v>
      </c>
    </row>
    <row r="3" spans="1:10" ht="18" customHeight="1">
      <c r="G3" s="64"/>
    </row>
    <row r="10" spans="1:10" ht="18" customHeight="1">
      <c r="G10" s="64"/>
    </row>
    <row r="11" spans="1:10" ht="18" customHeight="1">
      <c r="E11" s="64"/>
      <c r="F11" s="64"/>
      <c r="G11" s="64"/>
    </row>
    <row r="12" spans="1:10" ht="18" customHeight="1">
      <c r="E12" s="64"/>
      <c r="F12" s="64"/>
      <c r="G12" s="64"/>
    </row>
    <row r="13" spans="1:10" ht="18" customHeight="1">
      <c r="G13" s="64"/>
    </row>
    <row r="21" spans="5:6" ht="18" customHeight="1">
      <c r="E21" s="64"/>
      <c r="F21" s="64"/>
    </row>
    <row r="22" spans="5:6" ht="18" customHeight="1">
      <c r="E22" s="64"/>
      <c r="F22" s="64"/>
    </row>
    <row r="31" spans="5:6" ht="18" customHeight="1">
      <c r="E31" s="64"/>
      <c r="F31" s="64"/>
    </row>
    <row r="32" spans="5:6" ht="18" customHeight="1">
      <c r="E32" s="64"/>
      <c r="F32" s="64"/>
    </row>
    <row r="33" spans="5:7" ht="18" customHeight="1">
      <c r="E33" s="64"/>
      <c r="F33" s="64"/>
    </row>
    <row r="42" spans="5:7" ht="18" customHeight="1">
      <c r="G42" s="64"/>
    </row>
    <row r="44" spans="5:7" ht="18" customHeight="1">
      <c r="E44" s="64"/>
      <c r="F44" s="64"/>
    </row>
    <row r="46" spans="5:7" ht="18" customHeight="1">
      <c r="E46" s="64"/>
      <c r="F46" s="64"/>
    </row>
    <row r="47" spans="5:7" ht="18" customHeight="1">
      <c r="E47" s="64"/>
      <c r="F47" s="64"/>
    </row>
    <row r="54" spans="5:6" ht="18" customHeight="1">
      <c r="E54" s="64"/>
      <c r="F54" s="64"/>
    </row>
    <row r="55" spans="5:6" ht="18" customHeight="1">
      <c r="E55" s="64"/>
      <c r="F55" s="64"/>
    </row>
    <row r="57" spans="5:6" ht="18" customHeight="1">
      <c r="E57" s="64"/>
      <c r="F57" s="64"/>
    </row>
    <row r="58" spans="5:6" ht="18" customHeight="1">
      <c r="E58" s="64"/>
      <c r="F58" s="64"/>
    </row>
    <row r="59" spans="5:6" ht="18" customHeight="1">
      <c r="E59" s="64"/>
      <c r="F59" s="64"/>
    </row>
    <row r="61" spans="5:6" ht="18" customHeight="1">
      <c r="E61" s="64"/>
      <c r="F61" s="64"/>
    </row>
    <row r="62" spans="5:6" ht="18" customHeight="1">
      <c r="E62" s="64"/>
      <c r="F62" s="64"/>
    </row>
    <row r="63" spans="5:6" ht="18" customHeight="1">
      <c r="E63" s="64"/>
      <c r="F63" s="64"/>
    </row>
    <row r="64" spans="5:6" ht="18" customHeight="1">
      <c r="E64" s="64"/>
      <c r="F64" s="64"/>
    </row>
    <row r="69" spans="5:6" ht="18" customHeight="1">
      <c r="E69" s="64"/>
      <c r="F69" s="64"/>
    </row>
    <row r="72" spans="5:6" ht="18" customHeight="1">
      <c r="E72" s="64"/>
      <c r="F72" s="64"/>
    </row>
    <row r="73" spans="5:6" ht="18" customHeight="1">
      <c r="E73" s="64"/>
      <c r="F73" s="64"/>
    </row>
    <row r="75" spans="5:6" ht="18" customHeight="1">
      <c r="E75" s="64"/>
      <c r="F75" s="64"/>
    </row>
    <row r="76" spans="5:6" ht="18" customHeight="1">
      <c r="E76" s="64"/>
      <c r="F76" s="64"/>
    </row>
    <row r="77" spans="5:6" ht="18" customHeight="1">
      <c r="E77" s="64"/>
      <c r="F77" s="64"/>
    </row>
    <row r="78" spans="5:6" ht="18" customHeight="1">
      <c r="E78" s="64"/>
      <c r="F78" s="64"/>
    </row>
    <row r="83" spans="5:6" ht="18" customHeight="1">
      <c r="E83" s="64"/>
      <c r="F83" s="64"/>
    </row>
    <row r="87" spans="5:6" ht="18" customHeight="1">
      <c r="E87" s="64"/>
      <c r="F87" s="64"/>
    </row>
    <row r="88" spans="5:6" ht="18" customHeight="1">
      <c r="E88" s="64"/>
      <c r="F88" s="64"/>
    </row>
    <row r="89" spans="5:6" ht="18" customHeight="1">
      <c r="E89" s="64"/>
      <c r="F89" s="64"/>
    </row>
    <row r="90" spans="5:6" ht="18" customHeight="1">
      <c r="E90" s="64"/>
      <c r="F90" s="64"/>
    </row>
    <row r="91" spans="5:6" ht="18" customHeight="1">
      <c r="E91" s="64"/>
      <c r="F91" s="64"/>
    </row>
    <row r="92" spans="5:6" ht="18" customHeight="1">
      <c r="E92" s="64"/>
      <c r="F92" s="64"/>
    </row>
    <row r="93" spans="5:6" ht="18" customHeight="1">
      <c r="E93" s="64"/>
      <c r="F93" s="64"/>
    </row>
    <row r="94" spans="5:6" ht="18" customHeight="1">
      <c r="E94" s="66"/>
      <c r="F94" s="66"/>
    </row>
    <row r="95" spans="5:6" ht="18" customHeight="1">
      <c r="E95" s="67"/>
      <c r="F95" s="67"/>
    </row>
    <row r="96" spans="5:6" ht="18" customHeight="1">
      <c r="E96" s="67"/>
      <c r="F96" s="67"/>
    </row>
    <row r="97" spans="5:6" ht="18" customHeight="1">
      <c r="E97" s="67"/>
      <c r="F97" s="67"/>
    </row>
    <row r="98" spans="5:6" ht="18" customHeight="1">
      <c r="E98" s="67"/>
      <c r="F98" s="67"/>
    </row>
    <row r="99" spans="5:6" ht="18" customHeight="1">
      <c r="E99" s="67"/>
      <c r="F99" s="67"/>
    </row>
    <row r="100" spans="5:6" ht="18" customHeight="1">
      <c r="E100" s="67"/>
      <c r="F100" s="67"/>
    </row>
    <row r="101" spans="5:6" ht="18" customHeight="1">
      <c r="E101" s="67"/>
      <c r="F101" s="67"/>
    </row>
    <row r="102" spans="5:6" ht="18" customHeight="1">
      <c r="E102" s="67"/>
      <c r="F102" s="67"/>
    </row>
    <row r="103" spans="5:6" ht="18" customHeight="1">
      <c r="E103" s="67"/>
      <c r="F103" s="67"/>
    </row>
    <row r="104" spans="5:6" ht="18" customHeight="1">
      <c r="E104" s="67"/>
      <c r="F104" s="67"/>
    </row>
    <row r="105" spans="5:6" ht="18" customHeight="1">
      <c r="E105" s="67"/>
      <c r="F105" s="67"/>
    </row>
    <row r="106" spans="5:6" ht="18" customHeight="1">
      <c r="E106" s="67"/>
      <c r="F106" s="67"/>
    </row>
    <row r="107" spans="5:6" ht="18" customHeight="1">
      <c r="E107" s="67"/>
      <c r="F107" s="67"/>
    </row>
    <row r="108" spans="5:6" ht="18" customHeight="1">
      <c r="E108" s="67"/>
      <c r="F108" s="67"/>
    </row>
    <row r="109" spans="5:6" ht="18" customHeight="1">
      <c r="E109" s="67"/>
      <c r="F109" s="67"/>
    </row>
    <row r="110" spans="5:6" ht="18" customHeight="1">
      <c r="E110" s="67"/>
      <c r="F110" s="67"/>
    </row>
    <row r="111" spans="5:6" ht="18" customHeight="1">
      <c r="E111" s="67"/>
      <c r="F111" s="67"/>
    </row>
    <row r="112" spans="5:6" ht="18" customHeight="1">
      <c r="E112" s="67"/>
      <c r="F112" s="67"/>
    </row>
    <row r="113" spans="5:6" ht="18" customHeight="1">
      <c r="E113" s="67"/>
      <c r="F113" s="67"/>
    </row>
    <row r="114" spans="5:6" ht="18" customHeight="1">
      <c r="E114" s="67"/>
      <c r="F114" s="67"/>
    </row>
    <row r="115" spans="5:6" ht="18" customHeight="1">
      <c r="E115" s="67"/>
      <c r="F115" s="67"/>
    </row>
    <row r="116" spans="5:6" ht="18" customHeight="1">
      <c r="E116" s="67"/>
      <c r="F116" s="67"/>
    </row>
    <row r="117" spans="5:6" ht="18" customHeight="1">
      <c r="E117" s="67"/>
      <c r="F117" s="67"/>
    </row>
    <row r="118" spans="5:6" ht="18" customHeight="1">
      <c r="E118" s="67"/>
      <c r="F118" s="67"/>
    </row>
    <row r="119" spans="5:6" ht="18" customHeight="1">
      <c r="E119" s="67"/>
      <c r="F119" s="67"/>
    </row>
    <row r="120" spans="5:6" ht="18" customHeight="1">
      <c r="E120" s="67"/>
      <c r="F120" s="67"/>
    </row>
    <row r="121" spans="5:6" ht="18" customHeight="1">
      <c r="E121" s="67"/>
      <c r="F121" s="67"/>
    </row>
    <row r="122" spans="5:6" ht="18" customHeight="1">
      <c r="E122" s="67"/>
      <c r="F122" s="67"/>
    </row>
    <row r="123" spans="5:6" ht="18" customHeight="1">
      <c r="E123" s="67"/>
      <c r="F123" s="67"/>
    </row>
    <row r="124" spans="5:6" ht="18" customHeight="1">
      <c r="E124" s="67"/>
      <c r="F124" s="67"/>
    </row>
    <row r="125" spans="5:6" ht="18" customHeight="1">
      <c r="E125" s="67"/>
      <c r="F125" s="67"/>
    </row>
    <row r="126" spans="5:6" ht="18" customHeight="1">
      <c r="E126" s="67"/>
      <c r="F126" s="67"/>
    </row>
    <row r="127" spans="5:6" ht="18" customHeight="1">
      <c r="E127" s="67"/>
      <c r="F127" s="67"/>
    </row>
    <row r="128" spans="5:6" ht="18" customHeight="1">
      <c r="E128" s="67"/>
      <c r="F128" s="67"/>
    </row>
    <row r="129" spans="5:6" ht="18" customHeight="1">
      <c r="E129" s="67"/>
      <c r="F129" s="67"/>
    </row>
    <row r="130" spans="5:6" ht="18" customHeight="1">
      <c r="E130" s="67"/>
      <c r="F130" s="67"/>
    </row>
    <row r="131" spans="5:6" ht="18" customHeight="1">
      <c r="E131" s="67"/>
      <c r="F131" s="67"/>
    </row>
    <row r="132" spans="5:6" ht="18" customHeight="1">
      <c r="E132" s="67"/>
      <c r="F132" s="67"/>
    </row>
    <row r="133" spans="5:6" ht="18" customHeight="1">
      <c r="E133" s="67"/>
      <c r="F133" s="67"/>
    </row>
    <row r="134" spans="5:6" ht="18" customHeight="1">
      <c r="E134" s="67"/>
      <c r="F134" s="67"/>
    </row>
    <row r="135" spans="5:6" ht="18" customHeight="1">
      <c r="E135" s="67"/>
      <c r="F135" s="67"/>
    </row>
    <row r="136" spans="5:6" ht="18" customHeight="1">
      <c r="E136" s="67"/>
      <c r="F136" s="67"/>
    </row>
    <row r="137" spans="5:6" ht="18" customHeight="1">
      <c r="E137" s="67"/>
      <c r="F137" s="67"/>
    </row>
    <row r="138" spans="5:6" ht="18" customHeight="1">
      <c r="E138" s="67"/>
      <c r="F138" s="67"/>
    </row>
    <row r="139" spans="5:6" ht="18" customHeight="1">
      <c r="E139" s="67"/>
      <c r="F139" s="67"/>
    </row>
    <row r="140" spans="5:6" ht="18" customHeight="1">
      <c r="E140" s="67"/>
      <c r="F140" s="67"/>
    </row>
    <row r="141" spans="5:6" ht="18" customHeight="1">
      <c r="E141" s="67"/>
      <c r="F141" s="67"/>
    </row>
    <row r="142" spans="5:6" ht="18" customHeight="1">
      <c r="E142" s="67"/>
      <c r="F142" s="67"/>
    </row>
    <row r="143" spans="5:6" ht="18" customHeight="1">
      <c r="E143" s="67"/>
      <c r="F143" s="67"/>
    </row>
    <row r="144" spans="5:6" ht="18" customHeight="1">
      <c r="E144" s="67"/>
      <c r="F144" s="67"/>
    </row>
    <row r="145" spans="5:6" ht="18" customHeight="1">
      <c r="E145" s="67"/>
      <c r="F145" s="67"/>
    </row>
    <row r="146" spans="5:6" ht="18" customHeight="1">
      <c r="E146" s="67"/>
      <c r="F146" s="67"/>
    </row>
    <row r="147" spans="5:6" ht="18" customHeight="1">
      <c r="E147" s="67"/>
      <c r="F147" s="67"/>
    </row>
    <row r="148" spans="5:6" ht="18" customHeight="1">
      <c r="E148" s="67"/>
      <c r="F148" s="67"/>
    </row>
    <row r="149" spans="5:6" ht="18" customHeight="1">
      <c r="E149" s="67"/>
      <c r="F149" s="67"/>
    </row>
    <row r="150" spans="5:6" ht="18" customHeight="1">
      <c r="E150" s="67"/>
      <c r="F150" s="67"/>
    </row>
    <row r="151" spans="5:6" ht="18" customHeight="1">
      <c r="E151" s="67"/>
      <c r="F151" s="67"/>
    </row>
    <row r="152" spans="5:6" ht="18" customHeight="1">
      <c r="E152" s="67"/>
      <c r="F152" s="67"/>
    </row>
    <row r="153" spans="5:6" ht="18" customHeight="1">
      <c r="E153" s="67"/>
      <c r="F153" s="67"/>
    </row>
    <row r="154" spans="5:6" ht="18" customHeight="1">
      <c r="E154" s="67"/>
      <c r="F154" s="67"/>
    </row>
    <row r="155" spans="5:6" ht="18" customHeight="1">
      <c r="E155" s="67"/>
      <c r="F155" s="67"/>
    </row>
    <row r="156" spans="5:6" ht="18" customHeight="1">
      <c r="E156" s="67"/>
      <c r="F156" s="67"/>
    </row>
    <row r="157" spans="5:6" ht="18" customHeight="1">
      <c r="E157" s="67"/>
      <c r="F157" s="67"/>
    </row>
    <row r="158" spans="5:6" ht="18" customHeight="1">
      <c r="E158" s="67"/>
      <c r="F158" s="67"/>
    </row>
    <row r="159" spans="5:6" ht="18" customHeight="1">
      <c r="E159" s="67"/>
      <c r="F159" s="67"/>
    </row>
    <row r="160" spans="5:6" ht="18" customHeight="1">
      <c r="E160" s="67"/>
      <c r="F160" s="67"/>
    </row>
    <row r="161" spans="5:6" ht="18" customHeight="1">
      <c r="E161" s="67"/>
      <c r="F161" s="67"/>
    </row>
    <row r="162" spans="5:6" ht="18" customHeight="1">
      <c r="E162" s="67"/>
      <c r="F162" s="67"/>
    </row>
    <row r="163" spans="5:6" ht="18" customHeight="1">
      <c r="E163" s="67"/>
      <c r="F163" s="67"/>
    </row>
    <row r="164" spans="5:6" ht="18" customHeight="1">
      <c r="E164" s="67"/>
      <c r="F164" s="67"/>
    </row>
    <row r="165" spans="5:6" ht="18" customHeight="1">
      <c r="E165" s="67"/>
      <c r="F165" s="67"/>
    </row>
    <row r="166" spans="5:6" ht="18" customHeight="1">
      <c r="E166" s="67"/>
      <c r="F166" s="67"/>
    </row>
    <row r="167" spans="5:6" ht="18" customHeight="1">
      <c r="E167" s="67"/>
      <c r="F167" s="67"/>
    </row>
    <row r="168" spans="5:6" ht="18" customHeight="1">
      <c r="E168" s="67"/>
      <c r="F168" s="67"/>
    </row>
    <row r="169" spans="5:6" ht="18" customHeight="1">
      <c r="E169" s="67"/>
      <c r="F169" s="67"/>
    </row>
    <row r="170" spans="5:6" ht="18" customHeight="1">
      <c r="E170" s="67"/>
      <c r="F170" s="67"/>
    </row>
    <row r="171" spans="5:6" ht="18" customHeight="1">
      <c r="E171" s="67"/>
      <c r="F171" s="67"/>
    </row>
    <row r="172" spans="5:6" ht="18" customHeight="1">
      <c r="E172" s="67"/>
      <c r="F172" s="67"/>
    </row>
    <row r="173" spans="5:6" ht="18" customHeight="1">
      <c r="E173" s="67"/>
      <c r="F173" s="67"/>
    </row>
    <row r="174" spans="5:6" ht="18" customHeight="1">
      <c r="E174" s="67"/>
      <c r="F174" s="67"/>
    </row>
    <row r="175" spans="5:6" ht="18" customHeight="1">
      <c r="E175" s="67"/>
      <c r="F175" s="67"/>
    </row>
    <row r="176" spans="5:6" ht="18" customHeight="1">
      <c r="E176" s="67"/>
      <c r="F176" s="67"/>
    </row>
    <row r="177" spans="5:6" ht="18" customHeight="1">
      <c r="E177" s="67"/>
      <c r="F177" s="67"/>
    </row>
    <row r="178" spans="5:6" ht="18" customHeight="1">
      <c r="E178" s="67"/>
      <c r="F178" s="67"/>
    </row>
    <row r="179" spans="5:6" ht="18" customHeight="1">
      <c r="E179" s="67"/>
      <c r="F179" s="67"/>
    </row>
    <row r="180" spans="5:6" ht="18" customHeight="1">
      <c r="E180" s="67"/>
      <c r="F180" s="67"/>
    </row>
    <row r="181" spans="5:6" ht="18" customHeight="1">
      <c r="E181" s="67"/>
      <c r="F181" s="67"/>
    </row>
    <row r="182" spans="5:6" ht="18" customHeight="1">
      <c r="E182" s="67"/>
      <c r="F182" s="67"/>
    </row>
    <row r="183" spans="5:6" ht="18" customHeight="1">
      <c r="E183" s="67"/>
      <c r="F183" s="67"/>
    </row>
    <row r="184" spans="5:6" ht="18" customHeight="1">
      <c r="E184" s="67"/>
      <c r="F184" s="67"/>
    </row>
    <row r="185" spans="5:6" ht="18" customHeight="1">
      <c r="E185" s="67"/>
      <c r="F185" s="67"/>
    </row>
    <row r="186" spans="5:6" ht="18" customHeight="1">
      <c r="E186" s="67"/>
      <c r="F186" s="67"/>
    </row>
    <row r="187" spans="5:6" ht="18" customHeight="1">
      <c r="E187" s="67"/>
      <c r="F187" s="67"/>
    </row>
    <row r="188" spans="5:6" ht="18" customHeight="1">
      <c r="E188" s="67"/>
      <c r="F188" s="67"/>
    </row>
    <row r="189" spans="5:6" ht="18" customHeight="1">
      <c r="E189" s="67"/>
      <c r="F189" s="67"/>
    </row>
    <row r="190" spans="5:6" ht="18" customHeight="1">
      <c r="E190" s="67"/>
      <c r="F190" s="67"/>
    </row>
    <row r="191" spans="5:6" ht="18" customHeight="1">
      <c r="E191" s="67"/>
      <c r="F191" s="67"/>
    </row>
    <row r="192" spans="5:6" ht="18" customHeight="1">
      <c r="E192" s="67"/>
      <c r="F192" s="67"/>
    </row>
    <row r="193" spans="5:6" ht="18" customHeight="1">
      <c r="E193" s="67"/>
      <c r="F193" s="67"/>
    </row>
    <row r="194" spans="5:6" ht="18" customHeight="1">
      <c r="E194" s="67"/>
      <c r="F194" s="67"/>
    </row>
    <row r="195" spans="5:6" ht="18" customHeight="1">
      <c r="E195" s="67"/>
      <c r="F195" s="67"/>
    </row>
    <row r="196" spans="5:6" ht="18" customHeight="1">
      <c r="E196" s="67"/>
      <c r="F196" s="67"/>
    </row>
    <row r="197" spans="5:6" ht="18" customHeight="1">
      <c r="E197" s="67"/>
      <c r="F197" s="67"/>
    </row>
    <row r="198" spans="5:6" ht="18" customHeight="1">
      <c r="E198" s="67"/>
      <c r="F198" s="67"/>
    </row>
    <row r="199" spans="5:6" ht="18" customHeight="1">
      <c r="E199" s="67"/>
      <c r="F199" s="67"/>
    </row>
    <row r="200" spans="5:6" ht="18" customHeight="1">
      <c r="E200" s="67"/>
      <c r="F200" s="67"/>
    </row>
    <row r="201" spans="5:6" ht="18" customHeight="1">
      <c r="E201" s="67"/>
      <c r="F201" s="67"/>
    </row>
    <row r="202" spans="5:6" ht="18" customHeight="1">
      <c r="E202" s="67"/>
      <c r="F202" s="67"/>
    </row>
    <row r="203" spans="5:6" ht="18" customHeight="1">
      <c r="E203" s="67"/>
      <c r="F203" s="67"/>
    </row>
    <row r="204" spans="5:6" ht="18" customHeight="1">
      <c r="E204" s="67"/>
      <c r="F204" s="67"/>
    </row>
    <row r="205" spans="5:6" ht="18" customHeight="1">
      <c r="E205" s="67"/>
      <c r="F205" s="67"/>
    </row>
    <row r="206" spans="5:6" ht="18" customHeight="1">
      <c r="E206" s="67"/>
      <c r="F206" s="67"/>
    </row>
    <row r="207" spans="5:6" ht="18" customHeight="1">
      <c r="E207" s="67"/>
      <c r="F207" s="67"/>
    </row>
    <row r="208" spans="5:6" ht="18" customHeight="1">
      <c r="E208" s="67"/>
      <c r="F208" s="67"/>
    </row>
    <row r="209" spans="5:6" ht="18" customHeight="1">
      <c r="E209" s="67"/>
      <c r="F209" s="67"/>
    </row>
    <row r="210" spans="5:6" ht="18" customHeight="1">
      <c r="E210" s="67"/>
      <c r="F210" s="67"/>
    </row>
    <row r="211" spans="5:6" ht="18" customHeight="1">
      <c r="E211" s="67"/>
      <c r="F211" s="67"/>
    </row>
    <row r="212" spans="5:6" ht="18" customHeight="1">
      <c r="E212" s="67"/>
      <c r="F212" s="67"/>
    </row>
    <row r="213" spans="5:6" ht="18" customHeight="1">
      <c r="E213" s="67"/>
      <c r="F213" s="67"/>
    </row>
    <row r="214" spans="5:6" ht="18" customHeight="1">
      <c r="E214" s="67"/>
      <c r="F214" s="67"/>
    </row>
    <row r="215" spans="5:6" ht="18" customHeight="1">
      <c r="E215" s="67"/>
      <c r="F215" s="67"/>
    </row>
    <row r="216" spans="5:6" ht="18" customHeight="1">
      <c r="E216" s="67"/>
      <c r="F216" s="67"/>
    </row>
    <row r="217" spans="5:6" ht="18" customHeight="1">
      <c r="E217" s="67"/>
      <c r="F217" s="67"/>
    </row>
    <row r="218" spans="5:6" ht="18" customHeight="1">
      <c r="E218" s="67"/>
      <c r="F218" s="67"/>
    </row>
    <row r="219" spans="5:6" ht="18" customHeight="1">
      <c r="E219" s="67"/>
      <c r="F219" s="67"/>
    </row>
    <row r="220" spans="5:6" ht="18" customHeight="1">
      <c r="E220" s="67"/>
      <c r="F220" s="67"/>
    </row>
    <row r="221" spans="5:6" ht="18" customHeight="1">
      <c r="E221" s="67"/>
      <c r="F221" s="67"/>
    </row>
    <row r="222" spans="5:6" ht="18" customHeight="1">
      <c r="E222" s="67"/>
      <c r="F222" s="67"/>
    </row>
    <row r="223" spans="5:6" ht="18" customHeight="1">
      <c r="E223" s="67"/>
      <c r="F223" s="67"/>
    </row>
    <row r="224" spans="5:6" ht="18" customHeight="1">
      <c r="E224" s="67"/>
      <c r="F224" s="67"/>
    </row>
    <row r="225" spans="5:6" ht="18" customHeight="1">
      <c r="E225" s="67"/>
      <c r="F225" s="67"/>
    </row>
    <row r="226" spans="5:6" ht="18" customHeight="1">
      <c r="E226" s="67"/>
      <c r="F226" s="67"/>
    </row>
    <row r="227" spans="5:6" ht="18" customHeight="1">
      <c r="E227" s="67"/>
      <c r="F227" s="67"/>
    </row>
    <row r="228" spans="5:6" ht="18" customHeight="1">
      <c r="E228" s="67"/>
      <c r="F228" s="67"/>
    </row>
    <row r="229" spans="5:6" ht="18" customHeight="1">
      <c r="E229" s="67"/>
      <c r="F229" s="67"/>
    </row>
    <row r="230" spans="5:6" ht="18" customHeight="1">
      <c r="E230" s="67"/>
      <c r="F230" s="67"/>
    </row>
    <row r="231" spans="5:6" ht="18" customHeight="1">
      <c r="E231" s="67"/>
      <c r="F231" s="67"/>
    </row>
    <row r="232" spans="5:6" ht="18" customHeight="1">
      <c r="E232" s="67"/>
      <c r="F232" s="67"/>
    </row>
    <row r="233" spans="5:6" ht="18" customHeight="1">
      <c r="E233" s="67"/>
      <c r="F233" s="67"/>
    </row>
    <row r="234" spans="5:6" ht="18" customHeight="1">
      <c r="E234" s="67"/>
      <c r="F234" s="67"/>
    </row>
    <row r="235" spans="5:6" ht="18" customHeight="1">
      <c r="E235" s="67"/>
      <c r="F235" s="67"/>
    </row>
    <row r="236" spans="5:6" ht="18" customHeight="1">
      <c r="E236" s="67"/>
      <c r="F236" s="67"/>
    </row>
    <row r="237" spans="5:6" ht="18" customHeight="1">
      <c r="E237" s="67"/>
      <c r="F237" s="67"/>
    </row>
    <row r="238" spans="5:6" ht="18" customHeight="1">
      <c r="E238" s="67"/>
      <c r="F238" s="67"/>
    </row>
    <row r="239" spans="5:6" ht="18" customHeight="1">
      <c r="E239" s="67"/>
      <c r="F239" s="67"/>
    </row>
    <row r="240" spans="5:6" ht="18" customHeight="1">
      <c r="E240" s="67"/>
      <c r="F240" s="67"/>
    </row>
    <row r="241" spans="5:6" ht="18" customHeight="1">
      <c r="E241" s="67"/>
      <c r="F241" s="67"/>
    </row>
    <row r="242" spans="5:6" ht="18" customHeight="1">
      <c r="E242" s="67"/>
      <c r="F242" s="67"/>
    </row>
    <row r="243" spans="5:6" ht="18" customHeight="1">
      <c r="E243" s="67"/>
      <c r="F243" s="67"/>
    </row>
    <row r="244" spans="5:6" ht="18" customHeight="1">
      <c r="E244" s="67"/>
      <c r="F244" s="67"/>
    </row>
    <row r="245" spans="5:6" ht="18" customHeight="1">
      <c r="E245" s="67"/>
      <c r="F245" s="67"/>
    </row>
    <row r="246" spans="5:6" ht="18" customHeight="1">
      <c r="E246" s="67"/>
      <c r="F246" s="67"/>
    </row>
    <row r="247" spans="5:6" ht="18" customHeight="1">
      <c r="E247" s="67"/>
      <c r="F247" s="67"/>
    </row>
    <row r="248" spans="5:6" ht="18" customHeight="1">
      <c r="E248" s="67"/>
      <c r="F248" s="67"/>
    </row>
    <row r="249" spans="5:6" ht="18" customHeight="1">
      <c r="E249" s="67"/>
      <c r="F249" s="67"/>
    </row>
    <row r="250" spans="5:6" ht="18" customHeight="1">
      <c r="E250" s="67"/>
      <c r="F250" s="67"/>
    </row>
    <row r="251" spans="5:6" ht="18" customHeight="1">
      <c r="E251" s="67"/>
      <c r="F251" s="67"/>
    </row>
    <row r="252" spans="5:6" ht="18" customHeight="1">
      <c r="E252" s="67"/>
      <c r="F252" s="67"/>
    </row>
    <row r="253" spans="5:6" ht="18" customHeight="1">
      <c r="E253" s="67"/>
      <c r="F253" s="67"/>
    </row>
    <row r="254" spans="5:6" ht="18" customHeight="1">
      <c r="E254" s="67"/>
      <c r="F254" s="67"/>
    </row>
    <row r="255" spans="5:6" ht="18" customHeight="1">
      <c r="E255" s="67"/>
      <c r="F255" s="67"/>
    </row>
    <row r="256" spans="5:6" ht="18" customHeight="1">
      <c r="E256" s="67"/>
      <c r="F256" s="67"/>
    </row>
    <row r="257" spans="5:6" ht="18" customHeight="1">
      <c r="E257" s="67"/>
      <c r="F257" s="67"/>
    </row>
    <row r="258" spans="5:6" ht="18" customHeight="1">
      <c r="E258" s="67"/>
      <c r="F258" s="67"/>
    </row>
    <row r="259" spans="5:6" ht="18" customHeight="1">
      <c r="E259" s="67"/>
      <c r="F259" s="67"/>
    </row>
    <row r="260" spans="5:6" ht="18" customHeight="1">
      <c r="E260" s="67"/>
      <c r="F260" s="67"/>
    </row>
    <row r="261" spans="5:6" ht="18" customHeight="1">
      <c r="E261" s="67"/>
      <c r="F261" s="67"/>
    </row>
    <row r="262" spans="5:6" ht="18" customHeight="1">
      <c r="E262" s="67"/>
      <c r="F262" s="67"/>
    </row>
    <row r="263" spans="5:6" ht="18" customHeight="1">
      <c r="E263" s="67"/>
      <c r="F263" s="67"/>
    </row>
    <row r="264" spans="5:6" ht="18" customHeight="1">
      <c r="E264" s="67"/>
      <c r="F264" s="67"/>
    </row>
    <row r="265" spans="5:6" ht="18" customHeight="1">
      <c r="E265" s="67"/>
      <c r="F265" s="67"/>
    </row>
    <row r="266" spans="5:6" ht="18" customHeight="1">
      <c r="E266" s="67"/>
      <c r="F266" s="67"/>
    </row>
    <row r="267" spans="5:6" ht="18" customHeight="1">
      <c r="E267" s="67"/>
      <c r="F267" s="67"/>
    </row>
    <row r="268" spans="5:6" ht="18" customHeight="1">
      <c r="E268" s="67"/>
      <c r="F268" s="67"/>
    </row>
    <row r="269" spans="5:6" ht="18" customHeight="1">
      <c r="E269" s="67"/>
      <c r="F269" s="67"/>
    </row>
    <row r="270" spans="5:6" ht="18" customHeight="1">
      <c r="E270" s="67"/>
      <c r="F270" s="67"/>
    </row>
    <row r="271" spans="5:6" ht="18" customHeight="1">
      <c r="E271" s="67"/>
      <c r="F271" s="67"/>
    </row>
    <row r="272" spans="5:6" ht="18" customHeight="1">
      <c r="E272" s="67"/>
      <c r="F272" s="67"/>
    </row>
    <row r="273" spans="5:6" ht="18" customHeight="1">
      <c r="E273" s="67"/>
      <c r="F273" s="67"/>
    </row>
    <row r="274" spans="5:6" ht="18" customHeight="1">
      <c r="E274" s="67"/>
      <c r="F274" s="67"/>
    </row>
    <row r="275" spans="5:6" ht="18" customHeight="1">
      <c r="E275" s="67"/>
      <c r="F275" s="67"/>
    </row>
    <row r="276" spans="5:6" ht="18" customHeight="1">
      <c r="E276" s="67"/>
      <c r="F276" s="67"/>
    </row>
    <row r="277" spans="5:6" ht="18" customHeight="1">
      <c r="E277" s="67"/>
      <c r="F277" s="67"/>
    </row>
    <row r="278" spans="5:6" ht="18" customHeight="1">
      <c r="E278" s="67"/>
      <c r="F278" s="67"/>
    </row>
    <row r="279" spans="5:6" ht="18" customHeight="1">
      <c r="E279" s="67"/>
      <c r="F279" s="67"/>
    </row>
    <row r="280" spans="5:6" ht="18" customHeight="1">
      <c r="E280" s="67"/>
      <c r="F280" s="67"/>
    </row>
    <row r="281" spans="5:6" ht="18" customHeight="1">
      <c r="E281" s="67"/>
      <c r="F281" s="67"/>
    </row>
    <row r="282" spans="5:6" ht="18" customHeight="1">
      <c r="E282" s="67"/>
      <c r="F282" s="67"/>
    </row>
    <row r="283" spans="5:6" ht="18" customHeight="1">
      <c r="E283" s="67"/>
      <c r="F283" s="67"/>
    </row>
    <row r="284" spans="5:6" ht="18" customHeight="1">
      <c r="E284" s="67"/>
      <c r="F284" s="67"/>
    </row>
    <row r="285" spans="5:6" ht="18" customHeight="1">
      <c r="E285" s="67"/>
      <c r="F285" s="67"/>
    </row>
    <row r="286" spans="5:6" ht="18" customHeight="1">
      <c r="E286" s="67"/>
      <c r="F286" s="67"/>
    </row>
    <row r="287" spans="5:6" ht="18" customHeight="1">
      <c r="E287" s="67"/>
      <c r="F287" s="67"/>
    </row>
    <row r="288" spans="5:6" ht="18" customHeight="1">
      <c r="E288" s="67"/>
      <c r="F288" s="67"/>
    </row>
    <row r="289" spans="5:6" ht="18" customHeight="1">
      <c r="E289" s="67"/>
      <c r="F289" s="67"/>
    </row>
    <row r="290" spans="5:6" ht="18" customHeight="1">
      <c r="E290" s="67"/>
      <c r="F290" s="67"/>
    </row>
    <row r="291" spans="5:6" ht="18" customHeight="1">
      <c r="E291" s="67"/>
      <c r="F291" s="67"/>
    </row>
    <row r="292" spans="5:6" ht="18" customHeight="1">
      <c r="E292" s="67"/>
      <c r="F292" s="67"/>
    </row>
    <row r="293" spans="5:6" ht="18" customHeight="1">
      <c r="E293" s="67"/>
      <c r="F293" s="67"/>
    </row>
    <row r="294" spans="5:6" ht="18" customHeight="1">
      <c r="E294" s="67"/>
      <c r="F294" s="67"/>
    </row>
    <row r="295" spans="5:6" ht="18" customHeight="1">
      <c r="E295" s="67"/>
      <c r="F295" s="67"/>
    </row>
    <row r="296" spans="5:6" ht="18" customHeight="1">
      <c r="E296" s="67"/>
      <c r="F296" s="67"/>
    </row>
    <row r="297" spans="5:6" ht="18" customHeight="1">
      <c r="E297" s="67"/>
      <c r="F297" s="67"/>
    </row>
    <row r="298" spans="5:6" ht="18" customHeight="1">
      <c r="E298" s="67"/>
      <c r="F298" s="67"/>
    </row>
    <row r="299" spans="5:6" ht="18" customHeight="1">
      <c r="E299" s="67"/>
      <c r="F299" s="67"/>
    </row>
    <row r="300" spans="5:6" ht="18" customHeight="1">
      <c r="E300" s="67"/>
      <c r="F300" s="67"/>
    </row>
    <row r="301" spans="5:6" ht="18" customHeight="1">
      <c r="E301" s="67"/>
      <c r="F301" s="67"/>
    </row>
    <row r="302" spans="5:6" ht="18" customHeight="1">
      <c r="E302" s="67"/>
      <c r="F302" s="67"/>
    </row>
    <row r="303" spans="5:6" ht="18" customHeight="1">
      <c r="E303" s="67"/>
      <c r="F303" s="67"/>
    </row>
    <row r="304" spans="5:6" ht="18" customHeight="1">
      <c r="E304" s="67"/>
      <c r="F304" s="67"/>
    </row>
    <row r="305" spans="5:6" ht="18" customHeight="1">
      <c r="E305" s="67"/>
      <c r="F305" s="67"/>
    </row>
    <row r="306" spans="5:6" ht="18" customHeight="1">
      <c r="E306" s="67"/>
      <c r="F306" s="67"/>
    </row>
    <row r="307" spans="5:6" ht="18" customHeight="1">
      <c r="E307" s="67"/>
      <c r="F307" s="67"/>
    </row>
    <row r="308" spans="5:6" ht="18" customHeight="1">
      <c r="E308" s="67"/>
      <c r="F308" s="67"/>
    </row>
    <row r="309" spans="5:6" ht="18" customHeight="1">
      <c r="E309" s="67"/>
      <c r="F309" s="67"/>
    </row>
    <row r="310" spans="5:6" ht="18" customHeight="1">
      <c r="E310" s="67"/>
      <c r="F310" s="67"/>
    </row>
    <row r="311" spans="5:6" ht="18" customHeight="1">
      <c r="E311" s="67"/>
      <c r="F311" s="67"/>
    </row>
    <row r="312" spans="5:6" ht="18" customHeight="1">
      <c r="E312" s="67"/>
      <c r="F312" s="67"/>
    </row>
    <row r="313" spans="5:6" ht="18" customHeight="1">
      <c r="E313" s="67"/>
      <c r="F313" s="67"/>
    </row>
    <row r="314" spans="5:6" ht="18" customHeight="1">
      <c r="E314" s="67"/>
      <c r="F314" s="67"/>
    </row>
    <row r="315" spans="5:6" ht="18" customHeight="1">
      <c r="E315" s="67"/>
      <c r="F315" s="67"/>
    </row>
    <row r="316" spans="5:6" ht="18" customHeight="1">
      <c r="E316" s="67"/>
      <c r="F316" s="67"/>
    </row>
    <row r="317" spans="5:6" ht="18" customHeight="1">
      <c r="E317" s="67"/>
      <c r="F317" s="67"/>
    </row>
    <row r="318" spans="5:6" ht="18" customHeight="1">
      <c r="E318" s="67"/>
      <c r="F318" s="67"/>
    </row>
    <row r="319" spans="5:6" ht="18" customHeight="1">
      <c r="E319" s="67"/>
      <c r="F319" s="67"/>
    </row>
    <row r="320" spans="5:6" ht="18" customHeight="1">
      <c r="E320" s="67"/>
      <c r="F320" s="67"/>
    </row>
    <row r="321" spans="5:6" ht="18" customHeight="1">
      <c r="E321" s="67"/>
      <c r="F321" s="67"/>
    </row>
    <row r="322" spans="5:6" ht="18" customHeight="1">
      <c r="E322" s="67"/>
      <c r="F322" s="67"/>
    </row>
    <row r="323" spans="5:6" ht="18" customHeight="1">
      <c r="E323" s="67"/>
      <c r="F323" s="67"/>
    </row>
    <row r="324" spans="5:6" ht="18" customHeight="1">
      <c r="E324" s="67"/>
      <c r="F324" s="67"/>
    </row>
    <row r="325" spans="5:6" ht="18" customHeight="1">
      <c r="E325" s="67"/>
      <c r="F325" s="67"/>
    </row>
    <row r="326" spans="5:6" ht="18" customHeight="1">
      <c r="E326" s="67"/>
      <c r="F326" s="67"/>
    </row>
    <row r="327" spans="5:6" ht="18" customHeight="1">
      <c r="E327" s="67"/>
      <c r="F327" s="67"/>
    </row>
    <row r="328" spans="5:6" ht="18" customHeight="1">
      <c r="E328" s="67"/>
      <c r="F328" s="67"/>
    </row>
    <row r="329" spans="5:6" ht="18" customHeight="1">
      <c r="E329" s="67"/>
      <c r="F329" s="67"/>
    </row>
    <row r="330" spans="5:6" ht="18" customHeight="1">
      <c r="E330" s="67"/>
      <c r="F330" s="67"/>
    </row>
    <row r="331" spans="5:6" ht="18" customHeight="1">
      <c r="E331" s="67"/>
      <c r="F331" s="67"/>
    </row>
    <row r="332" spans="5:6" ht="18" customHeight="1">
      <c r="E332" s="67"/>
      <c r="F332" s="67"/>
    </row>
    <row r="333" spans="5:6" ht="18" customHeight="1">
      <c r="E333" s="67"/>
      <c r="F333" s="67"/>
    </row>
    <row r="334" spans="5:6" ht="18" customHeight="1">
      <c r="E334" s="67"/>
      <c r="F334" s="67"/>
    </row>
    <row r="335" spans="5:6" ht="18" customHeight="1">
      <c r="E335" s="67"/>
      <c r="F335" s="67"/>
    </row>
    <row r="336" spans="5:6" ht="18" customHeight="1">
      <c r="E336" s="67"/>
      <c r="F336" s="67"/>
    </row>
    <row r="337" spans="5:6" ht="18" customHeight="1">
      <c r="E337" s="67"/>
      <c r="F337" s="67"/>
    </row>
    <row r="338" spans="5:6" ht="18" customHeight="1">
      <c r="E338" s="67"/>
      <c r="F338" s="67"/>
    </row>
    <row r="339" spans="5:6" ht="18" customHeight="1">
      <c r="E339" s="67"/>
      <c r="F339" s="67"/>
    </row>
    <row r="340" spans="5:6" ht="18" customHeight="1">
      <c r="E340" s="67"/>
      <c r="F340" s="67"/>
    </row>
    <row r="341" spans="5:6" ht="18" customHeight="1">
      <c r="E341" s="67"/>
      <c r="F341" s="67"/>
    </row>
    <row r="342" spans="5:6" ht="18" customHeight="1">
      <c r="E342" s="67"/>
      <c r="F342" s="67"/>
    </row>
    <row r="343" spans="5:6" ht="18" customHeight="1">
      <c r="E343" s="67"/>
      <c r="F343" s="67"/>
    </row>
    <row r="344" spans="5:6" ht="18" customHeight="1">
      <c r="E344" s="67"/>
      <c r="F344" s="67"/>
    </row>
    <row r="345" spans="5:6" ht="18" customHeight="1">
      <c r="E345" s="67"/>
      <c r="F345" s="67"/>
    </row>
    <row r="346" spans="5:6" ht="18" customHeight="1">
      <c r="E346" s="67"/>
      <c r="F346" s="67"/>
    </row>
    <row r="347" spans="5:6" ht="18" customHeight="1">
      <c r="E347" s="67"/>
      <c r="F347" s="67"/>
    </row>
    <row r="348" spans="5:6" ht="18" customHeight="1">
      <c r="E348" s="67"/>
      <c r="F348" s="67"/>
    </row>
    <row r="349" spans="5:6" ht="18" customHeight="1">
      <c r="E349" s="67"/>
      <c r="F349" s="67"/>
    </row>
    <row r="350" spans="5:6" ht="18" customHeight="1">
      <c r="E350" s="67"/>
      <c r="F350" s="67"/>
    </row>
    <row r="351" spans="5:6" ht="18" customHeight="1">
      <c r="E351" s="67"/>
      <c r="F351" s="67"/>
    </row>
    <row r="352" spans="5:6" ht="18" customHeight="1">
      <c r="E352" s="67"/>
      <c r="F352" s="67"/>
    </row>
    <row r="353" spans="5:6" ht="18" customHeight="1">
      <c r="E353" s="67"/>
      <c r="F353" s="67"/>
    </row>
    <row r="354" spans="5:6" ht="18" customHeight="1">
      <c r="E354" s="67"/>
      <c r="F354" s="67"/>
    </row>
    <row r="355" spans="5:6" ht="18" customHeight="1">
      <c r="E355" s="67"/>
      <c r="F355" s="67"/>
    </row>
    <row r="356" spans="5:6" ht="18" customHeight="1">
      <c r="E356" s="67"/>
      <c r="F356" s="67"/>
    </row>
    <row r="357" spans="5:6" ht="18" customHeight="1">
      <c r="E357" s="67"/>
      <c r="F357" s="67"/>
    </row>
    <row r="358" spans="5:6" ht="18" customHeight="1">
      <c r="E358" s="67"/>
      <c r="F358" s="67"/>
    </row>
    <row r="359" spans="5:6" ht="18" customHeight="1">
      <c r="E359" s="67"/>
      <c r="F359" s="67"/>
    </row>
    <row r="360" spans="5:6" ht="18" customHeight="1">
      <c r="E360" s="67"/>
      <c r="F360" s="67"/>
    </row>
    <row r="361" spans="5:6" ht="18" customHeight="1">
      <c r="E361" s="67"/>
      <c r="F361" s="67"/>
    </row>
    <row r="362" spans="5:6" ht="18" customHeight="1">
      <c r="E362" s="67"/>
      <c r="F362" s="67"/>
    </row>
    <row r="363" spans="5:6" ht="18" customHeight="1">
      <c r="E363" s="67"/>
      <c r="F363" s="67"/>
    </row>
    <row r="364" spans="5:6" ht="18" customHeight="1">
      <c r="E364" s="67"/>
      <c r="F364" s="67"/>
    </row>
    <row r="365" spans="5:6" ht="18" customHeight="1">
      <c r="E365" s="67"/>
      <c r="F365" s="67"/>
    </row>
    <row r="366" spans="5:6" ht="18" customHeight="1">
      <c r="E366" s="67"/>
      <c r="F366" s="67"/>
    </row>
    <row r="367" spans="5:6" ht="18" customHeight="1">
      <c r="E367" s="67"/>
      <c r="F367" s="67"/>
    </row>
    <row r="368" spans="5:6" ht="18" customHeight="1">
      <c r="E368" s="67"/>
      <c r="F368" s="67"/>
    </row>
    <row r="369" spans="5:6" ht="18" customHeight="1">
      <c r="E369" s="67"/>
      <c r="F369" s="67"/>
    </row>
    <row r="370" spans="5:6" ht="18" customHeight="1">
      <c r="E370" s="67"/>
      <c r="F370" s="67"/>
    </row>
    <row r="371" spans="5:6" ht="18" customHeight="1">
      <c r="E371" s="67"/>
      <c r="F371" s="67"/>
    </row>
    <row r="372" spans="5:6" ht="18" customHeight="1">
      <c r="E372" s="67"/>
      <c r="F372" s="67"/>
    </row>
    <row r="373" spans="5:6" ht="18" customHeight="1">
      <c r="E373" s="67"/>
      <c r="F373" s="67"/>
    </row>
    <row r="374" spans="5:6" ht="18" customHeight="1">
      <c r="E374" s="67"/>
      <c r="F374" s="67"/>
    </row>
    <row r="375" spans="5:6" ht="18" customHeight="1">
      <c r="E375" s="67"/>
      <c r="F375" s="67"/>
    </row>
    <row r="376" spans="5:6" ht="18" customHeight="1">
      <c r="E376" s="67"/>
      <c r="F376" s="67"/>
    </row>
    <row r="377" spans="5:6" ht="18" customHeight="1">
      <c r="E377" s="67"/>
      <c r="F377" s="67"/>
    </row>
    <row r="378" spans="5:6" ht="18" customHeight="1">
      <c r="E378" s="67"/>
      <c r="F378" s="67"/>
    </row>
    <row r="379" spans="5:6" ht="18" customHeight="1">
      <c r="E379" s="67"/>
      <c r="F379" s="67"/>
    </row>
    <row r="380" spans="5:6" ht="18" customHeight="1">
      <c r="E380" s="67"/>
      <c r="F380" s="67"/>
    </row>
    <row r="381" spans="5:6" ht="18" customHeight="1">
      <c r="E381" s="67"/>
      <c r="F381" s="67"/>
    </row>
    <row r="382" spans="5:6" ht="18" customHeight="1">
      <c r="E382" s="67"/>
      <c r="F382" s="67"/>
    </row>
    <row r="383" spans="5:6" ht="18" customHeight="1">
      <c r="E383" s="67"/>
      <c r="F383" s="67"/>
    </row>
    <row r="384" spans="5:6" ht="18" customHeight="1">
      <c r="E384" s="67"/>
      <c r="F384" s="67"/>
    </row>
    <row r="385" spans="5:6" ht="18" customHeight="1">
      <c r="E385" s="67"/>
      <c r="F385" s="67"/>
    </row>
    <row r="386" spans="5:6" ht="18" customHeight="1">
      <c r="E386" s="67"/>
      <c r="F386" s="67"/>
    </row>
    <row r="387" spans="5:6" ht="18" customHeight="1">
      <c r="E387" s="67"/>
      <c r="F387" s="67"/>
    </row>
    <row r="388" spans="5:6" ht="18" customHeight="1">
      <c r="E388" s="67"/>
      <c r="F388" s="67"/>
    </row>
    <row r="389" spans="5:6" ht="18" customHeight="1">
      <c r="E389" s="67"/>
      <c r="F389" s="67"/>
    </row>
    <row r="390" spans="5:6" ht="18" customHeight="1">
      <c r="E390" s="67"/>
      <c r="F390" s="67"/>
    </row>
    <row r="391" spans="5:6" ht="18" customHeight="1">
      <c r="E391" s="67"/>
      <c r="F391" s="67"/>
    </row>
    <row r="392" spans="5:6" ht="18" customHeight="1">
      <c r="E392" s="67"/>
      <c r="F392" s="67"/>
    </row>
    <row r="393" spans="5:6" ht="18" customHeight="1">
      <c r="E393" s="67"/>
      <c r="F393" s="67"/>
    </row>
    <row r="394" spans="5:6" ht="18" customHeight="1">
      <c r="E394" s="67"/>
      <c r="F394" s="67"/>
    </row>
    <row r="395" spans="5:6" ht="18" customHeight="1">
      <c r="E395" s="67"/>
      <c r="F395" s="67"/>
    </row>
    <row r="396" spans="5:6" ht="18" customHeight="1">
      <c r="E396" s="67"/>
      <c r="F396" s="67"/>
    </row>
    <row r="397" spans="5:6" ht="18" customHeight="1">
      <c r="E397" s="67"/>
      <c r="F397" s="67"/>
    </row>
    <row r="398" spans="5:6" ht="18" customHeight="1">
      <c r="E398" s="67"/>
      <c r="F398" s="67"/>
    </row>
    <row r="399" spans="5:6" ht="18" customHeight="1">
      <c r="E399" s="67"/>
      <c r="F399" s="67"/>
    </row>
    <row r="400" spans="5:6" ht="18" customHeight="1">
      <c r="E400" s="67"/>
      <c r="F400" s="67"/>
    </row>
    <row r="401" spans="5:6" ht="18" customHeight="1">
      <c r="E401" s="67"/>
      <c r="F401" s="67"/>
    </row>
    <row r="402" spans="5:6" ht="18" customHeight="1">
      <c r="E402" s="67"/>
      <c r="F402" s="67"/>
    </row>
    <row r="403" spans="5:6" ht="18" customHeight="1">
      <c r="E403" s="67"/>
      <c r="F403" s="67"/>
    </row>
    <row r="404" spans="5:6" ht="18" customHeight="1">
      <c r="E404" s="67"/>
      <c r="F404" s="67"/>
    </row>
    <row r="405" spans="5:6" ht="18" customHeight="1">
      <c r="E405" s="67"/>
      <c r="F405" s="67"/>
    </row>
    <row r="406" spans="5:6" ht="18" customHeight="1">
      <c r="E406" s="67"/>
      <c r="F406" s="67"/>
    </row>
    <row r="407" spans="5:6" ht="18" customHeight="1">
      <c r="E407" s="67"/>
      <c r="F407" s="67"/>
    </row>
    <row r="408" spans="5:6" ht="18" customHeight="1">
      <c r="E408" s="67"/>
      <c r="F408" s="67"/>
    </row>
    <row r="409" spans="5:6" ht="18" customHeight="1">
      <c r="E409" s="67"/>
      <c r="F409" s="67"/>
    </row>
    <row r="410" spans="5:6" ht="18" customHeight="1">
      <c r="E410" s="67"/>
      <c r="F410" s="67"/>
    </row>
    <row r="411" spans="5:6" ht="18" customHeight="1">
      <c r="E411" s="67"/>
      <c r="F411" s="67"/>
    </row>
    <row r="412" spans="5:6" ht="18" customHeight="1">
      <c r="E412" s="67"/>
      <c r="F412" s="67"/>
    </row>
    <row r="413" spans="5:6" ht="18" customHeight="1">
      <c r="E413" s="67"/>
      <c r="F413" s="67"/>
    </row>
    <row r="414" spans="5:6" ht="18" customHeight="1">
      <c r="E414" s="67"/>
      <c r="F414" s="67"/>
    </row>
    <row r="415" spans="5:6" ht="18" customHeight="1">
      <c r="E415" s="67"/>
      <c r="F415" s="67"/>
    </row>
    <row r="416" spans="5:6" ht="18" customHeight="1">
      <c r="E416" s="67"/>
      <c r="F416" s="67"/>
    </row>
    <row r="417" spans="5:6" ht="18" customHeight="1">
      <c r="E417" s="67"/>
      <c r="F417" s="67"/>
    </row>
    <row r="418" spans="5:6" ht="18" customHeight="1">
      <c r="E418" s="67"/>
      <c r="F418" s="67"/>
    </row>
    <row r="419" spans="5:6" ht="18" customHeight="1">
      <c r="E419" s="67"/>
      <c r="F419" s="67"/>
    </row>
    <row r="420" spans="5:6" ht="18" customHeight="1">
      <c r="E420" s="67"/>
      <c r="F420" s="67"/>
    </row>
    <row r="421" spans="5:6" ht="18" customHeight="1">
      <c r="E421" s="67"/>
      <c r="F421" s="67"/>
    </row>
    <row r="422" spans="5:6" ht="18" customHeight="1">
      <c r="E422" s="67"/>
      <c r="F422" s="67"/>
    </row>
    <row r="423" spans="5:6" ht="18" customHeight="1">
      <c r="E423" s="67"/>
      <c r="F423" s="67"/>
    </row>
    <row r="424" spans="5:6" ht="18" customHeight="1">
      <c r="E424" s="67"/>
      <c r="F424" s="67"/>
    </row>
    <row r="425" spans="5:6" ht="18" customHeight="1">
      <c r="E425" s="67"/>
      <c r="F425" s="67"/>
    </row>
    <row r="426" spans="5:6" ht="18" customHeight="1">
      <c r="E426" s="67"/>
      <c r="F426" s="67"/>
    </row>
    <row r="427" spans="5:6" ht="18" customHeight="1">
      <c r="E427" s="67"/>
      <c r="F427" s="67"/>
    </row>
    <row r="428" spans="5:6" ht="18" customHeight="1">
      <c r="E428" s="67"/>
      <c r="F428" s="67"/>
    </row>
    <row r="429" spans="5:6" ht="18" customHeight="1">
      <c r="E429" s="67"/>
      <c r="F429" s="67"/>
    </row>
    <row r="430" spans="5:6" ht="18" customHeight="1">
      <c r="E430" s="67"/>
      <c r="F430" s="67"/>
    </row>
    <row r="431" spans="5:6" ht="18" customHeight="1">
      <c r="E431" s="67"/>
      <c r="F431" s="67"/>
    </row>
    <row r="432" spans="5:6" ht="18" customHeight="1">
      <c r="E432" s="67"/>
      <c r="F432" s="67"/>
    </row>
    <row r="433" spans="5:6" ht="18" customHeight="1">
      <c r="E433" s="67"/>
      <c r="F433" s="67"/>
    </row>
    <row r="434" spans="5:6" ht="18" customHeight="1">
      <c r="E434" s="67"/>
      <c r="F434" s="67"/>
    </row>
    <row r="435" spans="5:6" ht="18" customHeight="1">
      <c r="E435" s="67"/>
      <c r="F435" s="67"/>
    </row>
    <row r="436" spans="5:6" ht="18" customHeight="1">
      <c r="E436" s="67"/>
      <c r="F436" s="67"/>
    </row>
    <row r="437" spans="5:6" ht="18" customHeight="1">
      <c r="E437" s="67"/>
      <c r="F437" s="67"/>
    </row>
    <row r="438" spans="5:6" ht="18" customHeight="1">
      <c r="E438" s="67"/>
      <c r="F438" s="67"/>
    </row>
    <row r="439" spans="5:6" ht="18" customHeight="1">
      <c r="E439" s="67"/>
      <c r="F439" s="67"/>
    </row>
    <row r="440" spans="5:6" ht="18" customHeight="1">
      <c r="E440" s="67"/>
      <c r="F440" s="67"/>
    </row>
    <row r="441" spans="5:6" ht="18" customHeight="1">
      <c r="E441" s="67"/>
      <c r="F441" s="67"/>
    </row>
    <row r="442" spans="5:6" ht="18" customHeight="1">
      <c r="E442" s="67"/>
      <c r="F442" s="67"/>
    </row>
    <row r="443" spans="5:6" ht="18" customHeight="1">
      <c r="E443" s="67"/>
      <c r="F443" s="67"/>
    </row>
    <row r="444" spans="5:6" ht="18" customHeight="1">
      <c r="E444" s="67"/>
      <c r="F444" s="67"/>
    </row>
    <row r="445" spans="5:6" ht="18" customHeight="1">
      <c r="E445" s="67"/>
      <c r="F445" s="67"/>
    </row>
    <row r="446" spans="5:6" ht="18" customHeight="1">
      <c r="E446" s="67"/>
      <c r="F446" s="67"/>
    </row>
    <row r="447" spans="5:6" ht="18" customHeight="1">
      <c r="E447" s="67"/>
      <c r="F447" s="67"/>
    </row>
    <row r="448" spans="5:6" ht="18" customHeight="1">
      <c r="E448" s="67"/>
      <c r="F448" s="67"/>
    </row>
    <row r="449" spans="5:6" ht="18" customHeight="1">
      <c r="E449" s="67"/>
      <c r="F449" s="67"/>
    </row>
    <row r="450" spans="5:6" ht="18" customHeight="1">
      <c r="E450" s="67"/>
      <c r="F450" s="67"/>
    </row>
    <row r="451" spans="5:6" ht="18" customHeight="1">
      <c r="E451" s="67"/>
      <c r="F451" s="67"/>
    </row>
    <row r="452" spans="5:6" ht="18" customHeight="1">
      <c r="E452" s="67"/>
      <c r="F452" s="67"/>
    </row>
    <row r="453" spans="5:6" ht="18" customHeight="1">
      <c r="E453" s="67"/>
      <c r="F453" s="67"/>
    </row>
    <row r="454" spans="5:6" ht="18" customHeight="1">
      <c r="E454" s="67"/>
      <c r="F454" s="67"/>
    </row>
    <row r="455" spans="5:6" ht="18" customHeight="1">
      <c r="E455" s="67"/>
      <c r="F455" s="67"/>
    </row>
    <row r="456" spans="5:6" ht="18" customHeight="1">
      <c r="E456" s="67"/>
      <c r="F456" s="67"/>
    </row>
    <row r="457" spans="5:6" ht="18" customHeight="1">
      <c r="E457" s="67"/>
      <c r="F457" s="67"/>
    </row>
    <row r="458" spans="5:6" ht="18" customHeight="1">
      <c r="E458" s="67"/>
      <c r="F458" s="67"/>
    </row>
    <row r="459" spans="5:6" ht="18" customHeight="1">
      <c r="E459" s="67"/>
      <c r="F459" s="67"/>
    </row>
    <row r="460" spans="5:6" ht="18" customHeight="1">
      <c r="E460" s="67"/>
      <c r="F460" s="67"/>
    </row>
    <row r="461" spans="5:6" ht="18" customHeight="1">
      <c r="E461" s="67"/>
      <c r="F461" s="67"/>
    </row>
    <row r="462" spans="5:6" ht="18" customHeight="1">
      <c r="E462" s="67"/>
      <c r="F462" s="67"/>
    </row>
    <row r="463" spans="5:6" ht="18" customHeight="1">
      <c r="E463" s="67"/>
      <c r="F463" s="67"/>
    </row>
    <row r="464" spans="5:6" ht="18" customHeight="1">
      <c r="E464" s="67"/>
      <c r="F464" s="67"/>
    </row>
    <row r="465" spans="5:6" ht="18" customHeight="1">
      <c r="E465" s="67"/>
      <c r="F465" s="67"/>
    </row>
    <row r="466" spans="5:6" ht="18" customHeight="1">
      <c r="E466" s="67"/>
      <c r="F466" s="67"/>
    </row>
    <row r="467" spans="5:6" ht="18" customHeight="1">
      <c r="E467" s="67"/>
      <c r="F467" s="67"/>
    </row>
    <row r="468" spans="5:6" ht="18" customHeight="1">
      <c r="E468" s="67"/>
      <c r="F468" s="67"/>
    </row>
    <row r="469" spans="5:6" ht="18" customHeight="1">
      <c r="E469" s="67"/>
      <c r="F469" s="67"/>
    </row>
    <row r="470" spans="5:6" ht="18" customHeight="1">
      <c r="E470" s="67"/>
      <c r="F470" s="67"/>
    </row>
    <row r="471" spans="5:6" ht="18" customHeight="1">
      <c r="E471" s="67"/>
      <c r="F471" s="67"/>
    </row>
    <row r="472" spans="5:6" ht="18" customHeight="1">
      <c r="E472" s="67"/>
      <c r="F472" s="67"/>
    </row>
    <row r="473" spans="5:6" ht="18" customHeight="1">
      <c r="E473" s="67"/>
      <c r="F473" s="67"/>
    </row>
    <row r="474" spans="5:6" ht="18" customHeight="1">
      <c r="E474" s="67"/>
      <c r="F474" s="67"/>
    </row>
    <row r="475" spans="5:6" ht="18" customHeight="1">
      <c r="E475" s="67"/>
      <c r="F475" s="67"/>
    </row>
    <row r="476" spans="5:6" ht="18" customHeight="1">
      <c r="E476" s="67"/>
      <c r="F476" s="67"/>
    </row>
    <row r="477" spans="5:6" ht="18" customHeight="1">
      <c r="E477" s="67"/>
      <c r="F477" s="67"/>
    </row>
    <row r="478" spans="5:6" ht="18" customHeight="1">
      <c r="E478" s="67"/>
      <c r="F478" s="67"/>
    </row>
    <row r="479" spans="5:6" ht="18" customHeight="1">
      <c r="E479" s="67"/>
      <c r="F479" s="67"/>
    </row>
    <row r="480" spans="5:6" ht="18" customHeight="1">
      <c r="E480" s="67"/>
      <c r="F480" s="67"/>
    </row>
    <row r="481" spans="5:6" ht="18" customHeight="1">
      <c r="E481" s="67"/>
      <c r="F481" s="67"/>
    </row>
    <row r="482" spans="5:6" ht="18" customHeight="1">
      <c r="E482" s="67"/>
      <c r="F482" s="67"/>
    </row>
    <row r="483" spans="5:6" ht="18" customHeight="1">
      <c r="E483" s="67"/>
      <c r="F483" s="67"/>
    </row>
    <row r="484" spans="5:6" ht="18" customHeight="1">
      <c r="E484" s="67"/>
      <c r="F484" s="67"/>
    </row>
    <row r="485" spans="5:6" ht="18" customHeight="1">
      <c r="E485" s="67"/>
      <c r="F485" s="67"/>
    </row>
    <row r="486" spans="5:6" ht="18" customHeight="1">
      <c r="E486" s="67"/>
      <c r="F486" s="67"/>
    </row>
    <row r="487" spans="5:6" ht="18" customHeight="1">
      <c r="E487" s="67"/>
      <c r="F487" s="67"/>
    </row>
    <row r="488" spans="5:6" ht="18" customHeight="1">
      <c r="E488" s="67"/>
      <c r="F488" s="67"/>
    </row>
    <row r="489" spans="5:6" ht="18" customHeight="1">
      <c r="E489" s="67"/>
      <c r="F489" s="67"/>
    </row>
    <row r="490" spans="5:6" ht="18" customHeight="1">
      <c r="E490" s="67"/>
      <c r="F490" s="67"/>
    </row>
    <row r="491" spans="5:6" ht="18" customHeight="1">
      <c r="E491" s="67"/>
      <c r="F491" s="67"/>
    </row>
    <row r="492" spans="5:6" ht="18" customHeight="1">
      <c r="E492" s="67"/>
      <c r="F492" s="67"/>
    </row>
    <row r="493" spans="5:6" ht="18" customHeight="1">
      <c r="E493" s="67"/>
      <c r="F493" s="67"/>
    </row>
    <row r="494" spans="5:6" ht="18" customHeight="1">
      <c r="E494" s="67"/>
      <c r="F494" s="67"/>
    </row>
    <row r="495" spans="5:6" ht="18" customHeight="1">
      <c r="E495" s="67"/>
      <c r="F495" s="67"/>
    </row>
    <row r="496" spans="5:6" ht="18" customHeight="1">
      <c r="E496" s="67"/>
      <c r="F496" s="67"/>
    </row>
    <row r="497" spans="5:6" ht="18" customHeight="1">
      <c r="E497" s="67"/>
      <c r="F497" s="67"/>
    </row>
    <row r="498" spans="5:6" ht="18" customHeight="1">
      <c r="E498" s="67"/>
      <c r="F498" s="67"/>
    </row>
    <row r="499" spans="5:6" ht="18" customHeight="1">
      <c r="E499" s="67"/>
      <c r="F499" s="67"/>
    </row>
    <row r="500" spans="5:6" ht="18" customHeight="1">
      <c r="E500" s="67"/>
      <c r="F500" s="67"/>
    </row>
    <row r="501" spans="5:6" ht="18" customHeight="1">
      <c r="E501" s="67"/>
      <c r="F501" s="67"/>
    </row>
    <row r="502" spans="5:6" ht="18" customHeight="1">
      <c r="E502" s="67"/>
      <c r="F502" s="67"/>
    </row>
    <row r="503" spans="5:6" ht="18" customHeight="1">
      <c r="E503" s="67"/>
      <c r="F503" s="67"/>
    </row>
    <row r="504" spans="5:6" ht="18" customHeight="1">
      <c r="E504" s="67"/>
      <c r="F504" s="67"/>
    </row>
    <row r="505" spans="5:6" ht="18" customHeight="1">
      <c r="E505" s="67"/>
      <c r="F505" s="67"/>
    </row>
    <row r="506" spans="5:6" ht="18" customHeight="1">
      <c r="E506" s="67"/>
      <c r="F506" s="67"/>
    </row>
    <row r="507" spans="5:6" ht="18" customHeight="1">
      <c r="E507" s="67"/>
      <c r="F507" s="67"/>
    </row>
    <row r="508" spans="5:6" ht="18" customHeight="1">
      <c r="E508" s="67"/>
      <c r="F508" s="67"/>
    </row>
    <row r="509" spans="5:6" ht="18" customHeight="1">
      <c r="E509" s="67"/>
      <c r="F509" s="67"/>
    </row>
    <row r="510" spans="5:6" ht="18" customHeight="1">
      <c r="E510" s="67"/>
      <c r="F510" s="67"/>
    </row>
    <row r="511" spans="5:6" ht="18" customHeight="1">
      <c r="E511" s="67"/>
      <c r="F511" s="67"/>
    </row>
    <row r="512" spans="5:6" ht="18" customHeight="1">
      <c r="E512" s="67"/>
      <c r="F512" s="67"/>
    </row>
    <row r="513" spans="5:6" ht="18" customHeight="1">
      <c r="E513" s="67"/>
      <c r="F513" s="67"/>
    </row>
    <row r="514" spans="5:6" ht="18" customHeight="1">
      <c r="E514" s="67"/>
      <c r="F514" s="67"/>
    </row>
    <row r="515" spans="5:6" ht="18" customHeight="1">
      <c r="E515" s="67"/>
      <c r="F515" s="67"/>
    </row>
    <row r="516" spans="5:6" ht="18" customHeight="1">
      <c r="E516" s="67"/>
      <c r="F516" s="67"/>
    </row>
    <row r="517" spans="5:6" ht="18" customHeight="1">
      <c r="E517" s="67"/>
      <c r="F517" s="67"/>
    </row>
    <row r="518" spans="5:6" ht="18" customHeight="1">
      <c r="E518" s="67"/>
      <c r="F518" s="67"/>
    </row>
    <row r="519" spans="5:6" ht="18" customHeight="1">
      <c r="E519" s="67"/>
      <c r="F519" s="67"/>
    </row>
    <row r="520" spans="5:6" ht="18" customHeight="1">
      <c r="E520" s="67"/>
      <c r="F520" s="67"/>
    </row>
    <row r="521" spans="5:6" ht="18" customHeight="1">
      <c r="E521" s="67"/>
      <c r="F521" s="67"/>
    </row>
    <row r="522" spans="5:6" ht="18" customHeight="1">
      <c r="E522" s="67"/>
      <c r="F522" s="67"/>
    </row>
    <row r="523" spans="5:6" ht="18" customHeight="1">
      <c r="E523" s="67"/>
      <c r="F523" s="67"/>
    </row>
    <row r="524" spans="5:6" ht="18" customHeight="1">
      <c r="E524" s="67"/>
      <c r="F524" s="67"/>
    </row>
    <row r="525" spans="5:6" ht="18" customHeight="1">
      <c r="E525" s="67"/>
      <c r="F525" s="67"/>
    </row>
    <row r="526" spans="5:6" ht="18" customHeight="1">
      <c r="E526" s="67"/>
      <c r="F526" s="67"/>
    </row>
    <row r="527" spans="5:6" ht="18" customHeight="1">
      <c r="E527" s="67"/>
      <c r="F527" s="67"/>
    </row>
    <row r="528" spans="5:6" ht="18" customHeight="1">
      <c r="E528" s="67"/>
      <c r="F528" s="67"/>
    </row>
    <row r="529" spans="5:6" ht="18" customHeight="1">
      <c r="E529" s="67"/>
      <c r="F529" s="67"/>
    </row>
    <row r="530" spans="5:6" ht="18" customHeight="1">
      <c r="E530" s="67"/>
      <c r="F530" s="67"/>
    </row>
    <row r="531" spans="5:6" ht="18" customHeight="1">
      <c r="E531" s="67"/>
      <c r="F531" s="67"/>
    </row>
    <row r="532" spans="5:6" ht="18" customHeight="1">
      <c r="E532" s="67"/>
      <c r="F532" s="67"/>
    </row>
    <row r="533" spans="5:6" ht="18" customHeight="1">
      <c r="E533" s="67"/>
      <c r="F533" s="67"/>
    </row>
    <row r="534" spans="5:6" ht="18" customHeight="1">
      <c r="E534" s="67"/>
      <c r="F534" s="67"/>
    </row>
    <row r="535" spans="5:6" ht="18" customHeight="1">
      <c r="E535" s="67"/>
      <c r="F535" s="67"/>
    </row>
    <row r="536" spans="5:6" ht="18" customHeight="1">
      <c r="E536" s="67"/>
      <c r="F536" s="67"/>
    </row>
    <row r="537" spans="5:6" ht="18" customHeight="1">
      <c r="E537" s="67"/>
      <c r="F537" s="67"/>
    </row>
    <row r="538" spans="5:6" ht="18" customHeight="1">
      <c r="E538" s="67"/>
      <c r="F538" s="67"/>
    </row>
    <row r="539" spans="5:6" ht="18" customHeight="1">
      <c r="E539" s="67"/>
      <c r="F539" s="67"/>
    </row>
    <row r="540" spans="5:6" ht="18" customHeight="1">
      <c r="E540" s="67"/>
      <c r="F540" s="67"/>
    </row>
    <row r="541" spans="5:6" ht="18" customHeight="1">
      <c r="E541" s="67"/>
      <c r="F541" s="67"/>
    </row>
    <row r="542" spans="5:6" ht="18" customHeight="1">
      <c r="E542" s="67"/>
      <c r="F542" s="67"/>
    </row>
    <row r="543" spans="5:6" ht="18" customHeight="1">
      <c r="E543" s="67"/>
      <c r="F543" s="67"/>
    </row>
    <row r="544" spans="5:6" ht="18" customHeight="1">
      <c r="E544" s="67"/>
      <c r="F544" s="67"/>
    </row>
    <row r="545" spans="5:6" ht="18" customHeight="1">
      <c r="E545" s="67"/>
      <c r="F545" s="67"/>
    </row>
    <row r="546" spans="5:6" ht="18" customHeight="1">
      <c r="E546" s="67"/>
      <c r="F546" s="67"/>
    </row>
    <row r="547" spans="5:6" ht="18" customHeight="1">
      <c r="E547" s="67"/>
      <c r="F547" s="67"/>
    </row>
    <row r="548" spans="5:6" ht="18" customHeight="1">
      <c r="E548" s="67"/>
      <c r="F548" s="67"/>
    </row>
    <row r="549" spans="5:6" ht="18" customHeight="1">
      <c r="E549" s="67"/>
      <c r="F549" s="67"/>
    </row>
    <row r="550" spans="5:6" ht="18" customHeight="1">
      <c r="E550" s="67"/>
      <c r="F550" s="67"/>
    </row>
    <row r="551" spans="5:6" ht="18" customHeight="1">
      <c r="E551" s="67"/>
      <c r="F551" s="67"/>
    </row>
    <row r="552" spans="5:6" ht="18" customHeight="1">
      <c r="E552" s="67"/>
      <c r="F552" s="67"/>
    </row>
    <row r="553" spans="5:6" ht="18" customHeight="1">
      <c r="E553" s="67"/>
      <c r="F553" s="67"/>
    </row>
    <row r="554" spans="5:6" ht="18" customHeight="1">
      <c r="E554" s="67"/>
      <c r="F554" s="67"/>
    </row>
    <row r="555" spans="5:6" ht="18" customHeight="1">
      <c r="E555" s="67"/>
      <c r="F555" s="67"/>
    </row>
    <row r="556" spans="5:6" ht="18" customHeight="1">
      <c r="E556" s="67"/>
      <c r="F556" s="67"/>
    </row>
    <row r="557" spans="5:6" ht="18" customHeight="1">
      <c r="E557" s="67"/>
      <c r="F557" s="67"/>
    </row>
    <row r="558" spans="5:6" ht="18" customHeight="1">
      <c r="E558" s="67"/>
      <c r="F558" s="67"/>
    </row>
    <row r="559" spans="5:6" ht="18" customHeight="1">
      <c r="E559" s="67"/>
      <c r="F559" s="67"/>
    </row>
    <row r="560" spans="5:6" ht="18" customHeight="1">
      <c r="E560" s="67"/>
      <c r="F560" s="67"/>
    </row>
    <row r="561" spans="5:6" ht="18" customHeight="1">
      <c r="E561" s="67"/>
      <c r="F561" s="67"/>
    </row>
    <row r="562" spans="5:6" ht="18" customHeight="1">
      <c r="E562" s="67"/>
      <c r="F562" s="67"/>
    </row>
    <row r="563" spans="5:6" ht="18" customHeight="1">
      <c r="E563" s="67"/>
      <c r="F563" s="67"/>
    </row>
    <row r="564" spans="5:6" ht="18" customHeight="1">
      <c r="E564" s="67"/>
      <c r="F564" s="67"/>
    </row>
    <row r="565" spans="5:6" ht="18" customHeight="1">
      <c r="E565" s="67"/>
      <c r="F565" s="67"/>
    </row>
    <row r="566" spans="5:6" ht="18" customHeight="1">
      <c r="E566" s="67"/>
      <c r="F566" s="67"/>
    </row>
    <row r="567" spans="5:6" ht="18" customHeight="1">
      <c r="E567" s="67"/>
      <c r="F567" s="67"/>
    </row>
    <row r="568" spans="5:6" ht="18" customHeight="1">
      <c r="E568" s="67"/>
      <c r="F568" s="67"/>
    </row>
    <row r="569" spans="5:6" ht="18" customHeight="1">
      <c r="E569" s="67"/>
      <c r="F569" s="67"/>
    </row>
    <row r="570" spans="5:6" ht="18" customHeight="1">
      <c r="E570" s="67"/>
      <c r="F570" s="67"/>
    </row>
    <row r="571" spans="5:6" ht="18" customHeight="1">
      <c r="E571" s="67"/>
      <c r="F571" s="67"/>
    </row>
    <row r="572" spans="5:6" ht="18" customHeight="1">
      <c r="E572" s="67"/>
      <c r="F572" s="67"/>
    </row>
    <row r="573" spans="5:6" ht="18" customHeight="1">
      <c r="E573" s="67"/>
      <c r="F573" s="67"/>
    </row>
    <row r="574" spans="5:6" ht="18" customHeight="1">
      <c r="E574" s="67"/>
      <c r="F574" s="67"/>
    </row>
    <row r="575" spans="5:6" ht="18" customHeight="1">
      <c r="E575" s="67"/>
      <c r="F575" s="67"/>
    </row>
    <row r="576" spans="5:6" ht="18" customHeight="1">
      <c r="E576" s="67"/>
      <c r="F576" s="67"/>
    </row>
    <row r="577" spans="5:6" ht="18" customHeight="1">
      <c r="E577" s="67"/>
      <c r="F577" s="67"/>
    </row>
    <row r="578" spans="5:6" ht="18" customHeight="1">
      <c r="E578" s="67"/>
      <c r="F578" s="67"/>
    </row>
    <row r="579" spans="5:6" ht="18" customHeight="1">
      <c r="E579" s="67"/>
      <c r="F579" s="67"/>
    </row>
    <row r="580" spans="5:6" ht="18" customHeight="1">
      <c r="E580" s="67"/>
      <c r="F580" s="67"/>
    </row>
    <row r="581" spans="5:6" ht="18" customHeight="1">
      <c r="E581" s="67"/>
      <c r="F581" s="67"/>
    </row>
    <row r="582" spans="5:6" ht="18" customHeight="1">
      <c r="E582" s="67"/>
      <c r="F582" s="67"/>
    </row>
    <row r="583" spans="5:6" ht="18" customHeight="1">
      <c r="E583" s="67"/>
      <c r="F583" s="67"/>
    </row>
    <row r="584" spans="5:6" ht="18" customHeight="1">
      <c r="E584" s="67"/>
      <c r="F584" s="67"/>
    </row>
    <row r="585" spans="5:6" ht="18" customHeight="1">
      <c r="E585" s="67"/>
      <c r="F585" s="67"/>
    </row>
    <row r="586" spans="5:6" ht="18" customHeight="1">
      <c r="E586" s="67"/>
      <c r="F586" s="67"/>
    </row>
    <row r="587" spans="5:6" ht="18" customHeight="1">
      <c r="E587" s="67"/>
      <c r="F587" s="67"/>
    </row>
    <row r="588" spans="5:6" ht="18" customHeight="1">
      <c r="E588" s="67"/>
      <c r="F588" s="67"/>
    </row>
    <row r="589" spans="5:6" ht="18" customHeight="1">
      <c r="E589" s="67"/>
      <c r="F589" s="67"/>
    </row>
    <row r="590" spans="5:6" ht="18" customHeight="1">
      <c r="E590" s="67"/>
      <c r="F590" s="67"/>
    </row>
    <row r="591" spans="5:6" ht="18" customHeight="1">
      <c r="E591" s="67"/>
      <c r="F591" s="67"/>
    </row>
    <row r="592" spans="5:6" ht="18" customHeight="1">
      <c r="E592" s="67"/>
      <c r="F592" s="67"/>
    </row>
    <row r="593" spans="5:6" ht="18" customHeight="1">
      <c r="E593" s="67"/>
      <c r="F593" s="67"/>
    </row>
    <row r="594" spans="5:6" ht="18" customHeight="1">
      <c r="E594" s="67"/>
      <c r="F594" s="67"/>
    </row>
    <row r="595" spans="5:6" ht="18" customHeight="1">
      <c r="E595" s="67"/>
      <c r="F595" s="67"/>
    </row>
    <row r="596" spans="5:6" ht="18" customHeight="1">
      <c r="E596" s="67"/>
      <c r="F596" s="67"/>
    </row>
    <row r="597" spans="5:6" ht="18" customHeight="1">
      <c r="E597" s="67"/>
      <c r="F597" s="67"/>
    </row>
    <row r="598" spans="5:6" ht="18" customHeight="1">
      <c r="E598" s="67"/>
      <c r="F598" s="67"/>
    </row>
    <row r="599" spans="5:6" ht="18" customHeight="1">
      <c r="E599" s="67"/>
      <c r="F599" s="67"/>
    </row>
    <row r="600" spans="5:6" ht="18" customHeight="1">
      <c r="E600" s="67"/>
      <c r="F600" s="67"/>
    </row>
    <row r="601" spans="5:6" ht="18" customHeight="1">
      <c r="E601" s="67"/>
      <c r="F601" s="67"/>
    </row>
    <row r="602" spans="5:6" ht="18" customHeight="1">
      <c r="E602" s="67"/>
      <c r="F602" s="67"/>
    </row>
    <row r="603" spans="5:6" ht="18" customHeight="1">
      <c r="E603" s="67"/>
      <c r="F603" s="67"/>
    </row>
    <row r="604" spans="5:6" ht="18" customHeight="1">
      <c r="E604" s="67"/>
      <c r="F604" s="67"/>
    </row>
    <row r="605" spans="5:6" ht="18" customHeight="1">
      <c r="E605" s="67"/>
      <c r="F605" s="67"/>
    </row>
    <row r="606" spans="5:6" ht="18" customHeight="1">
      <c r="E606" s="67"/>
      <c r="F606" s="67"/>
    </row>
    <row r="607" spans="5:6" ht="18" customHeight="1">
      <c r="E607" s="67"/>
      <c r="F607" s="67"/>
    </row>
    <row r="608" spans="5:6" ht="18" customHeight="1">
      <c r="E608" s="67"/>
      <c r="F608" s="67"/>
    </row>
    <row r="609" spans="5:6" ht="18" customHeight="1">
      <c r="E609" s="67"/>
      <c r="F609" s="67"/>
    </row>
    <row r="610" spans="5:6" ht="18" customHeight="1">
      <c r="E610" s="67"/>
      <c r="F610" s="67"/>
    </row>
    <row r="611" spans="5:6" ht="18" customHeight="1">
      <c r="E611" s="67"/>
      <c r="F611" s="67"/>
    </row>
    <row r="612" spans="5:6" ht="18" customHeight="1">
      <c r="E612" s="67"/>
      <c r="F612" s="67"/>
    </row>
    <row r="613" spans="5:6" ht="18" customHeight="1">
      <c r="E613" s="67"/>
      <c r="F613" s="67"/>
    </row>
    <row r="614" spans="5:6" ht="18" customHeight="1">
      <c r="E614" s="67"/>
      <c r="F614" s="67"/>
    </row>
    <row r="615" spans="5:6" ht="18" customHeight="1">
      <c r="E615" s="67"/>
      <c r="F615" s="67"/>
    </row>
    <row r="616" spans="5:6" ht="18" customHeight="1">
      <c r="E616" s="67"/>
      <c r="F616" s="67"/>
    </row>
    <row r="617" spans="5:6" ht="18" customHeight="1">
      <c r="E617" s="67"/>
      <c r="F617" s="67"/>
    </row>
    <row r="618" spans="5:6" ht="18" customHeight="1">
      <c r="E618" s="67"/>
      <c r="F618" s="67"/>
    </row>
    <row r="619" spans="5:6" ht="18" customHeight="1">
      <c r="E619" s="67"/>
      <c r="F619" s="67"/>
    </row>
    <row r="620" spans="5:6" ht="18" customHeight="1">
      <c r="E620" s="67"/>
      <c r="F620" s="67"/>
    </row>
    <row r="621" spans="5:6" ht="18" customHeight="1">
      <c r="E621" s="67"/>
      <c r="F621" s="67"/>
    </row>
    <row r="622" spans="5:6" ht="18" customHeight="1">
      <c r="E622" s="67"/>
      <c r="F622" s="67"/>
    </row>
    <row r="623" spans="5:6" ht="18" customHeight="1">
      <c r="E623" s="67"/>
      <c r="F623" s="67"/>
    </row>
    <row r="624" spans="5:6" ht="18" customHeight="1">
      <c r="E624" s="67"/>
      <c r="F624" s="67"/>
    </row>
    <row r="625" spans="5:6" ht="18" customHeight="1">
      <c r="E625" s="67"/>
      <c r="F625" s="67"/>
    </row>
    <row r="626" spans="5:6" ht="18" customHeight="1">
      <c r="E626" s="67"/>
      <c r="F626" s="67"/>
    </row>
    <row r="627" spans="5:6" ht="18" customHeight="1">
      <c r="E627" s="67"/>
      <c r="F627" s="67"/>
    </row>
    <row r="628" spans="5:6" ht="18" customHeight="1">
      <c r="E628" s="67"/>
      <c r="F628" s="67"/>
    </row>
    <row r="629" spans="5:6" ht="18" customHeight="1">
      <c r="E629" s="67"/>
      <c r="F629" s="67"/>
    </row>
    <row r="630" spans="5:6" ht="18" customHeight="1">
      <c r="E630" s="67"/>
      <c r="F630" s="67"/>
    </row>
    <row r="631" spans="5:6" ht="18" customHeight="1">
      <c r="E631" s="67"/>
      <c r="F631" s="67"/>
    </row>
    <row r="632" spans="5:6" ht="18" customHeight="1">
      <c r="E632" s="67"/>
      <c r="F632" s="67"/>
    </row>
    <row r="633" spans="5:6" ht="18" customHeight="1">
      <c r="E633" s="67"/>
      <c r="F633" s="67"/>
    </row>
    <row r="634" spans="5:6" ht="18" customHeight="1">
      <c r="E634" s="67"/>
      <c r="F634" s="67"/>
    </row>
    <row r="635" spans="5:6" ht="18" customHeight="1">
      <c r="E635" s="67"/>
      <c r="F635" s="67"/>
    </row>
    <row r="636" spans="5:6" ht="18" customHeight="1">
      <c r="E636" s="67"/>
      <c r="F636" s="67"/>
    </row>
    <row r="637" spans="5:6" ht="18" customHeight="1">
      <c r="E637" s="67"/>
      <c r="F637" s="67"/>
    </row>
    <row r="638" spans="5:6" ht="18" customHeight="1">
      <c r="E638" s="67"/>
      <c r="F638" s="67"/>
    </row>
    <row r="639" spans="5:6" ht="18" customHeight="1">
      <c r="E639" s="67"/>
      <c r="F639" s="67"/>
    </row>
    <row r="640" spans="5:6" ht="18" customHeight="1">
      <c r="E640" s="67"/>
      <c r="F640" s="67"/>
    </row>
    <row r="641" spans="5:6" ht="18" customHeight="1">
      <c r="E641" s="67"/>
      <c r="F641" s="67"/>
    </row>
    <row r="642" spans="5:6" ht="18" customHeight="1">
      <c r="E642" s="67"/>
      <c r="F642" s="67"/>
    </row>
    <row r="643" spans="5:6" ht="18" customHeight="1">
      <c r="E643" s="67"/>
      <c r="F643" s="67"/>
    </row>
    <row r="644" spans="5:6" ht="18" customHeight="1">
      <c r="E644" s="67"/>
      <c r="F644" s="67"/>
    </row>
    <row r="645" spans="5:6" ht="18" customHeight="1">
      <c r="E645" s="67"/>
      <c r="F645" s="67"/>
    </row>
    <row r="646" spans="5:6" ht="18" customHeight="1">
      <c r="E646" s="67"/>
      <c r="F646" s="67"/>
    </row>
    <row r="647" spans="5:6" ht="18" customHeight="1">
      <c r="E647" s="67"/>
      <c r="F647" s="67"/>
    </row>
    <row r="648" spans="5:6" ht="18" customHeight="1">
      <c r="E648" s="67"/>
      <c r="F648" s="67"/>
    </row>
    <row r="649" spans="5:6" ht="18" customHeight="1">
      <c r="E649" s="67"/>
      <c r="F649" s="67"/>
    </row>
    <row r="650" spans="5:6" ht="18" customHeight="1">
      <c r="E650" s="67"/>
      <c r="F650" s="67"/>
    </row>
    <row r="651" spans="5:6" ht="18" customHeight="1">
      <c r="E651" s="67"/>
      <c r="F651" s="67"/>
    </row>
    <row r="652" spans="5:6" ht="18" customHeight="1">
      <c r="E652" s="67"/>
      <c r="F652" s="67"/>
    </row>
    <row r="653" spans="5:6" ht="18" customHeight="1">
      <c r="E653" s="67"/>
      <c r="F653" s="67"/>
    </row>
    <row r="654" spans="5:6" ht="18" customHeight="1">
      <c r="E654" s="67"/>
      <c r="F654" s="67"/>
    </row>
    <row r="655" spans="5:6" ht="18" customHeight="1">
      <c r="E655" s="67"/>
      <c r="F655" s="67"/>
    </row>
    <row r="656" spans="5:6" ht="18" customHeight="1">
      <c r="E656" s="67"/>
      <c r="F656" s="67"/>
    </row>
    <row r="657" spans="5:6" ht="18" customHeight="1">
      <c r="E657" s="67"/>
      <c r="F657" s="67"/>
    </row>
    <row r="658" spans="5:6" ht="18" customHeight="1">
      <c r="E658" s="67"/>
      <c r="F658" s="67"/>
    </row>
    <row r="659" spans="5:6" ht="18" customHeight="1">
      <c r="E659" s="67"/>
      <c r="F659" s="67"/>
    </row>
    <row r="660" spans="5:6" ht="18" customHeight="1">
      <c r="E660" s="67"/>
      <c r="F660" s="67"/>
    </row>
    <row r="661" spans="5:6" ht="18" customHeight="1">
      <c r="E661" s="67"/>
      <c r="F661" s="67"/>
    </row>
    <row r="662" spans="5:6" ht="18" customHeight="1">
      <c r="E662" s="67"/>
      <c r="F662" s="67"/>
    </row>
    <row r="663" spans="5:6" ht="18" customHeight="1">
      <c r="E663" s="67"/>
      <c r="F663" s="67"/>
    </row>
    <row r="664" spans="5:6" ht="18" customHeight="1">
      <c r="E664" s="67"/>
      <c r="F664" s="67"/>
    </row>
    <row r="665" spans="5:6" ht="18" customHeight="1">
      <c r="E665" s="67"/>
      <c r="F665" s="67"/>
    </row>
    <row r="666" spans="5:6" ht="18" customHeight="1">
      <c r="E666" s="67"/>
      <c r="F666" s="67"/>
    </row>
    <row r="667" spans="5:6" ht="18" customHeight="1">
      <c r="E667" s="67"/>
      <c r="F667" s="67"/>
    </row>
    <row r="668" spans="5:6" ht="18" customHeight="1">
      <c r="E668" s="67"/>
      <c r="F668" s="67"/>
    </row>
    <row r="669" spans="5:6" ht="18" customHeight="1">
      <c r="E669" s="67"/>
      <c r="F669" s="67"/>
    </row>
    <row r="670" spans="5:6" ht="18" customHeight="1">
      <c r="E670" s="67"/>
      <c r="F670" s="67"/>
    </row>
    <row r="671" spans="5:6" ht="18" customHeight="1">
      <c r="E671" s="67"/>
      <c r="F671" s="67"/>
    </row>
    <row r="672" spans="5:6" ht="18" customHeight="1">
      <c r="E672" s="67"/>
      <c r="F672" s="67"/>
    </row>
    <row r="673" spans="5:6" ht="18" customHeight="1">
      <c r="E673" s="67"/>
      <c r="F673" s="67"/>
    </row>
    <row r="674" spans="5:6" ht="18" customHeight="1">
      <c r="E674" s="67"/>
      <c r="F674" s="67"/>
    </row>
    <row r="675" spans="5:6" ht="18" customHeight="1">
      <c r="E675" s="67"/>
      <c r="F675" s="67"/>
    </row>
    <row r="676" spans="5:6" ht="18" customHeight="1">
      <c r="E676" s="67"/>
      <c r="F676" s="67"/>
    </row>
    <row r="677" spans="5:6" ht="18" customHeight="1">
      <c r="E677" s="67"/>
      <c r="F677" s="67"/>
    </row>
    <row r="678" spans="5:6" ht="18" customHeight="1">
      <c r="E678" s="67"/>
      <c r="F678" s="67"/>
    </row>
    <row r="679" spans="5:6" ht="18" customHeight="1">
      <c r="E679" s="67"/>
      <c r="F679" s="67"/>
    </row>
    <row r="680" spans="5:6" ht="18" customHeight="1">
      <c r="E680" s="67"/>
      <c r="F680" s="67"/>
    </row>
    <row r="681" spans="5:6" ht="18" customHeight="1">
      <c r="E681" s="67"/>
      <c r="F681" s="67"/>
    </row>
    <row r="682" spans="5:6" ht="18" customHeight="1">
      <c r="E682" s="67"/>
      <c r="F682" s="67"/>
    </row>
    <row r="683" spans="5:6" ht="18" customHeight="1">
      <c r="E683" s="67"/>
      <c r="F683" s="67"/>
    </row>
    <row r="684" spans="5:6" ht="18" customHeight="1">
      <c r="E684" s="67"/>
      <c r="F684" s="67"/>
    </row>
    <row r="685" spans="5:6" ht="18" customHeight="1">
      <c r="E685" s="67"/>
      <c r="F685" s="67"/>
    </row>
    <row r="686" spans="5:6" ht="18" customHeight="1">
      <c r="E686" s="67"/>
      <c r="F686" s="67"/>
    </row>
    <row r="687" spans="5:6" ht="18" customHeight="1">
      <c r="E687" s="67"/>
      <c r="F687" s="67"/>
    </row>
    <row r="688" spans="5:6" ht="18" customHeight="1">
      <c r="E688" s="67"/>
      <c r="F688" s="67"/>
    </row>
    <row r="689" spans="5:6" ht="18" customHeight="1">
      <c r="E689" s="67"/>
      <c r="F689" s="67"/>
    </row>
    <row r="690" spans="5:6" ht="18" customHeight="1">
      <c r="E690" s="67"/>
      <c r="F690" s="67"/>
    </row>
    <row r="691" spans="5:6" ht="18" customHeight="1">
      <c r="E691" s="67"/>
      <c r="F691" s="67"/>
    </row>
    <row r="692" spans="5:6" ht="18" customHeight="1">
      <c r="E692" s="67"/>
      <c r="F692" s="67"/>
    </row>
    <row r="693" spans="5:6" ht="18" customHeight="1">
      <c r="E693" s="67"/>
      <c r="F693" s="67"/>
    </row>
    <row r="694" spans="5:6" ht="18" customHeight="1">
      <c r="E694" s="67"/>
      <c r="F694" s="67"/>
    </row>
    <row r="695" spans="5:6" ht="18" customHeight="1">
      <c r="E695" s="67"/>
      <c r="F695" s="67"/>
    </row>
    <row r="696" spans="5:6" ht="18" customHeight="1">
      <c r="E696" s="67"/>
      <c r="F696" s="67"/>
    </row>
    <row r="697" spans="5:6" ht="18" customHeight="1">
      <c r="E697" s="67"/>
      <c r="F697" s="67"/>
    </row>
    <row r="698" spans="5:6" ht="18" customHeight="1">
      <c r="E698" s="67"/>
      <c r="F698" s="67"/>
    </row>
    <row r="699" spans="5:6" ht="18" customHeight="1">
      <c r="E699" s="67"/>
      <c r="F699" s="67"/>
    </row>
    <row r="700" spans="5:6" ht="18" customHeight="1">
      <c r="E700" s="67"/>
      <c r="F700" s="67"/>
    </row>
    <row r="701" spans="5:6" ht="18" customHeight="1">
      <c r="E701" s="67"/>
      <c r="F701" s="67"/>
    </row>
    <row r="702" spans="5:6" ht="18" customHeight="1">
      <c r="E702" s="67"/>
      <c r="F702" s="67"/>
    </row>
    <row r="703" spans="5:6" ht="18" customHeight="1">
      <c r="E703" s="67"/>
      <c r="F703" s="67"/>
    </row>
    <row r="704" spans="5:6" ht="18" customHeight="1">
      <c r="E704" s="67"/>
      <c r="F704" s="67"/>
    </row>
    <row r="705" spans="5:6" ht="18" customHeight="1">
      <c r="E705" s="67"/>
      <c r="F705" s="67"/>
    </row>
    <row r="706" spans="5:6" ht="18" customHeight="1">
      <c r="E706" s="67"/>
      <c r="F706" s="67"/>
    </row>
    <row r="707" spans="5:6" ht="18" customHeight="1">
      <c r="E707" s="67"/>
      <c r="F707" s="67"/>
    </row>
    <row r="708" spans="5:6" ht="18" customHeight="1">
      <c r="E708" s="67"/>
      <c r="F708" s="67"/>
    </row>
    <row r="709" spans="5:6" ht="18" customHeight="1">
      <c r="E709" s="67"/>
      <c r="F709" s="67"/>
    </row>
    <row r="710" spans="5:6" ht="18" customHeight="1">
      <c r="E710" s="67"/>
      <c r="F710" s="67"/>
    </row>
    <row r="711" spans="5:6" ht="18" customHeight="1">
      <c r="E711" s="67"/>
      <c r="F711" s="67"/>
    </row>
    <row r="712" spans="5:6" ht="18" customHeight="1">
      <c r="E712" s="67"/>
      <c r="F712" s="67"/>
    </row>
    <row r="713" spans="5:6" ht="18" customHeight="1">
      <c r="E713" s="67"/>
      <c r="F713" s="67"/>
    </row>
    <row r="714" spans="5:6" ht="18" customHeight="1">
      <c r="E714" s="67"/>
      <c r="F714" s="67"/>
    </row>
    <row r="715" spans="5:6" ht="18" customHeight="1">
      <c r="E715" s="67"/>
      <c r="F715" s="67"/>
    </row>
    <row r="716" spans="5:6" ht="18" customHeight="1">
      <c r="E716" s="67"/>
      <c r="F716" s="67"/>
    </row>
    <row r="717" spans="5:6" ht="18" customHeight="1">
      <c r="E717" s="67"/>
      <c r="F717" s="67"/>
    </row>
    <row r="718" spans="5:6" ht="18" customHeight="1">
      <c r="E718" s="67"/>
      <c r="F718" s="67"/>
    </row>
    <row r="719" spans="5:6" ht="18" customHeight="1">
      <c r="E719" s="67"/>
      <c r="F719" s="67"/>
    </row>
    <row r="720" spans="5:6" ht="18" customHeight="1">
      <c r="E720" s="67"/>
      <c r="F720" s="67"/>
    </row>
    <row r="721" spans="5:6" ht="18" customHeight="1">
      <c r="E721" s="67"/>
      <c r="F721" s="67"/>
    </row>
    <row r="722" spans="5:6" ht="18" customHeight="1">
      <c r="E722" s="67"/>
      <c r="F722" s="67"/>
    </row>
    <row r="723" spans="5:6" ht="18" customHeight="1">
      <c r="E723" s="67"/>
      <c r="F723" s="67"/>
    </row>
    <row r="724" spans="5:6" ht="18" customHeight="1">
      <c r="E724" s="67"/>
      <c r="F724" s="67"/>
    </row>
    <row r="725" spans="5:6" ht="18" customHeight="1">
      <c r="E725" s="67"/>
      <c r="F725" s="67"/>
    </row>
    <row r="726" spans="5:6" ht="18" customHeight="1">
      <c r="E726" s="67"/>
      <c r="F726" s="67"/>
    </row>
    <row r="727" spans="5:6" ht="18" customHeight="1">
      <c r="E727" s="67"/>
      <c r="F727" s="67"/>
    </row>
    <row r="728" spans="5:6" ht="18" customHeight="1">
      <c r="E728" s="67"/>
      <c r="F728" s="67"/>
    </row>
    <row r="729" spans="5:6" ht="18" customHeight="1">
      <c r="E729" s="67"/>
      <c r="F729" s="67"/>
    </row>
    <row r="730" spans="5:6" ht="18" customHeight="1">
      <c r="E730" s="67"/>
      <c r="F730" s="67"/>
    </row>
    <row r="731" spans="5:6" ht="18" customHeight="1">
      <c r="E731" s="67"/>
      <c r="F731" s="67"/>
    </row>
    <row r="732" spans="5:6" ht="18" customHeight="1">
      <c r="E732" s="67"/>
      <c r="F732" s="67"/>
    </row>
    <row r="733" spans="5:6" ht="18" customHeight="1">
      <c r="E733" s="67"/>
      <c r="F733" s="67"/>
    </row>
    <row r="734" spans="5:6" ht="18" customHeight="1">
      <c r="E734" s="67"/>
      <c r="F734" s="67"/>
    </row>
    <row r="735" spans="5:6" ht="18" customHeight="1">
      <c r="E735" s="67"/>
      <c r="F735" s="67"/>
    </row>
    <row r="736" spans="5:6" ht="18" customHeight="1">
      <c r="E736" s="67"/>
      <c r="F736" s="67"/>
    </row>
    <row r="737" spans="5:6" ht="18" customHeight="1">
      <c r="E737" s="67"/>
      <c r="F737" s="67"/>
    </row>
    <row r="738" spans="5:6" ht="18" customHeight="1">
      <c r="E738" s="67"/>
      <c r="F738" s="67"/>
    </row>
    <row r="739" spans="5:6" ht="18" customHeight="1">
      <c r="E739" s="67"/>
      <c r="F739" s="67"/>
    </row>
    <row r="740" spans="5:6" ht="18" customHeight="1">
      <c r="E740" s="67"/>
      <c r="F740" s="67"/>
    </row>
    <row r="741" spans="5:6" ht="18" customHeight="1">
      <c r="E741" s="67"/>
      <c r="F741" s="67"/>
    </row>
    <row r="742" spans="5:6" ht="18" customHeight="1">
      <c r="E742" s="67"/>
      <c r="F742" s="67"/>
    </row>
    <row r="743" spans="5:6" ht="18" customHeight="1">
      <c r="E743" s="67"/>
      <c r="F743" s="67"/>
    </row>
    <row r="744" spans="5:6" ht="18" customHeight="1">
      <c r="E744" s="67"/>
      <c r="F744" s="67"/>
    </row>
    <row r="745" spans="5:6" ht="18" customHeight="1">
      <c r="E745" s="67"/>
      <c r="F745" s="67"/>
    </row>
    <row r="746" spans="5:6" ht="18" customHeight="1">
      <c r="E746" s="67"/>
      <c r="F746" s="67"/>
    </row>
    <row r="747" spans="5:6" ht="18" customHeight="1">
      <c r="E747" s="67"/>
      <c r="F747" s="67"/>
    </row>
    <row r="748" spans="5:6" ht="18" customHeight="1">
      <c r="E748" s="67"/>
      <c r="F748" s="67"/>
    </row>
    <row r="749" spans="5:6" ht="18" customHeight="1">
      <c r="E749" s="67"/>
      <c r="F749" s="67"/>
    </row>
    <row r="750" spans="5:6" ht="18" customHeight="1">
      <c r="E750" s="67"/>
      <c r="F750" s="67"/>
    </row>
    <row r="751" spans="5:6" ht="18" customHeight="1">
      <c r="E751" s="67"/>
      <c r="F751" s="67"/>
    </row>
    <row r="752" spans="5:6" ht="18" customHeight="1">
      <c r="E752" s="67"/>
      <c r="F752" s="67"/>
    </row>
    <row r="753" spans="5:6" ht="18" customHeight="1">
      <c r="E753" s="67"/>
      <c r="F753" s="67"/>
    </row>
    <row r="754" spans="5:6" ht="18" customHeight="1">
      <c r="E754" s="67"/>
      <c r="F754" s="67"/>
    </row>
    <row r="755" spans="5:6" ht="18" customHeight="1">
      <c r="E755" s="67"/>
      <c r="F755" s="67"/>
    </row>
    <row r="756" spans="5:6" ht="18" customHeight="1">
      <c r="E756" s="67"/>
      <c r="F756" s="67"/>
    </row>
    <row r="757" spans="5:6" ht="18" customHeight="1">
      <c r="E757" s="67"/>
      <c r="F757" s="67"/>
    </row>
    <row r="758" spans="5:6" ht="18" customHeight="1">
      <c r="E758" s="67"/>
      <c r="F758" s="67"/>
    </row>
    <row r="759" spans="5:6" ht="18" customHeight="1">
      <c r="E759" s="67"/>
      <c r="F759" s="67"/>
    </row>
    <row r="760" spans="5:6" ht="18" customHeight="1">
      <c r="E760" s="67"/>
      <c r="F760" s="67"/>
    </row>
    <row r="761" spans="5:6" ht="18" customHeight="1">
      <c r="E761" s="67"/>
      <c r="F761" s="67"/>
    </row>
    <row r="762" spans="5:6" ht="18" customHeight="1">
      <c r="E762" s="67"/>
      <c r="F762" s="67"/>
    </row>
    <row r="763" spans="5:6" ht="18" customHeight="1">
      <c r="E763" s="67"/>
      <c r="F763" s="67"/>
    </row>
    <row r="764" spans="5:6" ht="18" customHeight="1">
      <c r="E764" s="67"/>
      <c r="F764" s="67"/>
    </row>
    <row r="765" spans="5:6" ht="18" customHeight="1">
      <c r="E765" s="67"/>
      <c r="F765" s="67"/>
    </row>
    <row r="766" spans="5:6" ht="18" customHeight="1">
      <c r="E766" s="67"/>
      <c r="F766" s="67"/>
    </row>
    <row r="767" spans="5:6" ht="18" customHeight="1">
      <c r="E767" s="67"/>
      <c r="F767" s="67"/>
    </row>
    <row r="768" spans="5:6" ht="18" customHeight="1">
      <c r="E768" s="67"/>
      <c r="F768" s="67"/>
    </row>
    <row r="769" spans="5:6" ht="18" customHeight="1">
      <c r="E769" s="67"/>
      <c r="F769" s="67"/>
    </row>
    <row r="770" spans="5:6" ht="18" customHeight="1">
      <c r="E770" s="67"/>
      <c r="F770" s="67"/>
    </row>
    <row r="771" spans="5:6" ht="18" customHeight="1">
      <c r="E771" s="67"/>
      <c r="F771" s="67"/>
    </row>
    <row r="772" spans="5:6" ht="18" customHeight="1">
      <c r="E772" s="67"/>
      <c r="F772" s="67"/>
    </row>
    <row r="773" spans="5:6" ht="18" customHeight="1">
      <c r="E773" s="67"/>
      <c r="F773" s="67"/>
    </row>
    <row r="774" spans="5:6" ht="18" customHeight="1">
      <c r="E774" s="67"/>
      <c r="F774" s="67"/>
    </row>
    <row r="775" spans="5:6" ht="18" customHeight="1">
      <c r="E775" s="67"/>
      <c r="F775" s="67"/>
    </row>
    <row r="776" spans="5:6" ht="18" customHeight="1">
      <c r="E776" s="67"/>
      <c r="F776" s="67"/>
    </row>
    <row r="777" spans="5:6" ht="18" customHeight="1">
      <c r="E777" s="67"/>
      <c r="F777" s="67"/>
    </row>
    <row r="778" spans="5:6" ht="18" customHeight="1">
      <c r="E778" s="67"/>
      <c r="F778" s="67"/>
    </row>
    <row r="779" spans="5:6" ht="18" customHeight="1">
      <c r="E779" s="67"/>
      <c r="F779" s="67"/>
    </row>
    <row r="780" spans="5:6" ht="18" customHeight="1">
      <c r="E780" s="67"/>
      <c r="F780" s="67"/>
    </row>
    <row r="781" spans="5:6" ht="18" customHeight="1">
      <c r="E781" s="67"/>
      <c r="F781" s="67"/>
    </row>
    <row r="782" spans="5:6" ht="18" customHeight="1">
      <c r="E782" s="67"/>
      <c r="F782" s="67"/>
    </row>
    <row r="783" spans="5:6" ht="18" customHeight="1">
      <c r="E783" s="67"/>
      <c r="F783" s="67"/>
    </row>
    <row r="784" spans="5:6" ht="18" customHeight="1">
      <c r="E784" s="67"/>
      <c r="F784" s="67"/>
    </row>
    <row r="785" spans="5:6" ht="18" customHeight="1">
      <c r="E785" s="67"/>
      <c r="F785" s="67"/>
    </row>
    <row r="786" spans="5:6" ht="18" customHeight="1">
      <c r="E786" s="67"/>
      <c r="F786" s="67"/>
    </row>
    <row r="787" spans="5:6" ht="18" customHeight="1">
      <c r="E787" s="67"/>
      <c r="F787" s="67"/>
    </row>
    <row r="788" spans="5:6" ht="18" customHeight="1">
      <c r="E788" s="67"/>
      <c r="F788" s="67"/>
    </row>
    <row r="789" spans="5:6" ht="18" customHeight="1">
      <c r="E789" s="67"/>
      <c r="F789" s="67"/>
    </row>
    <row r="790" spans="5:6" ht="18" customHeight="1">
      <c r="E790" s="67"/>
      <c r="F790" s="67"/>
    </row>
    <row r="791" spans="5:6" ht="18" customHeight="1">
      <c r="E791" s="67"/>
      <c r="F791" s="67"/>
    </row>
    <row r="792" spans="5:6" ht="18" customHeight="1">
      <c r="E792" s="67"/>
      <c r="F792" s="67"/>
    </row>
    <row r="793" spans="5:6" ht="18" customHeight="1">
      <c r="E793" s="67"/>
      <c r="F793" s="67"/>
    </row>
    <row r="794" spans="5:6" ht="18" customHeight="1">
      <c r="E794" s="67"/>
      <c r="F794" s="67"/>
    </row>
    <row r="795" spans="5:6" ht="18" customHeight="1">
      <c r="E795" s="67"/>
      <c r="F795" s="67"/>
    </row>
    <row r="796" spans="5:6" ht="18" customHeight="1">
      <c r="E796" s="67"/>
      <c r="F796" s="67"/>
    </row>
    <row r="797" spans="5:6" ht="18" customHeight="1">
      <c r="E797" s="67"/>
      <c r="F797" s="67"/>
    </row>
    <row r="798" spans="5:6" ht="18" customHeight="1">
      <c r="E798" s="67"/>
      <c r="F798" s="67"/>
    </row>
    <row r="799" spans="5:6" ht="18" customHeight="1">
      <c r="E799" s="67"/>
      <c r="F799" s="67"/>
    </row>
    <row r="800" spans="5:6" ht="18" customHeight="1">
      <c r="E800" s="67"/>
      <c r="F800" s="67"/>
    </row>
    <row r="801" spans="5:6" ht="18" customHeight="1">
      <c r="E801" s="67"/>
      <c r="F801" s="67"/>
    </row>
    <row r="802" spans="5:6" ht="18" customHeight="1">
      <c r="E802" s="67"/>
      <c r="F802" s="67"/>
    </row>
    <row r="803" spans="5:6" ht="18" customHeight="1">
      <c r="E803" s="67"/>
      <c r="F803" s="67"/>
    </row>
    <row r="804" spans="5:6" ht="18" customHeight="1">
      <c r="E804" s="67"/>
      <c r="F804" s="67"/>
    </row>
    <row r="805" spans="5:6" ht="18" customHeight="1">
      <c r="E805" s="67"/>
      <c r="F805" s="67"/>
    </row>
    <row r="806" spans="5:6" ht="18" customHeight="1">
      <c r="E806" s="67"/>
      <c r="F806" s="67"/>
    </row>
    <row r="807" spans="5:6" ht="18" customHeight="1">
      <c r="E807" s="67"/>
      <c r="F807" s="67"/>
    </row>
    <row r="808" spans="5:6" ht="18" customHeight="1">
      <c r="E808" s="67"/>
      <c r="F808" s="67"/>
    </row>
    <row r="809" spans="5:6" ht="18" customHeight="1">
      <c r="E809" s="67"/>
      <c r="F809" s="67"/>
    </row>
    <row r="810" spans="5:6" ht="18" customHeight="1">
      <c r="E810" s="67"/>
      <c r="F810" s="67"/>
    </row>
    <row r="811" spans="5:6" ht="18" customHeight="1">
      <c r="E811" s="67"/>
      <c r="F811" s="67"/>
    </row>
    <row r="812" spans="5:6" ht="18" customHeight="1">
      <c r="E812" s="67"/>
      <c r="F812" s="67"/>
    </row>
    <row r="813" spans="5:6" ht="18" customHeight="1">
      <c r="E813" s="67"/>
      <c r="F813" s="67"/>
    </row>
    <row r="814" spans="5:6" ht="18" customHeight="1">
      <c r="E814" s="67"/>
      <c r="F814" s="67"/>
    </row>
    <row r="815" spans="5:6" ht="18" customHeight="1">
      <c r="E815" s="67"/>
      <c r="F815" s="67"/>
    </row>
    <row r="816" spans="5:6" ht="18" customHeight="1">
      <c r="E816" s="67"/>
      <c r="F816" s="67"/>
    </row>
    <row r="817" spans="5:6" ht="18" customHeight="1">
      <c r="E817" s="67"/>
      <c r="F817" s="67"/>
    </row>
    <row r="818" spans="5:6" ht="18" customHeight="1">
      <c r="E818" s="67"/>
      <c r="F818" s="67"/>
    </row>
    <row r="819" spans="5:6" ht="18" customHeight="1">
      <c r="E819" s="67"/>
      <c r="F819" s="67"/>
    </row>
    <row r="820" spans="5:6" ht="18" customHeight="1">
      <c r="E820" s="67"/>
      <c r="F820" s="67"/>
    </row>
    <row r="821" spans="5:6" ht="18" customHeight="1">
      <c r="E821" s="67"/>
      <c r="F821" s="67"/>
    </row>
    <row r="822" spans="5:6" ht="18" customHeight="1">
      <c r="E822" s="67"/>
      <c r="F822" s="67"/>
    </row>
    <row r="823" spans="5:6" ht="18" customHeight="1">
      <c r="E823" s="67"/>
      <c r="F823" s="67"/>
    </row>
    <row r="824" spans="5:6" ht="18" customHeight="1">
      <c r="E824" s="67"/>
      <c r="F824" s="67"/>
    </row>
    <row r="825" spans="5:6" ht="18" customHeight="1">
      <c r="E825" s="67"/>
      <c r="F825" s="67"/>
    </row>
    <row r="826" spans="5:6" ht="18" customHeight="1">
      <c r="E826" s="67"/>
      <c r="F826" s="67"/>
    </row>
    <row r="827" spans="5:6" ht="18" customHeight="1">
      <c r="E827" s="67"/>
      <c r="F827" s="67"/>
    </row>
    <row r="828" spans="5:6" ht="18" customHeight="1">
      <c r="E828" s="67"/>
      <c r="F828" s="67"/>
    </row>
    <row r="829" spans="5:6" ht="18" customHeight="1">
      <c r="E829" s="67"/>
      <c r="F829" s="67"/>
    </row>
    <row r="830" spans="5:6" ht="18" customHeight="1">
      <c r="E830" s="67"/>
      <c r="F830" s="67"/>
    </row>
    <row r="831" spans="5:6" ht="18" customHeight="1">
      <c r="E831" s="67"/>
      <c r="F831" s="67"/>
    </row>
    <row r="832" spans="5:6" ht="18" customHeight="1">
      <c r="E832" s="67"/>
      <c r="F832" s="67"/>
    </row>
    <row r="833" spans="5:6" ht="18" customHeight="1">
      <c r="E833" s="67"/>
      <c r="F833" s="67"/>
    </row>
    <row r="834" spans="5:6" ht="18" customHeight="1">
      <c r="E834" s="67"/>
      <c r="F834" s="67"/>
    </row>
    <row r="835" spans="5:6" ht="18" customHeight="1">
      <c r="E835" s="67"/>
      <c r="F835" s="67"/>
    </row>
    <row r="836" spans="5:6" ht="18" customHeight="1">
      <c r="E836" s="67"/>
      <c r="F836" s="67"/>
    </row>
    <row r="837" spans="5:6" ht="18" customHeight="1">
      <c r="E837" s="67"/>
      <c r="F837" s="67"/>
    </row>
    <row r="838" spans="5:6" ht="18" customHeight="1">
      <c r="E838" s="67"/>
      <c r="F838" s="67"/>
    </row>
    <row r="839" spans="5:6" ht="18" customHeight="1">
      <c r="E839" s="67"/>
      <c r="F839" s="67"/>
    </row>
    <row r="840" spans="5:6" ht="18" customHeight="1">
      <c r="E840" s="67"/>
      <c r="F840" s="67"/>
    </row>
    <row r="841" spans="5:6" ht="18" customHeight="1">
      <c r="E841" s="67"/>
      <c r="F841" s="67"/>
    </row>
    <row r="842" spans="5:6" ht="18" customHeight="1">
      <c r="E842" s="67"/>
      <c r="F842" s="67"/>
    </row>
    <row r="843" spans="5:6" ht="18" customHeight="1">
      <c r="E843" s="67"/>
      <c r="F843" s="67"/>
    </row>
    <row r="844" spans="5:6" ht="18" customHeight="1">
      <c r="E844" s="67"/>
      <c r="F844" s="67"/>
    </row>
    <row r="845" spans="5:6" ht="18" customHeight="1">
      <c r="E845" s="67"/>
      <c r="F845" s="67"/>
    </row>
    <row r="846" spans="5:6" ht="18" customHeight="1">
      <c r="E846" s="67"/>
      <c r="F846" s="67"/>
    </row>
    <row r="847" spans="5:6" ht="18" customHeight="1">
      <c r="E847" s="67"/>
      <c r="F847" s="67"/>
    </row>
    <row r="848" spans="5:6" ht="18" customHeight="1">
      <c r="E848" s="67"/>
      <c r="F848" s="67"/>
    </row>
    <row r="849" spans="5:6" ht="18" customHeight="1">
      <c r="E849" s="67"/>
      <c r="F849" s="67"/>
    </row>
    <row r="850" spans="5:6" ht="18" customHeight="1">
      <c r="E850" s="67"/>
      <c r="F850" s="67"/>
    </row>
    <row r="851" spans="5:6" ht="18" customHeight="1">
      <c r="E851" s="67"/>
      <c r="F851" s="67"/>
    </row>
    <row r="852" spans="5:6" ht="18" customHeight="1">
      <c r="E852" s="67"/>
      <c r="F852" s="67"/>
    </row>
    <row r="853" spans="5:6" ht="18" customHeight="1">
      <c r="E853" s="67"/>
      <c r="F853" s="67"/>
    </row>
    <row r="854" spans="5:6" ht="18" customHeight="1">
      <c r="E854" s="67"/>
      <c r="F854" s="67"/>
    </row>
    <row r="855" spans="5:6" ht="18" customHeight="1">
      <c r="E855" s="67"/>
      <c r="F855" s="67"/>
    </row>
    <row r="856" spans="5:6" ht="18" customHeight="1">
      <c r="E856" s="67"/>
      <c r="F856" s="67"/>
    </row>
    <row r="857" spans="5:6" ht="18" customHeight="1">
      <c r="E857" s="67"/>
      <c r="F857" s="67"/>
    </row>
    <row r="858" spans="5:6" ht="18" customHeight="1">
      <c r="E858" s="67"/>
      <c r="F858" s="67"/>
    </row>
    <row r="859" spans="5:6" ht="18" customHeight="1">
      <c r="E859" s="67"/>
      <c r="F859" s="67"/>
    </row>
    <row r="860" spans="5:6" ht="18" customHeight="1">
      <c r="E860" s="67"/>
      <c r="F860" s="67"/>
    </row>
    <row r="861" spans="5:6" ht="18" customHeight="1">
      <c r="E861" s="67"/>
      <c r="F861" s="67"/>
    </row>
    <row r="862" spans="5:6" ht="18" customHeight="1">
      <c r="E862" s="67"/>
      <c r="F862" s="67"/>
    </row>
    <row r="863" spans="5:6" ht="18" customHeight="1">
      <c r="E863" s="67"/>
      <c r="F863" s="67"/>
    </row>
    <row r="864" spans="5:6" ht="18" customHeight="1">
      <c r="E864" s="67"/>
      <c r="F864" s="67"/>
    </row>
    <row r="865" spans="5:6" ht="18" customHeight="1">
      <c r="E865" s="67"/>
      <c r="F865" s="67"/>
    </row>
    <row r="866" spans="5:6" ht="18" customHeight="1">
      <c r="E866" s="67"/>
      <c r="F866" s="67"/>
    </row>
    <row r="867" spans="5:6" ht="18" customHeight="1">
      <c r="E867" s="67"/>
      <c r="F867" s="67"/>
    </row>
    <row r="868" spans="5:6" ht="18" customHeight="1">
      <c r="E868" s="67"/>
      <c r="F868" s="67"/>
    </row>
    <row r="869" spans="5:6" ht="18" customHeight="1">
      <c r="E869" s="67"/>
      <c r="F869" s="67"/>
    </row>
    <row r="870" spans="5:6" ht="18" customHeight="1">
      <c r="E870" s="67"/>
      <c r="F870" s="67"/>
    </row>
    <row r="871" spans="5:6" ht="18" customHeight="1">
      <c r="E871" s="67"/>
      <c r="F871" s="67"/>
    </row>
    <row r="872" spans="5:6" ht="18" customHeight="1">
      <c r="E872" s="67"/>
      <c r="F872" s="67"/>
    </row>
    <row r="873" spans="5:6" ht="18" customHeight="1">
      <c r="E873" s="67"/>
      <c r="F873" s="67"/>
    </row>
    <row r="874" spans="5:6" ht="18" customHeight="1">
      <c r="E874" s="67"/>
      <c r="F874" s="67"/>
    </row>
    <row r="875" spans="5:6" ht="18" customHeight="1">
      <c r="E875" s="67"/>
      <c r="F875" s="67"/>
    </row>
    <row r="876" spans="5:6" ht="18" customHeight="1">
      <c r="E876" s="67"/>
      <c r="F876" s="67"/>
    </row>
    <row r="877" spans="5:6" ht="18" customHeight="1">
      <c r="E877" s="67"/>
      <c r="F877" s="67"/>
    </row>
    <row r="878" spans="5:6" ht="18" customHeight="1">
      <c r="E878" s="67"/>
      <c r="F878" s="67"/>
    </row>
    <row r="879" spans="5:6" ht="18" customHeight="1">
      <c r="E879" s="67"/>
      <c r="F879" s="67"/>
    </row>
    <row r="880" spans="5:6" ht="18" customHeight="1">
      <c r="E880" s="67"/>
      <c r="F880" s="67"/>
    </row>
    <row r="881" spans="5:6" ht="18" customHeight="1">
      <c r="E881" s="67"/>
      <c r="F881" s="67"/>
    </row>
    <row r="882" spans="5:6" ht="18" customHeight="1">
      <c r="E882" s="67"/>
      <c r="F882" s="67"/>
    </row>
    <row r="883" spans="5:6" ht="18" customHeight="1">
      <c r="E883" s="67"/>
      <c r="F883" s="67"/>
    </row>
    <row r="884" spans="5:6" ht="18" customHeight="1">
      <c r="E884" s="67"/>
      <c r="F884" s="67"/>
    </row>
    <row r="885" spans="5:6" ht="18" customHeight="1">
      <c r="E885" s="67"/>
      <c r="F885" s="67"/>
    </row>
    <row r="886" spans="5:6" ht="18" customHeight="1">
      <c r="E886" s="67"/>
      <c r="F886" s="67"/>
    </row>
    <row r="887" spans="5:6" ht="18" customHeight="1">
      <c r="E887" s="67"/>
      <c r="F887" s="67"/>
    </row>
    <row r="888" spans="5:6" ht="18" customHeight="1">
      <c r="E888" s="67"/>
      <c r="F888" s="67"/>
    </row>
    <row r="889" spans="5:6" ht="18" customHeight="1">
      <c r="E889" s="67"/>
      <c r="F889" s="67"/>
    </row>
    <row r="890" spans="5:6" ht="18" customHeight="1">
      <c r="E890" s="67"/>
      <c r="F890" s="67"/>
    </row>
    <row r="891" spans="5:6" ht="18" customHeight="1">
      <c r="E891" s="67"/>
      <c r="F891" s="67"/>
    </row>
    <row r="892" spans="5:6" ht="18" customHeight="1">
      <c r="E892" s="67"/>
      <c r="F892" s="67"/>
    </row>
    <row r="893" spans="5:6" ht="18" customHeight="1">
      <c r="E893" s="67"/>
      <c r="F893" s="67"/>
    </row>
    <row r="894" spans="5:6" ht="18" customHeight="1">
      <c r="E894" s="67"/>
      <c r="F894" s="67"/>
    </row>
    <row r="895" spans="5:6" ht="18" customHeight="1">
      <c r="E895" s="67"/>
      <c r="F895" s="67"/>
    </row>
    <row r="896" spans="5:6" ht="18" customHeight="1">
      <c r="E896" s="67"/>
      <c r="F896" s="67"/>
    </row>
    <row r="897" spans="5:6" ht="18" customHeight="1">
      <c r="E897" s="67"/>
      <c r="F897" s="67"/>
    </row>
    <row r="898" spans="5:6" ht="18" customHeight="1">
      <c r="E898" s="67"/>
      <c r="F898" s="67"/>
    </row>
    <row r="899" spans="5:6" ht="18" customHeight="1">
      <c r="E899" s="67"/>
      <c r="F899" s="67"/>
    </row>
    <row r="900" spans="5:6" ht="18" customHeight="1">
      <c r="E900" s="67"/>
      <c r="F900" s="67"/>
    </row>
    <row r="901" spans="5:6" ht="18" customHeight="1">
      <c r="E901" s="67"/>
      <c r="F901" s="67"/>
    </row>
    <row r="902" spans="5:6" ht="18" customHeight="1">
      <c r="E902" s="67"/>
      <c r="F902" s="67"/>
    </row>
    <row r="903" spans="5:6" ht="18" customHeight="1">
      <c r="E903" s="67"/>
      <c r="F903" s="67"/>
    </row>
    <row r="904" spans="5:6" ht="18" customHeight="1">
      <c r="E904" s="67"/>
      <c r="F904" s="67"/>
    </row>
    <row r="905" spans="5:6" ht="18" customHeight="1">
      <c r="E905" s="67"/>
      <c r="F905" s="67"/>
    </row>
    <row r="906" spans="5:6" ht="18" customHeight="1">
      <c r="E906" s="67"/>
      <c r="F906" s="67"/>
    </row>
    <row r="907" spans="5:6" ht="18" customHeight="1">
      <c r="E907" s="67"/>
      <c r="F907" s="67"/>
    </row>
    <row r="908" spans="5:6" ht="18" customHeight="1">
      <c r="E908" s="67"/>
      <c r="F908" s="67"/>
    </row>
    <row r="909" spans="5:6" ht="18" customHeight="1">
      <c r="E909" s="67"/>
      <c r="F909" s="67"/>
    </row>
    <row r="910" spans="5:6" ht="18" customHeight="1">
      <c r="E910" s="67"/>
      <c r="F910" s="67"/>
    </row>
    <row r="911" spans="5:6" ht="18" customHeight="1">
      <c r="E911" s="67"/>
      <c r="F911" s="67"/>
    </row>
    <row r="912" spans="5:6" ht="18" customHeight="1">
      <c r="E912" s="67"/>
      <c r="F912" s="67"/>
    </row>
    <row r="913" spans="5:6" ht="18" customHeight="1">
      <c r="E913" s="67"/>
      <c r="F913" s="67"/>
    </row>
    <row r="914" spans="5:6" ht="18" customHeight="1">
      <c r="E914" s="67"/>
      <c r="F914" s="67"/>
    </row>
    <row r="915" spans="5:6" ht="18" customHeight="1">
      <c r="E915" s="67"/>
      <c r="F915" s="67"/>
    </row>
    <row r="916" spans="5:6" ht="18" customHeight="1">
      <c r="E916" s="67"/>
      <c r="F916" s="67"/>
    </row>
    <row r="917" spans="5:6" ht="18" customHeight="1">
      <c r="E917" s="67"/>
      <c r="F917" s="67"/>
    </row>
    <row r="918" spans="5:6" ht="18" customHeight="1">
      <c r="E918" s="67"/>
      <c r="F918" s="67"/>
    </row>
    <row r="919" spans="5:6" ht="18" customHeight="1">
      <c r="E919" s="67"/>
      <c r="F919" s="67"/>
    </row>
    <row r="920" spans="5:6" ht="18" customHeight="1">
      <c r="E920" s="67"/>
      <c r="F920" s="67"/>
    </row>
    <row r="921" spans="5:6" ht="18" customHeight="1">
      <c r="E921" s="67"/>
      <c r="F921" s="67"/>
    </row>
    <row r="922" spans="5:6" ht="18" customHeight="1">
      <c r="E922" s="67"/>
      <c r="F922" s="67"/>
    </row>
    <row r="923" spans="5:6" ht="18" customHeight="1">
      <c r="E923" s="67"/>
      <c r="F923" s="67"/>
    </row>
    <row r="924" spans="5:6" ht="18" customHeight="1">
      <c r="E924" s="67"/>
      <c r="F924" s="67"/>
    </row>
    <row r="925" spans="5:6" ht="18" customHeight="1">
      <c r="E925" s="67"/>
      <c r="F925" s="67"/>
    </row>
    <row r="926" spans="5:6" ht="18" customHeight="1">
      <c r="E926" s="67"/>
      <c r="F926" s="67"/>
    </row>
    <row r="927" spans="5:6" ht="18" customHeight="1">
      <c r="E927" s="67"/>
      <c r="F927" s="67"/>
    </row>
    <row r="928" spans="5:6" ht="18" customHeight="1">
      <c r="E928" s="67"/>
      <c r="F928" s="67"/>
    </row>
    <row r="929" spans="5:6" ht="18" customHeight="1">
      <c r="E929" s="67"/>
      <c r="F929" s="67"/>
    </row>
    <row r="930" spans="5:6" ht="18" customHeight="1">
      <c r="E930" s="67"/>
      <c r="F930" s="67"/>
    </row>
    <row r="931" spans="5:6" ht="18" customHeight="1">
      <c r="E931" s="67"/>
      <c r="F931" s="67"/>
    </row>
    <row r="932" spans="5:6" ht="18" customHeight="1">
      <c r="E932" s="67"/>
      <c r="F932" s="67"/>
    </row>
    <row r="933" spans="5:6" ht="18" customHeight="1">
      <c r="E933" s="67"/>
      <c r="F933" s="67"/>
    </row>
    <row r="934" spans="5:6" ht="18" customHeight="1">
      <c r="E934" s="67"/>
      <c r="F934" s="67"/>
    </row>
    <row r="935" spans="5:6" ht="18" customHeight="1">
      <c r="E935" s="67"/>
      <c r="F935" s="67"/>
    </row>
    <row r="936" spans="5:6" ht="18" customHeight="1">
      <c r="E936" s="67"/>
      <c r="F936" s="67"/>
    </row>
    <row r="937" spans="5:6" ht="18" customHeight="1">
      <c r="E937" s="67"/>
      <c r="F937" s="67"/>
    </row>
    <row r="938" spans="5:6" ht="18" customHeight="1">
      <c r="E938" s="67"/>
      <c r="F938" s="67"/>
    </row>
    <row r="939" spans="5:6" ht="18" customHeight="1">
      <c r="E939" s="67"/>
      <c r="F939" s="67"/>
    </row>
    <row r="940" spans="5:6" ht="18" customHeight="1">
      <c r="E940" s="67"/>
      <c r="F940" s="67"/>
    </row>
    <row r="941" spans="5:6" ht="18" customHeight="1">
      <c r="E941" s="67"/>
      <c r="F941" s="67"/>
    </row>
    <row r="942" spans="5:6" ht="18" customHeight="1">
      <c r="E942" s="67"/>
      <c r="F942" s="67"/>
    </row>
    <row r="943" spans="5:6" ht="18" customHeight="1">
      <c r="E943" s="67"/>
      <c r="F943" s="67"/>
    </row>
    <row r="944" spans="5:6" ht="18" customHeight="1">
      <c r="E944" s="67"/>
      <c r="F944" s="67"/>
    </row>
    <row r="945" spans="5:6" ht="18" customHeight="1">
      <c r="E945" s="67"/>
      <c r="F945" s="67"/>
    </row>
    <row r="946" spans="5:6" ht="18" customHeight="1">
      <c r="E946" s="67"/>
      <c r="F946" s="67"/>
    </row>
    <row r="947" spans="5:6" ht="18" customHeight="1">
      <c r="E947" s="67"/>
      <c r="F947" s="67"/>
    </row>
    <row r="948" spans="5:6" ht="18" customHeight="1">
      <c r="E948" s="67"/>
      <c r="F948" s="67"/>
    </row>
    <row r="949" spans="5:6" ht="18" customHeight="1">
      <c r="E949" s="67"/>
      <c r="F949" s="67"/>
    </row>
    <row r="950" spans="5:6" ht="18" customHeight="1">
      <c r="E950" s="67"/>
      <c r="F950" s="67"/>
    </row>
    <row r="951" spans="5:6" ht="18" customHeight="1">
      <c r="E951" s="67"/>
      <c r="F951" s="67"/>
    </row>
    <row r="952" spans="5:6" ht="18" customHeight="1">
      <c r="E952" s="67"/>
      <c r="F952" s="67"/>
    </row>
    <row r="953" spans="5:6" ht="18" customHeight="1">
      <c r="E953" s="67"/>
      <c r="F953" s="67"/>
    </row>
    <row r="954" spans="5:6" ht="18" customHeight="1">
      <c r="E954" s="67"/>
      <c r="F954" s="67"/>
    </row>
    <row r="955" spans="5:6" ht="18" customHeight="1">
      <c r="E955" s="67"/>
      <c r="F955" s="67"/>
    </row>
    <row r="956" spans="5:6" ht="18" customHeight="1">
      <c r="E956" s="67"/>
      <c r="F956" s="67"/>
    </row>
    <row r="957" spans="5:6" ht="18" customHeight="1">
      <c r="E957" s="67"/>
      <c r="F957" s="67"/>
    </row>
    <row r="958" spans="5:6" ht="18" customHeight="1">
      <c r="E958" s="67"/>
      <c r="F958" s="67"/>
    </row>
    <row r="959" spans="5:6" ht="18" customHeight="1">
      <c r="E959" s="67"/>
      <c r="F959" s="67"/>
    </row>
    <row r="960" spans="5:6" ht="18" customHeight="1">
      <c r="E960" s="67"/>
      <c r="F960" s="67"/>
    </row>
    <row r="961" spans="5:6" ht="18" customHeight="1">
      <c r="E961" s="67"/>
      <c r="F961" s="67"/>
    </row>
    <row r="962" spans="5:6" ht="18" customHeight="1">
      <c r="E962" s="67"/>
      <c r="F962" s="67"/>
    </row>
    <row r="963" spans="5:6" ht="18" customHeight="1">
      <c r="E963" s="67"/>
      <c r="F963" s="67"/>
    </row>
    <row r="964" spans="5:6" ht="18" customHeight="1">
      <c r="E964" s="67"/>
      <c r="F964" s="67"/>
    </row>
    <row r="965" spans="5:6" ht="18" customHeight="1">
      <c r="E965" s="67"/>
      <c r="F965" s="67"/>
    </row>
    <row r="966" spans="5:6" ht="18" customHeight="1">
      <c r="E966" s="67"/>
      <c r="F966" s="67"/>
    </row>
    <row r="967" spans="5:6" ht="18" customHeight="1">
      <c r="E967" s="67"/>
      <c r="F967" s="67"/>
    </row>
    <row r="968" spans="5:6" ht="18" customHeight="1">
      <c r="E968" s="67"/>
      <c r="F968" s="67"/>
    </row>
    <row r="969" spans="5:6" ht="18" customHeight="1">
      <c r="E969" s="67"/>
      <c r="F969" s="67"/>
    </row>
    <row r="970" spans="5:6" ht="18" customHeight="1">
      <c r="E970" s="67"/>
      <c r="F970" s="67"/>
    </row>
    <row r="971" spans="5:6" ht="18" customHeight="1">
      <c r="E971" s="67"/>
      <c r="F971" s="67"/>
    </row>
    <row r="972" spans="5:6" ht="18" customHeight="1">
      <c r="E972" s="67"/>
      <c r="F972" s="67"/>
    </row>
    <row r="973" spans="5:6" ht="18" customHeight="1">
      <c r="E973" s="67"/>
      <c r="F973" s="67"/>
    </row>
    <row r="974" spans="5:6" ht="18" customHeight="1">
      <c r="E974" s="67"/>
      <c r="F974" s="67"/>
    </row>
    <row r="975" spans="5:6" ht="18" customHeight="1">
      <c r="E975" s="67"/>
      <c r="F975" s="67"/>
    </row>
    <row r="976" spans="5:6" ht="18" customHeight="1">
      <c r="E976" s="67"/>
      <c r="F976" s="67"/>
    </row>
    <row r="977" spans="5:6" ht="18" customHeight="1">
      <c r="E977" s="67"/>
      <c r="F977" s="67"/>
    </row>
    <row r="978" spans="5:6" ht="18" customHeight="1">
      <c r="E978" s="67"/>
      <c r="F978" s="67"/>
    </row>
  </sheetData>
  <phoneticPr fontId="4" type="noConversion"/>
  <conditionalFormatting sqref="D1">
    <cfRule type="cellIs" dxfId="20" priority="3" operator="equal">
      <formula>0</formula>
    </cfRule>
  </conditionalFormatting>
  <conditionalFormatting sqref="E1">
    <cfRule type="cellIs" dxfId="19" priority="1" operator="equal">
      <formula>0</formula>
    </cfRule>
  </conditionalFormatting>
  <conditionalFormatting sqref="F1">
    <cfRule type="cellIs" dxfId="18" priority="2" operator="equal">
      <formula>0</formula>
    </cfRule>
  </conditionalFormatting>
  <conditionalFormatting sqref="G1">
    <cfRule type="cellIs" dxfId="17" priority="6" operator="equal">
      <formula>0</formula>
    </cfRule>
  </conditionalFormatting>
  <conditionalFormatting sqref="H1">
    <cfRule type="cellIs" dxfId="16" priority="5" operator="equal">
      <formula>0</formula>
    </cfRule>
  </conditionalFormatting>
  <conditionalFormatting sqref="I1">
    <cfRule type="cellIs" dxfId="15" priority="4"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dimension ref="A1:J2"/>
  <sheetViews>
    <sheetView zoomScaleNormal="100" workbookViewId="0">
      <pane ySplit="1" topLeftCell="A2" activePane="bottomLeft" state="frozen"/>
      <selection activeCell="XEK27" sqref="XEK27:XEL27"/>
      <selection pane="bottomLeft"/>
    </sheetView>
  </sheetViews>
  <sheetFormatPr baseColWidth="10" defaultColWidth="10.83203125" defaultRowHeight="18" customHeight="1"/>
  <cols>
    <col min="1" max="1" width="9.6640625" style="66" customWidth="1"/>
    <col min="2" max="2" width="6.6640625" style="66" customWidth="1"/>
    <col min="3" max="3" width="25.6640625" style="66" bestFit="1" customWidth="1"/>
    <col min="4" max="4" width="27.1640625" style="66" customWidth="1"/>
    <col min="5" max="5" width="27.6640625" style="66" customWidth="1"/>
    <col min="6" max="6" width="24.33203125" style="66" bestFit="1" customWidth="1"/>
    <col min="7" max="7" width="29.6640625" style="66" customWidth="1"/>
    <col min="8" max="8" width="27.83203125" style="66" hidden="1" customWidth="1"/>
    <col min="9" max="9" width="29.5" style="66" customWidth="1"/>
    <col min="10" max="10" width="255.6640625" style="66" bestFit="1" customWidth="1"/>
    <col min="11" max="16384" width="10.83203125" style="66"/>
  </cols>
  <sheetData>
    <row r="1" spans="1:10" s="106" customFormat="1" ht="18" customHeight="1">
      <c r="A1" s="70" t="s">
        <v>76</v>
      </c>
      <c r="B1" s="70" t="s">
        <v>77</v>
      </c>
      <c r="C1" s="70" t="s">
        <v>0</v>
      </c>
      <c r="D1" s="59" t="s">
        <v>209</v>
      </c>
      <c r="E1" s="70" t="s">
        <v>210</v>
      </c>
      <c r="F1" s="59" t="s">
        <v>211</v>
      </c>
      <c r="G1" s="70" t="s">
        <v>78</v>
      </c>
      <c r="H1" s="59" t="s">
        <v>79</v>
      </c>
      <c r="I1" s="70" t="s">
        <v>212</v>
      </c>
      <c r="J1" s="74" t="s">
        <v>74</v>
      </c>
    </row>
    <row r="2" spans="1:10" s="106" customFormat="1" ht="18" customHeight="1">
      <c r="C2" s="107" t="s">
        <v>1257</v>
      </c>
      <c r="D2" s="107"/>
      <c r="J2" s="82" t="s">
        <v>1258</v>
      </c>
    </row>
  </sheetData>
  <phoneticPr fontId="4" type="noConversion"/>
  <conditionalFormatting sqref="D1">
    <cfRule type="cellIs" dxfId="14" priority="2" operator="equal">
      <formula>0</formula>
    </cfRule>
  </conditionalFormatting>
  <conditionalFormatting sqref="F1">
    <cfRule type="cellIs" dxfId="13" priority="1" operator="equal">
      <formula>0</formula>
    </cfRule>
  </conditionalFormatting>
  <conditionalFormatting sqref="G1">
    <cfRule type="cellIs" dxfId="12" priority="5" operator="equal">
      <formula>0</formula>
    </cfRule>
  </conditionalFormatting>
  <conditionalFormatting sqref="H1">
    <cfRule type="cellIs" dxfId="11" priority="4" operator="equal">
      <formula>0</formula>
    </cfRule>
  </conditionalFormatting>
  <conditionalFormatting sqref="I1">
    <cfRule type="cellIs" dxfId="10"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0"/>
  <dimension ref="A1:J978"/>
  <sheetViews>
    <sheetView zoomScaleNormal="100" workbookViewId="0">
      <pane ySplit="1" topLeftCell="A2" activePane="bottomLeft" state="frozen"/>
      <selection activeCell="XEK27" sqref="XEK27:XEL27"/>
      <selection pane="bottomLeft" activeCell="F37" sqref="F37"/>
    </sheetView>
  </sheetViews>
  <sheetFormatPr baseColWidth="10" defaultColWidth="10.83203125" defaultRowHeight="18" customHeight="1"/>
  <cols>
    <col min="1" max="1" width="9.6640625" style="63" customWidth="1"/>
    <col min="2" max="2" width="6.6640625" style="63" customWidth="1"/>
    <col min="3" max="3" width="10.83203125" style="63" bestFit="1" customWidth="1"/>
    <col min="4" max="4" width="26.5" style="63" customWidth="1"/>
    <col min="5" max="5" width="27.6640625" style="63" customWidth="1"/>
    <col min="6" max="6" width="21.83203125" style="63" customWidth="1"/>
    <col min="7" max="7" width="29.6640625" style="63" customWidth="1"/>
    <col min="8" max="8" width="27.83203125" style="65" hidden="1" customWidth="1"/>
    <col min="9" max="9" width="29.5" style="63" customWidth="1"/>
    <col min="10" max="10" width="255.6640625" style="63" bestFit="1" customWidth="1"/>
    <col min="11" max="16384" width="10.83203125" style="63"/>
  </cols>
  <sheetData>
    <row r="1" spans="1:10" s="62" customFormat="1" ht="18" customHeight="1">
      <c r="A1" s="70" t="s">
        <v>76</v>
      </c>
      <c r="B1" s="70" t="s">
        <v>77</v>
      </c>
      <c r="C1" s="70" t="s">
        <v>0</v>
      </c>
      <c r="D1" s="59" t="s">
        <v>209</v>
      </c>
      <c r="E1" s="70" t="s">
        <v>210</v>
      </c>
      <c r="F1" s="59" t="s">
        <v>211</v>
      </c>
      <c r="G1" s="70" t="s">
        <v>78</v>
      </c>
      <c r="H1" s="59" t="s">
        <v>79</v>
      </c>
      <c r="I1" s="70" t="s">
        <v>212</v>
      </c>
      <c r="J1" s="74" t="s">
        <v>74</v>
      </c>
    </row>
    <row r="2" spans="1:10" ht="18" customHeight="1">
      <c r="C2" s="60" t="s">
        <v>66</v>
      </c>
      <c r="D2" s="60"/>
      <c r="E2" s="64"/>
      <c r="F2" s="64"/>
      <c r="J2" s="82" t="s">
        <v>1259</v>
      </c>
    </row>
    <row r="3" spans="1:10" ht="18" customHeight="1">
      <c r="E3" s="64"/>
      <c r="F3" s="64"/>
    </row>
    <row r="10" spans="1:10" ht="18" customHeight="1">
      <c r="E10" s="64"/>
      <c r="F10" s="64"/>
    </row>
    <row r="11" spans="1:10" ht="18" customHeight="1">
      <c r="C11" s="64"/>
      <c r="D11" s="64"/>
      <c r="E11" s="64"/>
      <c r="F11" s="64"/>
    </row>
    <row r="12" spans="1:10" ht="18" customHeight="1">
      <c r="C12" s="64"/>
      <c r="D12" s="64"/>
      <c r="E12" s="64"/>
      <c r="F12" s="64"/>
    </row>
    <row r="13" spans="1:10" ht="18" customHeight="1">
      <c r="E13" s="64"/>
      <c r="F13" s="64"/>
    </row>
    <row r="21" spans="3:8" ht="18" customHeight="1">
      <c r="C21" s="64"/>
      <c r="D21" s="64"/>
    </row>
    <row r="22" spans="3:8" ht="18" customHeight="1">
      <c r="C22" s="64"/>
      <c r="D22" s="64"/>
    </row>
    <row r="23" spans="3:8" ht="18" customHeight="1">
      <c r="H23" s="60" t="s">
        <v>578</v>
      </c>
    </row>
    <row r="31" spans="3:8" ht="18" customHeight="1">
      <c r="C31" s="64"/>
      <c r="D31" s="64"/>
    </row>
    <row r="32" spans="3:8" ht="18" customHeight="1">
      <c r="C32" s="64"/>
      <c r="D32" s="64"/>
    </row>
    <row r="33" spans="3:6" ht="18" customHeight="1">
      <c r="C33" s="64"/>
      <c r="D33" s="64"/>
    </row>
    <row r="42" spans="3:6" ht="18" customHeight="1">
      <c r="E42" s="64"/>
      <c r="F42" s="64"/>
    </row>
    <row r="44" spans="3:6" ht="18" customHeight="1">
      <c r="C44" s="64"/>
      <c r="D44" s="64"/>
    </row>
    <row r="46" spans="3:6" ht="18" customHeight="1">
      <c r="C46" s="64"/>
      <c r="D46" s="64"/>
    </row>
    <row r="47" spans="3:6" ht="18" customHeight="1">
      <c r="C47" s="64"/>
      <c r="D47" s="64"/>
    </row>
    <row r="54" spans="3:4" ht="18" customHeight="1">
      <c r="C54" s="64"/>
      <c r="D54" s="64"/>
    </row>
    <row r="55" spans="3:4" ht="18" customHeight="1">
      <c r="C55" s="64"/>
      <c r="D55" s="64"/>
    </row>
    <row r="57" spans="3:4" ht="18" customHeight="1">
      <c r="C57" s="64"/>
      <c r="D57" s="64"/>
    </row>
    <row r="58" spans="3:4" ht="18" customHeight="1">
      <c r="C58" s="64"/>
      <c r="D58" s="64"/>
    </row>
    <row r="59" spans="3:4" ht="18" customHeight="1">
      <c r="C59" s="64"/>
      <c r="D59" s="64"/>
    </row>
    <row r="61" spans="3:4" ht="18" customHeight="1">
      <c r="C61" s="64"/>
      <c r="D61" s="64"/>
    </row>
    <row r="62" spans="3:4" ht="18" customHeight="1">
      <c r="C62" s="64"/>
      <c r="D62" s="64"/>
    </row>
    <row r="63" spans="3:4" ht="18" customHeight="1">
      <c r="C63" s="64"/>
      <c r="D63" s="64"/>
    </row>
    <row r="64" spans="3:4" ht="18" customHeight="1">
      <c r="C64" s="64"/>
      <c r="D64" s="64"/>
    </row>
    <row r="69" spans="3:4" ht="18" customHeight="1">
      <c r="C69" s="64"/>
      <c r="D69" s="64"/>
    </row>
    <row r="72" spans="3:4" ht="18" customHeight="1">
      <c r="C72" s="64"/>
      <c r="D72" s="64"/>
    </row>
    <row r="73" spans="3:4" ht="18" customHeight="1">
      <c r="C73" s="64"/>
      <c r="D73" s="64"/>
    </row>
    <row r="75" spans="3:4" ht="18" customHeight="1">
      <c r="C75" s="64"/>
      <c r="D75" s="64"/>
    </row>
    <row r="76" spans="3:4" ht="18" customHeight="1">
      <c r="C76" s="64"/>
      <c r="D76" s="64"/>
    </row>
    <row r="77" spans="3:4" ht="18" customHeight="1">
      <c r="C77" s="64"/>
      <c r="D77" s="64"/>
    </row>
    <row r="78" spans="3:4" ht="18" customHeight="1">
      <c r="C78" s="64"/>
      <c r="D78" s="64"/>
    </row>
    <row r="83" spans="3:4" ht="18" customHeight="1">
      <c r="C83" s="64"/>
      <c r="D83" s="64"/>
    </row>
    <row r="87" spans="3:4" ht="18" customHeight="1">
      <c r="C87" s="64"/>
      <c r="D87" s="64"/>
    </row>
    <row r="88" spans="3:4" ht="18" customHeight="1">
      <c r="C88" s="64"/>
      <c r="D88" s="64"/>
    </row>
    <row r="89" spans="3:4" ht="18" customHeight="1">
      <c r="C89" s="64"/>
      <c r="D89" s="64"/>
    </row>
    <row r="90" spans="3:4" ht="18" customHeight="1">
      <c r="C90" s="64"/>
      <c r="D90" s="64"/>
    </row>
    <row r="91" spans="3:4" ht="18" customHeight="1">
      <c r="C91" s="64"/>
      <c r="D91" s="64"/>
    </row>
    <row r="92" spans="3:4" ht="18" customHeight="1">
      <c r="C92" s="64"/>
      <c r="D92" s="64"/>
    </row>
    <row r="93" spans="3:4" ht="18" customHeight="1">
      <c r="C93" s="64"/>
      <c r="D93" s="64"/>
    </row>
    <row r="94" spans="3:4" ht="18" customHeight="1">
      <c r="C94" s="66"/>
      <c r="D94" s="66"/>
    </row>
    <row r="95" spans="3:4" ht="18" customHeight="1">
      <c r="C95" s="67"/>
      <c r="D95" s="67"/>
    </row>
    <row r="96" spans="3:4" ht="18" customHeight="1">
      <c r="C96" s="67"/>
      <c r="D96" s="67"/>
    </row>
    <row r="97" spans="3:4" ht="18" customHeight="1">
      <c r="C97" s="67"/>
      <c r="D97" s="67"/>
    </row>
    <row r="98" spans="3:4" ht="18" customHeight="1">
      <c r="C98" s="67"/>
      <c r="D98" s="67"/>
    </row>
    <row r="99" spans="3:4" ht="18" customHeight="1">
      <c r="C99" s="67"/>
      <c r="D99" s="67"/>
    </row>
    <row r="100" spans="3:4" ht="18" customHeight="1">
      <c r="C100" s="67"/>
      <c r="D100" s="67"/>
    </row>
    <row r="101" spans="3:4" ht="18" customHeight="1">
      <c r="C101" s="67"/>
      <c r="D101" s="67"/>
    </row>
    <row r="102" spans="3:4" ht="18" customHeight="1">
      <c r="C102" s="67"/>
      <c r="D102" s="67"/>
    </row>
    <row r="103" spans="3:4" ht="18" customHeight="1">
      <c r="C103" s="67"/>
      <c r="D103" s="67"/>
    </row>
    <row r="104" spans="3:4" ht="18" customHeight="1">
      <c r="C104" s="67"/>
      <c r="D104" s="67"/>
    </row>
    <row r="105" spans="3:4" ht="18" customHeight="1">
      <c r="C105" s="67"/>
      <c r="D105" s="67"/>
    </row>
    <row r="106" spans="3:4" ht="18" customHeight="1">
      <c r="C106" s="67"/>
      <c r="D106" s="67"/>
    </row>
    <row r="107" spans="3:4" ht="18" customHeight="1">
      <c r="C107" s="67"/>
      <c r="D107" s="67"/>
    </row>
    <row r="108" spans="3:4" ht="18" customHeight="1">
      <c r="C108" s="67"/>
      <c r="D108" s="67"/>
    </row>
    <row r="109" spans="3:4" ht="18" customHeight="1">
      <c r="C109" s="67"/>
      <c r="D109" s="67"/>
    </row>
    <row r="110" spans="3:4" ht="18" customHeight="1">
      <c r="C110" s="67"/>
      <c r="D110" s="67"/>
    </row>
    <row r="111" spans="3:4" ht="18" customHeight="1">
      <c r="C111" s="67"/>
      <c r="D111" s="67"/>
    </row>
    <row r="112" spans="3:4" ht="18" customHeight="1">
      <c r="C112" s="67"/>
      <c r="D112" s="67"/>
    </row>
    <row r="113" spans="3:4" ht="18" customHeight="1">
      <c r="C113" s="67"/>
      <c r="D113" s="67"/>
    </row>
    <row r="114" spans="3:4" ht="18" customHeight="1">
      <c r="C114" s="67"/>
      <c r="D114" s="67"/>
    </row>
    <row r="115" spans="3:4" ht="18" customHeight="1">
      <c r="C115" s="67"/>
      <c r="D115" s="67"/>
    </row>
    <row r="116" spans="3:4" ht="18" customHeight="1">
      <c r="C116" s="67"/>
      <c r="D116" s="67"/>
    </row>
    <row r="117" spans="3:4" ht="18" customHeight="1">
      <c r="C117" s="67"/>
      <c r="D117" s="67"/>
    </row>
    <row r="118" spans="3:4" ht="18" customHeight="1">
      <c r="C118" s="67"/>
      <c r="D118" s="67"/>
    </row>
    <row r="119" spans="3:4" ht="18" customHeight="1">
      <c r="C119" s="67"/>
      <c r="D119" s="67"/>
    </row>
    <row r="120" spans="3:4" ht="18" customHeight="1">
      <c r="C120" s="67"/>
      <c r="D120" s="67"/>
    </row>
    <row r="121" spans="3:4" ht="18" customHeight="1">
      <c r="C121" s="67"/>
      <c r="D121" s="67"/>
    </row>
    <row r="122" spans="3:4" ht="18" customHeight="1">
      <c r="C122" s="67"/>
      <c r="D122" s="67"/>
    </row>
    <row r="123" spans="3:4" ht="18" customHeight="1">
      <c r="C123" s="67"/>
      <c r="D123" s="67"/>
    </row>
    <row r="124" spans="3:4" ht="18" customHeight="1">
      <c r="C124" s="67"/>
      <c r="D124" s="67"/>
    </row>
    <row r="125" spans="3:4" ht="18" customHeight="1">
      <c r="C125" s="67"/>
      <c r="D125" s="67"/>
    </row>
    <row r="126" spans="3:4" ht="18" customHeight="1">
      <c r="C126" s="67"/>
      <c r="D126" s="67"/>
    </row>
    <row r="127" spans="3:4" ht="18" customHeight="1">
      <c r="C127" s="67"/>
      <c r="D127" s="67"/>
    </row>
    <row r="128" spans="3:4" ht="18" customHeight="1">
      <c r="C128" s="67"/>
      <c r="D128" s="67"/>
    </row>
    <row r="129" spans="3:4" ht="18" customHeight="1">
      <c r="C129" s="67"/>
      <c r="D129" s="67"/>
    </row>
    <row r="130" spans="3:4" ht="18" customHeight="1">
      <c r="C130" s="67"/>
      <c r="D130" s="67"/>
    </row>
    <row r="131" spans="3:4" ht="18" customHeight="1">
      <c r="C131" s="67"/>
      <c r="D131" s="67"/>
    </row>
    <row r="132" spans="3:4" ht="18" customHeight="1">
      <c r="C132" s="67"/>
      <c r="D132" s="67"/>
    </row>
    <row r="133" spans="3:4" ht="18" customHeight="1">
      <c r="C133" s="67"/>
      <c r="D133" s="67"/>
    </row>
    <row r="134" spans="3:4" ht="18" customHeight="1">
      <c r="C134" s="67"/>
      <c r="D134" s="67"/>
    </row>
    <row r="135" spans="3:4" ht="18" customHeight="1">
      <c r="C135" s="67"/>
      <c r="D135" s="67"/>
    </row>
    <row r="136" spans="3:4" ht="18" customHeight="1">
      <c r="C136" s="67"/>
      <c r="D136" s="67"/>
    </row>
    <row r="137" spans="3:4" ht="18" customHeight="1">
      <c r="C137" s="67"/>
      <c r="D137" s="67"/>
    </row>
    <row r="138" spans="3:4" ht="18" customHeight="1">
      <c r="C138" s="67"/>
      <c r="D138" s="67"/>
    </row>
    <row r="139" spans="3:4" ht="18" customHeight="1">
      <c r="C139" s="67"/>
      <c r="D139" s="67"/>
    </row>
    <row r="140" spans="3:4" ht="18" customHeight="1">
      <c r="C140" s="67"/>
      <c r="D140" s="67"/>
    </row>
    <row r="141" spans="3:4" ht="18" customHeight="1">
      <c r="C141" s="67"/>
      <c r="D141" s="67"/>
    </row>
    <row r="142" spans="3:4" ht="18" customHeight="1">
      <c r="C142" s="67"/>
      <c r="D142" s="67"/>
    </row>
    <row r="143" spans="3:4" ht="18" customHeight="1">
      <c r="C143" s="67"/>
      <c r="D143" s="67"/>
    </row>
    <row r="144" spans="3:4" ht="18" customHeight="1">
      <c r="C144" s="67"/>
      <c r="D144" s="67"/>
    </row>
    <row r="145" spans="3:4" ht="18" customHeight="1">
      <c r="C145" s="67"/>
      <c r="D145" s="67"/>
    </row>
    <row r="146" spans="3:4" ht="18" customHeight="1">
      <c r="C146" s="67"/>
      <c r="D146" s="67"/>
    </row>
    <row r="147" spans="3:4" ht="18" customHeight="1">
      <c r="C147" s="67"/>
      <c r="D147" s="67"/>
    </row>
    <row r="148" spans="3:4" ht="18" customHeight="1">
      <c r="C148" s="67"/>
      <c r="D148" s="67"/>
    </row>
    <row r="149" spans="3:4" ht="18" customHeight="1">
      <c r="C149" s="67"/>
      <c r="D149" s="67"/>
    </row>
    <row r="150" spans="3:4" ht="18" customHeight="1">
      <c r="C150" s="67"/>
      <c r="D150" s="67"/>
    </row>
    <row r="151" spans="3:4" ht="18" customHeight="1">
      <c r="C151" s="67"/>
      <c r="D151" s="67"/>
    </row>
    <row r="152" spans="3:4" ht="18" customHeight="1">
      <c r="C152" s="67"/>
      <c r="D152" s="67"/>
    </row>
    <row r="153" spans="3:4" ht="18" customHeight="1">
      <c r="C153" s="67"/>
      <c r="D153" s="67"/>
    </row>
    <row r="154" spans="3:4" ht="18" customHeight="1">
      <c r="C154" s="67"/>
      <c r="D154" s="67"/>
    </row>
    <row r="155" spans="3:4" ht="18" customHeight="1">
      <c r="C155" s="67"/>
      <c r="D155" s="67"/>
    </row>
    <row r="156" spans="3:4" ht="18" customHeight="1">
      <c r="C156" s="67"/>
      <c r="D156" s="67"/>
    </row>
    <row r="157" spans="3:4" ht="18" customHeight="1">
      <c r="C157" s="67"/>
      <c r="D157" s="67"/>
    </row>
    <row r="158" spans="3:4" ht="18" customHeight="1">
      <c r="C158" s="67"/>
      <c r="D158" s="67"/>
    </row>
    <row r="159" spans="3:4" ht="18" customHeight="1">
      <c r="C159" s="67"/>
      <c r="D159" s="67"/>
    </row>
    <row r="160" spans="3:4" ht="18" customHeight="1">
      <c r="C160" s="67"/>
      <c r="D160" s="67"/>
    </row>
    <row r="161" spans="3:4" ht="18" customHeight="1">
      <c r="C161" s="67"/>
      <c r="D161" s="67"/>
    </row>
    <row r="162" spans="3:4" ht="18" customHeight="1">
      <c r="C162" s="67"/>
      <c r="D162" s="67"/>
    </row>
    <row r="163" spans="3:4" ht="18" customHeight="1">
      <c r="C163" s="67"/>
      <c r="D163" s="67"/>
    </row>
    <row r="164" spans="3:4" ht="18" customHeight="1">
      <c r="C164" s="67"/>
      <c r="D164" s="67"/>
    </row>
    <row r="165" spans="3:4" ht="18" customHeight="1">
      <c r="C165" s="67"/>
      <c r="D165" s="67"/>
    </row>
    <row r="166" spans="3:4" ht="18" customHeight="1">
      <c r="C166" s="67"/>
      <c r="D166" s="67"/>
    </row>
    <row r="167" spans="3:4" ht="18" customHeight="1">
      <c r="C167" s="67"/>
      <c r="D167" s="67"/>
    </row>
    <row r="168" spans="3:4" ht="18" customHeight="1">
      <c r="C168" s="67"/>
      <c r="D168" s="67"/>
    </row>
    <row r="169" spans="3:4" ht="18" customHeight="1">
      <c r="C169" s="67"/>
      <c r="D169" s="67"/>
    </row>
    <row r="170" spans="3:4" ht="18" customHeight="1">
      <c r="C170" s="67"/>
      <c r="D170" s="67"/>
    </row>
    <row r="171" spans="3:4" ht="18" customHeight="1">
      <c r="C171" s="67"/>
      <c r="D171" s="67"/>
    </row>
    <row r="172" spans="3:4" ht="18" customHeight="1">
      <c r="C172" s="67"/>
      <c r="D172" s="67"/>
    </row>
    <row r="173" spans="3:4" ht="18" customHeight="1">
      <c r="C173" s="67"/>
      <c r="D173" s="67"/>
    </row>
    <row r="174" spans="3:4" ht="18" customHeight="1">
      <c r="C174" s="67"/>
      <c r="D174" s="67"/>
    </row>
    <row r="175" spans="3:4" ht="18" customHeight="1">
      <c r="C175" s="67"/>
      <c r="D175" s="67"/>
    </row>
    <row r="176" spans="3:4" ht="18" customHeight="1">
      <c r="C176" s="67"/>
      <c r="D176" s="67"/>
    </row>
    <row r="177" spans="3:4" ht="18" customHeight="1">
      <c r="C177" s="67"/>
      <c r="D177" s="67"/>
    </row>
    <row r="178" spans="3:4" ht="18" customHeight="1">
      <c r="C178" s="67"/>
      <c r="D178" s="67"/>
    </row>
    <row r="179" spans="3:4" ht="18" customHeight="1">
      <c r="C179" s="67"/>
      <c r="D179" s="67"/>
    </row>
    <row r="180" spans="3:4" ht="18" customHeight="1">
      <c r="C180" s="67"/>
      <c r="D180" s="67"/>
    </row>
    <row r="181" spans="3:4" ht="18" customHeight="1">
      <c r="C181" s="67"/>
      <c r="D181" s="67"/>
    </row>
    <row r="182" spans="3:4" ht="18" customHeight="1">
      <c r="C182" s="67"/>
      <c r="D182" s="67"/>
    </row>
    <row r="183" spans="3:4" ht="18" customHeight="1">
      <c r="C183" s="67"/>
      <c r="D183" s="67"/>
    </row>
    <row r="184" spans="3:4" ht="18" customHeight="1">
      <c r="C184" s="67"/>
      <c r="D184" s="67"/>
    </row>
    <row r="185" spans="3:4" ht="18" customHeight="1">
      <c r="C185" s="67"/>
      <c r="D185" s="67"/>
    </row>
    <row r="186" spans="3:4" ht="18" customHeight="1">
      <c r="C186" s="67"/>
      <c r="D186" s="67"/>
    </row>
    <row r="187" spans="3:4" ht="18" customHeight="1">
      <c r="C187" s="67"/>
      <c r="D187" s="67"/>
    </row>
    <row r="188" spans="3:4" ht="18" customHeight="1">
      <c r="C188" s="67"/>
      <c r="D188" s="67"/>
    </row>
    <row r="189" spans="3:4" ht="18" customHeight="1">
      <c r="C189" s="67"/>
      <c r="D189" s="67"/>
    </row>
    <row r="190" spans="3:4" ht="18" customHeight="1">
      <c r="C190" s="67"/>
      <c r="D190" s="67"/>
    </row>
    <row r="191" spans="3:4" ht="18" customHeight="1">
      <c r="C191" s="67"/>
      <c r="D191" s="67"/>
    </row>
    <row r="192" spans="3:4" ht="18" customHeight="1">
      <c r="C192" s="67"/>
      <c r="D192" s="67"/>
    </row>
    <row r="193" spans="3:4" ht="18" customHeight="1">
      <c r="C193" s="67"/>
      <c r="D193" s="67"/>
    </row>
    <row r="194" spans="3:4" ht="18" customHeight="1">
      <c r="C194" s="67"/>
      <c r="D194" s="67"/>
    </row>
    <row r="195" spans="3:4" ht="18" customHeight="1">
      <c r="C195" s="67"/>
      <c r="D195" s="67"/>
    </row>
    <row r="196" spans="3:4" ht="18" customHeight="1">
      <c r="C196" s="67"/>
      <c r="D196" s="67"/>
    </row>
    <row r="197" spans="3:4" ht="18" customHeight="1">
      <c r="C197" s="67"/>
      <c r="D197" s="67"/>
    </row>
    <row r="198" spans="3:4" ht="18" customHeight="1">
      <c r="C198" s="67"/>
      <c r="D198" s="67"/>
    </row>
    <row r="199" spans="3:4" ht="18" customHeight="1">
      <c r="C199" s="67"/>
      <c r="D199" s="67"/>
    </row>
    <row r="200" spans="3:4" ht="18" customHeight="1">
      <c r="C200" s="67"/>
      <c r="D200" s="67"/>
    </row>
    <row r="201" spans="3:4" ht="18" customHeight="1">
      <c r="C201" s="67"/>
      <c r="D201" s="67"/>
    </row>
    <row r="202" spans="3:4" ht="18" customHeight="1">
      <c r="C202" s="67"/>
      <c r="D202" s="67"/>
    </row>
    <row r="203" spans="3:4" ht="18" customHeight="1">
      <c r="C203" s="67"/>
      <c r="D203" s="67"/>
    </row>
    <row r="204" spans="3:4" ht="18" customHeight="1">
      <c r="C204" s="67"/>
      <c r="D204" s="67"/>
    </row>
    <row r="205" spans="3:4" ht="18" customHeight="1">
      <c r="C205" s="67"/>
      <c r="D205" s="67"/>
    </row>
    <row r="206" spans="3:4" ht="18" customHeight="1">
      <c r="C206" s="67"/>
      <c r="D206" s="67"/>
    </row>
    <row r="207" spans="3:4" ht="18" customHeight="1">
      <c r="C207" s="67"/>
      <c r="D207" s="67"/>
    </row>
    <row r="208" spans="3:4" ht="18" customHeight="1">
      <c r="C208" s="67"/>
      <c r="D208" s="67"/>
    </row>
    <row r="209" spans="3:4" ht="18" customHeight="1">
      <c r="C209" s="67"/>
      <c r="D209" s="67"/>
    </row>
    <row r="210" spans="3:4" ht="18" customHeight="1">
      <c r="C210" s="67"/>
      <c r="D210" s="67"/>
    </row>
    <row r="211" spans="3:4" ht="18" customHeight="1">
      <c r="C211" s="67"/>
      <c r="D211" s="67"/>
    </row>
    <row r="212" spans="3:4" ht="18" customHeight="1">
      <c r="C212" s="67"/>
      <c r="D212" s="67"/>
    </row>
    <row r="213" spans="3:4" ht="18" customHeight="1">
      <c r="C213" s="67"/>
      <c r="D213" s="67"/>
    </row>
    <row r="214" spans="3:4" ht="18" customHeight="1">
      <c r="C214" s="67"/>
      <c r="D214" s="67"/>
    </row>
    <row r="215" spans="3:4" ht="18" customHeight="1">
      <c r="C215" s="67"/>
      <c r="D215" s="67"/>
    </row>
    <row r="216" spans="3:4" ht="18" customHeight="1">
      <c r="C216" s="67"/>
      <c r="D216" s="67"/>
    </row>
    <row r="217" spans="3:4" ht="18" customHeight="1">
      <c r="C217" s="67"/>
      <c r="D217" s="67"/>
    </row>
    <row r="218" spans="3:4" ht="18" customHeight="1">
      <c r="C218" s="67"/>
      <c r="D218" s="67"/>
    </row>
    <row r="219" spans="3:4" ht="18" customHeight="1">
      <c r="C219" s="67"/>
      <c r="D219" s="67"/>
    </row>
    <row r="220" spans="3:4" ht="18" customHeight="1">
      <c r="C220" s="67"/>
      <c r="D220" s="67"/>
    </row>
    <row r="221" spans="3:4" ht="18" customHeight="1">
      <c r="C221" s="67"/>
      <c r="D221" s="67"/>
    </row>
    <row r="222" spans="3:4" ht="18" customHeight="1">
      <c r="C222" s="67"/>
      <c r="D222" s="67"/>
    </row>
    <row r="223" spans="3:4" ht="18" customHeight="1">
      <c r="C223" s="67"/>
      <c r="D223" s="67"/>
    </row>
    <row r="224" spans="3:4" ht="18" customHeight="1">
      <c r="C224" s="67"/>
      <c r="D224" s="67"/>
    </row>
    <row r="225" spans="3:4" ht="18" customHeight="1">
      <c r="C225" s="67"/>
      <c r="D225" s="67"/>
    </row>
    <row r="226" spans="3:4" ht="18" customHeight="1">
      <c r="C226" s="67"/>
      <c r="D226" s="67"/>
    </row>
    <row r="227" spans="3:4" ht="18" customHeight="1">
      <c r="C227" s="67"/>
      <c r="D227" s="67"/>
    </row>
    <row r="228" spans="3:4" ht="18" customHeight="1">
      <c r="C228" s="67"/>
      <c r="D228" s="67"/>
    </row>
    <row r="229" spans="3:4" ht="18" customHeight="1">
      <c r="C229" s="67"/>
      <c r="D229" s="67"/>
    </row>
    <row r="230" spans="3:4" ht="18" customHeight="1">
      <c r="C230" s="67"/>
      <c r="D230" s="67"/>
    </row>
    <row r="231" spans="3:4" ht="18" customHeight="1">
      <c r="C231" s="67"/>
      <c r="D231" s="67"/>
    </row>
    <row r="232" spans="3:4" ht="18" customHeight="1">
      <c r="C232" s="67"/>
      <c r="D232" s="67"/>
    </row>
    <row r="233" spans="3:4" ht="18" customHeight="1">
      <c r="C233" s="67"/>
      <c r="D233" s="67"/>
    </row>
    <row r="234" spans="3:4" ht="18" customHeight="1">
      <c r="C234" s="67"/>
      <c r="D234" s="67"/>
    </row>
    <row r="235" spans="3:4" ht="18" customHeight="1">
      <c r="C235" s="67"/>
      <c r="D235" s="67"/>
    </row>
    <row r="236" spans="3:4" ht="18" customHeight="1">
      <c r="C236" s="67"/>
      <c r="D236" s="67"/>
    </row>
    <row r="237" spans="3:4" ht="18" customHeight="1">
      <c r="C237" s="67"/>
      <c r="D237" s="67"/>
    </row>
    <row r="238" spans="3:4" ht="18" customHeight="1">
      <c r="C238" s="67"/>
      <c r="D238" s="67"/>
    </row>
    <row r="239" spans="3:4" ht="18" customHeight="1">
      <c r="C239" s="67"/>
      <c r="D239" s="67"/>
    </row>
    <row r="240" spans="3:4" ht="18" customHeight="1">
      <c r="C240" s="67"/>
      <c r="D240" s="67"/>
    </row>
    <row r="241" spans="3:4" ht="18" customHeight="1">
      <c r="C241" s="67"/>
      <c r="D241" s="67"/>
    </row>
    <row r="242" spans="3:4" ht="18" customHeight="1">
      <c r="C242" s="67"/>
      <c r="D242" s="67"/>
    </row>
    <row r="243" spans="3:4" ht="18" customHeight="1">
      <c r="C243" s="67"/>
      <c r="D243" s="67"/>
    </row>
    <row r="244" spans="3:4" ht="18" customHeight="1">
      <c r="C244" s="67"/>
      <c r="D244" s="67"/>
    </row>
    <row r="245" spans="3:4" ht="18" customHeight="1">
      <c r="C245" s="67"/>
      <c r="D245" s="67"/>
    </row>
    <row r="246" spans="3:4" ht="18" customHeight="1">
      <c r="C246" s="67"/>
      <c r="D246" s="67"/>
    </row>
    <row r="247" spans="3:4" ht="18" customHeight="1">
      <c r="C247" s="67"/>
      <c r="D247" s="67"/>
    </row>
    <row r="248" spans="3:4" ht="18" customHeight="1">
      <c r="C248" s="67"/>
      <c r="D248" s="67"/>
    </row>
    <row r="249" spans="3:4" ht="18" customHeight="1">
      <c r="C249" s="67"/>
      <c r="D249" s="67"/>
    </row>
    <row r="250" spans="3:4" ht="18" customHeight="1">
      <c r="C250" s="67"/>
      <c r="D250" s="67"/>
    </row>
    <row r="251" spans="3:4" ht="18" customHeight="1">
      <c r="C251" s="67"/>
      <c r="D251" s="67"/>
    </row>
    <row r="252" spans="3:4" ht="18" customHeight="1">
      <c r="C252" s="67"/>
      <c r="D252" s="67"/>
    </row>
    <row r="253" spans="3:4" ht="18" customHeight="1">
      <c r="C253" s="67"/>
      <c r="D253" s="67"/>
    </row>
    <row r="254" spans="3:4" ht="18" customHeight="1">
      <c r="C254" s="67"/>
      <c r="D254" s="67"/>
    </row>
    <row r="255" spans="3:4" ht="18" customHeight="1">
      <c r="C255" s="67"/>
      <c r="D255" s="67"/>
    </row>
    <row r="256" spans="3:4" ht="18" customHeight="1">
      <c r="C256" s="67"/>
      <c r="D256" s="67"/>
    </row>
    <row r="257" spans="3:4" ht="18" customHeight="1">
      <c r="C257" s="67"/>
      <c r="D257" s="67"/>
    </row>
    <row r="258" spans="3:4" ht="18" customHeight="1">
      <c r="C258" s="67"/>
      <c r="D258" s="67"/>
    </row>
    <row r="259" spans="3:4" ht="18" customHeight="1">
      <c r="C259" s="67"/>
      <c r="D259" s="67"/>
    </row>
    <row r="260" spans="3:4" ht="18" customHeight="1">
      <c r="C260" s="67"/>
      <c r="D260" s="67"/>
    </row>
    <row r="261" spans="3:4" ht="18" customHeight="1">
      <c r="C261" s="67"/>
      <c r="D261" s="67"/>
    </row>
    <row r="262" spans="3:4" ht="18" customHeight="1">
      <c r="C262" s="67"/>
      <c r="D262" s="67"/>
    </row>
    <row r="263" spans="3:4" ht="18" customHeight="1">
      <c r="C263" s="67"/>
      <c r="D263" s="67"/>
    </row>
    <row r="264" spans="3:4" ht="18" customHeight="1">
      <c r="C264" s="67"/>
      <c r="D264" s="67"/>
    </row>
    <row r="265" spans="3:4" ht="18" customHeight="1">
      <c r="C265" s="67"/>
      <c r="D265" s="67"/>
    </row>
    <row r="266" spans="3:4" ht="18" customHeight="1">
      <c r="C266" s="67"/>
      <c r="D266" s="67"/>
    </row>
    <row r="267" spans="3:4" ht="18" customHeight="1">
      <c r="C267" s="67"/>
      <c r="D267" s="67"/>
    </row>
    <row r="268" spans="3:4" ht="18" customHeight="1">
      <c r="C268" s="67"/>
      <c r="D268" s="67"/>
    </row>
    <row r="269" spans="3:4" ht="18" customHeight="1">
      <c r="C269" s="67"/>
      <c r="D269" s="67"/>
    </row>
    <row r="270" spans="3:4" ht="18" customHeight="1">
      <c r="C270" s="67"/>
      <c r="D270" s="67"/>
    </row>
    <row r="271" spans="3:4" ht="18" customHeight="1">
      <c r="C271" s="67"/>
      <c r="D271" s="67"/>
    </row>
    <row r="272" spans="3:4" ht="18" customHeight="1">
      <c r="C272" s="67"/>
      <c r="D272" s="67"/>
    </row>
    <row r="273" spans="3:4" ht="18" customHeight="1">
      <c r="C273" s="67"/>
      <c r="D273" s="67"/>
    </row>
    <row r="274" spans="3:4" ht="18" customHeight="1">
      <c r="C274" s="67"/>
      <c r="D274" s="67"/>
    </row>
    <row r="275" spans="3:4" ht="18" customHeight="1">
      <c r="C275" s="67"/>
      <c r="D275" s="67"/>
    </row>
    <row r="276" spans="3:4" ht="18" customHeight="1">
      <c r="C276" s="67"/>
      <c r="D276" s="67"/>
    </row>
    <row r="277" spans="3:4" ht="18" customHeight="1">
      <c r="C277" s="67"/>
      <c r="D277" s="67"/>
    </row>
    <row r="278" spans="3:4" ht="18" customHeight="1">
      <c r="C278" s="67"/>
      <c r="D278" s="67"/>
    </row>
    <row r="279" spans="3:4" ht="18" customHeight="1">
      <c r="C279" s="67"/>
      <c r="D279" s="67"/>
    </row>
    <row r="280" spans="3:4" ht="18" customHeight="1">
      <c r="C280" s="67"/>
      <c r="D280" s="67"/>
    </row>
    <row r="281" spans="3:4" ht="18" customHeight="1">
      <c r="C281" s="67"/>
      <c r="D281" s="67"/>
    </row>
    <row r="282" spans="3:4" ht="18" customHeight="1">
      <c r="C282" s="67"/>
      <c r="D282" s="67"/>
    </row>
    <row r="283" spans="3:4" ht="18" customHeight="1">
      <c r="C283" s="67"/>
      <c r="D283" s="67"/>
    </row>
    <row r="284" spans="3:4" ht="18" customHeight="1">
      <c r="C284" s="67"/>
      <c r="D284" s="67"/>
    </row>
    <row r="285" spans="3:4" ht="18" customHeight="1">
      <c r="C285" s="67"/>
      <c r="D285" s="67"/>
    </row>
    <row r="286" spans="3:4" ht="18" customHeight="1">
      <c r="C286" s="67"/>
      <c r="D286" s="67"/>
    </row>
    <row r="287" spans="3:4" ht="18" customHeight="1">
      <c r="C287" s="67"/>
      <c r="D287" s="67"/>
    </row>
    <row r="288" spans="3:4" ht="18" customHeight="1">
      <c r="C288" s="67"/>
      <c r="D288" s="67"/>
    </row>
    <row r="289" spans="3:4" ht="18" customHeight="1">
      <c r="C289" s="67"/>
      <c r="D289" s="67"/>
    </row>
    <row r="290" spans="3:4" ht="18" customHeight="1">
      <c r="C290" s="67"/>
      <c r="D290" s="67"/>
    </row>
    <row r="291" spans="3:4" ht="18" customHeight="1">
      <c r="C291" s="67"/>
      <c r="D291" s="67"/>
    </row>
    <row r="292" spans="3:4" ht="18" customHeight="1">
      <c r="C292" s="67"/>
      <c r="D292" s="67"/>
    </row>
    <row r="293" spans="3:4" ht="18" customHeight="1">
      <c r="C293" s="67"/>
      <c r="D293" s="67"/>
    </row>
    <row r="294" spans="3:4" ht="18" customHeight="1">
      <c r="C294" s="67"/>
      <c r="D294" s="67"/>
    </row>
    <row r="295" spans="3:4" ht="18" customHeight="1">
      <c r="C295" s="67"/>
      <c r="D295" s="67"/>
    </row>
    <row r="296" spans="3:4" ht="18" customHeight="1">
      <c r="C296" s="67"/>
      <c r="D296" s="67"/>
    </row>
    <row r="297" spans="3:4" ht="18" customHeight="1">
      <c r="C297" s="67"/>
      <c r="D297" s="67"/>
    </row>
    <row r="298" spans="3:4" ht="18" customHeight="1">
      <c r="C298" s="67"/>
      <c r="D298" s="67"/>
    </row>
    <row r="299" spans="3:4" ht="18" customHeight="1">
      <c r="C299" s="67"/>
      <c r="D299" s="67"/>
    </row>
    <row r="300" spans="3:4" ht="18" customHeight="1">
      <c r="C300" s="67"/>
      <c r="D300" s="67"/>
    </row>
    <row r="301" spans="3:4" ht="18" customHeight="1">
      <c r="C301" s="67"/>
      <c r="D301" s="67"/>
    </row>
    <row r="302" spans="3:4" ht="18" customHeight="1">
      <c r="C302" s="67"/>
      <c r="D302" s="67"/>
    </row>
    <row r="303" spans="3:4" ht="18" customHeight="1">
      <c r="C303" s="67"/>
      <c r="D303" s="67"/>
    </row>
    <row r="304" spans="3:4" ht="18" customHeight="1">
      <c r="C304" s="67"/>
      <c r="D304" s="67"/>
    </row>
    <row r="305" spans="3:4" ht="18" customHeight="1">
      <c r="C305" s="67"/>
      <c r="D305" s="67"/>
    </row>
    <row r="306" spans="3:4" ht="18" customHeight="1">
      <c r="C306" s="67"/>
      <c r="D306" s="67"/>
    </row>
    <row r="307" spans="3:4" ht="18" customHeight="1">
      <c r="C307" s="67"/>
      <c r="D307" s="67"/>
    </row>
    <row r="308" spans="3:4" ht="18" customHeight="1">
      <c r="C308" s="67"/>
      <c r="D308" s="67"/>
    </row>
    <row r="309" spans="3:4" ht="18" customHeight="1">
      <c r="C309" s="67"/>
      <c r="D309" s="67"/>
    </row>
    <row r="310" spans="3:4" ht="18" customHeight="1">
      <c r="C310" s="67"/>
      <c r="D310" s="67"/>
    </row>
    <row r="311" spans="3:4" ht="18" customHeight="1">
      <c r="C311" s="67"/>
      <c r="D311" s="67"/>
    </row>
    <row r="312" spans="3:4" ht="18" customHeight="1">
      <c r="C312" s="67"/>
      <c r="D312" s="67"/>
    </row>
    <row r="313" spans="3:4" ht="18" customHeight="1">
      <c r="C313" s="67"/>
      <c r="D313" s="67"/>
    </row>
    <row r="314" spans="3:4" ht="18" customHeight="1">
      <c r="C314" s="67"/>
      <c r="D314" s="67"/>
    </row>
    <row r="315" spans="3:4" ht="18" customHeight="1">
      <c r="C315" s="67"/>
      <c r="D315" s="67"/>
    </row>
    <row r="316" spans="3:4" ht="18" customHeight="1">
      <c r="C316" s="67"/>
      <c r="D316" s="67"/>
    </row>
    <row r="317" spans="3:4" ht="18" customHeight="1">
      <c r="C317" s="67"/>
      <c r="D317" s="67"/>
    </row>
    <row r="318" spans="3:4" ht="18" customHeight="1">
      <c r="C318" s="67"/>
      <c r="D318" s="67"/>
    </row>
    <row r="319" spans="3:4" ht="18" customHeight="1">
      <c r="C319" s="67"/>
      <c r="D319" s="67"/>
    </row>
    <row r="320" spans="3:4" ht="18" customHeight="1">
      <c r="C320" s="67"/>
      <c r="D320" s="67"/>
    </row>
    <row r="321" spans="3:4" ht="18" customHeight="1">
      <c r="C321" s="67"/>
      <c r="D321" s="67"/>
    </row>
    <row r="322" spans="3:4" ht="18" customHeight="1">
      <c r="C322" s="67"/>
      <c r="D322" s="67"/>
    </row>
    <row r="323" spans="3:4" ht="18" customHeight="1">
      <c r="C323" s="67"/>
      <c r="D323" s="67"/>
    </row>
    <row r="324" spans="3:4" ht="18" customHeight="1">
      <c r="C324" s="67"/>
      <c r="D324" s="67"/>
    </row>
    <row r="325" spans="3:4" ht="18" customHeight="1">
      <c r="C325" s="67"/>
      <c r="D325" s="67"/>
    </row>
    <row r="326" spans="3:4" ht="18" customHeight="1">
      <c r="C326" s="67"/>
      <c r="D326" s="67"/>
    </row>
    <row r="327" spans="3:4" ht="18" customHeight="1">
      <c r="C327" s="67"/>
      <c r="D327" s="67"/>
    </row>
    <row r="328" spans="3:4" ht="18" customHeight="1">
      <c r="C328" s="67"/>
      <c r="D328" s="67"/>
    </row>
    <row r="329" spans="3:4" ht="18" customHeight="1">
      <c r="C329" s="67"/>
      <c r="D329" s="67"/>
    </row>
    <row r="330" spans="3:4" ht="18" customHeight="1">
      <c r="C330" s="67"/>
      <c r="D330" s="67"/>
    </row>
    <row r="331" spans="3:4" ht="18" customHeight="1">
      <c r="C331" s="67"/>
      <c r="D331" s="67"/>
    </row>
    <row r="332" spans="3:4" ht="18" customHeight="1">
      <c r="C332" s="67"/>
      <c r="D332" s="67"/>
    </row>
    <row r="333" spans="3:4" ht="18" customHeight="1">
      <c r="C333" s="67"/>
      <c r="D333" s="67"/>
    </row>
    <row r="334" spans="3:4" ht="18" customHeight="1">
      <c r="C334" s="67"/>
      <c r="D334" s="67"/>
    </row>
    <row r="335" spans="3:4" ht="18" customHeight="1">
      <c r="C335" s="67"/>
      <c r="D335" s="67"/>
    </row>
    <row r="336" spans="3:4" ht="18" customHeight="1">
      <c r="C336" s="67"/>
      <c r="D336" s="67"/>
    </row>
    <row r="337" spans="3:4" ht="18" customHeight="1">
      <c r="C337" s="67"/>
      <c r="D337" s="67"/>
    </row>
    <row r="338" spans="3:4" ht="18" customHeight="1">
      <c r="C338" s="67"/>
      <c r="D338" s="67"/>
    </row>
    <row r="339" spans="3:4" ht="18" customHeight="1">
      <c r="C339" s="67"/>
      <c r="D339" s="67"/>
    </row>
    <row r="340" spans="3:4" ht="18" customHeight="1">
      <c r="C340" s="67"/>
      <c r="D340" s="67"/>
    </row>
    <row r="341" spans="3:4" ht="18" customHeight="1">
      <c r="C341" s="67"/>
      <c r="D341" s="67"/>
    </row>
    <row r="342" spans="3:4" ht="18" customHeight="1">
      <c r="C342" s="67"/>
      <c r="D342" s="67"/>
    </row>
    <row r="343" spans="3:4" ht="18" customHeight="1">
      <c r="C343" s="67"/>
      <c r="D343" s="67"/>
    </row>
    <row r="344" spans="3:4" ht="18" customHeight="1">
      <c r="C344" s="67"/>
      <c r="D344" s="67"/>
    </row>
    <row r="345" spans="3:4" ht="18" customHeight="1">
      <c r="C345" s="67"/>
      <c r="D345" s="67"/>
    </row>
    <row r="346" spans="3:4" ht="18" customHeight="1">
      <c r="C346" s="67"/>
      <c r="D346" s="67"/>
    </row>
    <row r="347" spans="3:4" ht="18" customHeight="1">
      <c r="C347" s="67"/>
      <c r="D347" s="67"/>
    </row>
    <row r="348" spans="3:4" ht="18" customHeight="1">
      <c r="C348" s="67"/>
      <c r="D348" s="67"/>
    </row>
    <row r="349" spans="3:4" ht="18" customHeight="1">
      <c r="C349" s="67"/>
      <c r="D349" s="67"/>
    </row>
    <row r="350" spans="3:4" ht="18" customHeight="1">
      <c r="C350" s="67"/>
      <c r="D350" s="67"/>
    </row>
    <row r="351" spans="3:4" ht="18" customHeight="1">
      <c r="C351" s="67"/>
      <c r="D351" s="67"/>
    </row>
    <row r="352" spans="3:4" ht="18" customHeight="1">
      <c r="C352" s="67"/>
      <c r="D352" s="67"/>
    </row>
    <row r="353" spans="3:4" ht="18" customHeight="1">
      <c r="C353" s="67"/>
      <c r="D353" s="67"/>
    </row>
    <row r="354" spans="3:4" ht="18" customHeight="1">
      <c r="C354" s="67"/>
      <c r="D354" s="67"/>
    </row>
    <row r="355" spans="3:4" ht="18" customHeight="1">
      <c r="C355" s="67"/>
      <c r="D355" s="67"/>
    </row>
    <row r="356" spans="3:4" ht="18" customHeight="1">
      <c r="C356" s="67"/>
      <c r="D356" s="67"/>
    </row>
    <row r="357" spans="3:4" ht="18" customHeight="1">
      <c r="C357" s="67"/>
      <c r="D357" s="67"/>
    </row>
    <row r="358" spans="3:4" ht="18" customHeight="1">
      <c r="C358" s="67"/>
      <c r="D358" s="67"/>
    </row>
    <row r="359" spans="3:4" ht="18" customHeight="1">
      <c r="C359" s="67"/>
      <c r="D359" s="67"/>
    </row>
    <row r="360" spans="3:4" ht="18" customHeight="1">
      <c r="C360" s="67"/>
      <c r="D360" s="67"/>
    </row>
    <row r="361" spans="3:4" ht="18" customHeight="1">
      <c r="C361" s="67"/>
      <c r="D361" s="67"/>
    </row>
    <row r="362" spans="3:4" ht="18" customHeight="1">
      <c r="C362" s="67"/>
      <c r="D362" s="67"/>
    </row>
    <row r="363" spans="3:4" ht="18" customHeight="1">
      <c r="C363" s="67"/>
      <c r="D363" s="67"/>
    </row>
    <row r="364" spans="3:4" ht="18" customHeight="1">
      <c r="C364" s="67"/>
      <c r="D364" s="67"/>
    </row>
    <row r="365" spans="3:4" ht="18" customHeight="1">
      <c r="C365" s="67"/>
      <c r="D365" s="67"/>
    </row>
    <row r="366" spans="3:4" ht="18" customHeight="1">
      <c r="C366" s="67"/>
      <c r="D366" s="67"/>
    </row>
    <row r="367" spans="3:4" ht="18" customHeight="1">
      <c r="C367" s="67"/>
      <c r="D367" s="67"/>
    </row>
    <row r="368" spans="3:4" ht="18" customHeight="1">
      <c r="C368" s="67"/>
      <c r="D368" s="67"/>
    </row>
    <row r="369" spans="3:4" ht="18" customHeight="1">
      <c r="C369" s="67"/>
      <c r="D369" s="67"/>
    </row>
    <row r="370" spans="3:4" ht="18" customHeight="1">
      <c r="C370" s="67"/>
      <c r="D370" s="67"/>
    </row>
    <row r="371" spans="3:4" ht="18" customHeight="1">
      <c r="C371" s="67"/>
      <c r="D371" s="67"/>
    </row>
    <row r="372" spans="3:4" ht="18" customHeight="1">
      <c r="C372" s="67"/>
      <c r="D372" s="67"/>
    </row>
    <row r="373" spans="3:4" ht="18" customHeight="1">
      <c r="C373" s="67"/>
      <c r="D373" s="67"/>
    </row>
    <row r="374" spans="3:4" ht="18" customHeight="1">
      <c r="C374" s="67"/>
      <c r="D374" s="67"/>
    </row>
    <row r="375" spans="3:4" ht="18" customHeight="1">
      <c r="C375" s="67"/>
      <c r="D375" s="67"/>
    </row>
    <row r="376" spans="3:4" ht="18" customHeight="1">
      <c r="C376" s="67"/>
      <c r="D376" s="67"/>
    </row>
    <row r="377" spans="3:4" ht="18" customHeight="1">
      <c r="C377" s="67"/>
      <c r="D377" s="67"/>
    </row>
    <row r="378" spans="3:4" ht="18" customHeight="1">
      <c r="C378" s="67"/>
      <c r="D378" s="67"/>
    </row>
    <row r="379" spans="3:4" ht="18" customHeight="1">
      <c r="C379" s="67"/>
      <c r="D379" s="67"/>
    </row>
    <row r="380" spans="3:4" ht="18" customHeight="1">
      <c r="C380" s="67"/>
      <c r="D380" s="67"/>
    </row>
    <row r="381" spans="3:4" ht="18" customHeight="1">
      <c r="C381" s="67"/>
      <c r="D381" s="67"/>
    </row>
    <row r="382" spans="3:4" ht="18" customHeight="1">
      <c r="C382" s="67"/>
      <c r="D382" s="67"/>
    </row>
    <row r="383" spans="3:4" ht="18" customHeight="1">
      <c r="C383" s="67"/>
      <c r="D383" s="67"/>
    </row>
    <row r="384" spans="3:4" ht="18" customHeight="1">
      <c r="C384" s="67"/>
      <c r="D384" s="67"/>
    </row>
    <row r="385" spans="3:4" ht="18" customHeight="1">
      <c r="C385" s="67"/>
      <c r="D385" s="67"/>
    </row>
    <row r="386" spans="3:4" ht="18" customHeight="1">
      <c r="C386" s="67"/>
      <c r="D386" s="67"/>
    </row>
    <row r="387" spans="3:4" ht="18" customHeight="1">
      <c r="C387" s="67"/>
      <c r="D387" s="67"/>
    </row>
    <row r="388" spans="3:4" ht="18" customHeight="1">
      <c r="C388" s="67"/>
      <c r="D388" s="67"/>
    </row>
    <row r="389" spans="3:4" ht="18" customHeight="1">
      <c r="C389" s="67"/>
      <c r="D389" s="67"/>
    </row>
    <row r="390" spans="3:4" ht="18" customHeight="1">
      <c r="C390" s="67"/>
      <c r="D390" s="67"/>
    </row>
    <row r="391" spans="3:4" ht="18" customHeight="1">
      <c r="C391" s="67"/>
      <c r="D391" s="67"/>
    </row>
    <row r="392" spans="3:4" ht="18" customHeight="1">
      <c r="C392" s="67"/>
      <c r="D392" s="67"/>
    </row>
    <row r="393" spans="3:4" ht="18" customHeight="1">
      <c r="C393" s="67"/>
      <c r="D393" s="67"/>
    </row>
    <row r="394" spans="3:4" ht="18" customHeight="1">
      <c r="C394" s="67"/>
      <c r="D394" s="67"/>
    </row>
    <row r="395" spans="3:4" ht="18" customHeight="1">
      <c r="C395" s="67"/>
      <c r="D395" s="67"/>
    </row>
    <row r="396" spans="3:4" ht="18" customHeight="1">
      <c r="C396" s="67"/>
      <c r="D396" s="67"/>
    </row>
    <row r="397" spans="3:4" ht="18" customHeight="1">
      <c r="C397" s="67"/>
      <c r="D397" s="67"/>
    </row>
    <row r="398" spans="3:4" ht="18" customHeight="1">
      <c r="C398" s="67"/>
      <c r="D398" s="67"/>
    </row>
    <row r="399" spans="3:4" ht="18" customHeight="1">
      <c r="C399" s="67"/>
      <c r="D399" s="67"/>
    </row>
    <row r="400" spans="3:4" ht="18" customHeight="1">
      <c r="C400" s="67"/>
      <c r="D400" s="67"/>
    </row>
    <row r="401" spans="3:4" ht="18" customHeight="1">
      <c r="C401" s="67"/>
      <c r="D401" s="67"/>
    </row>
    <row r="402" spans="3:4" ht="18" customHeight="1">
      <c r="C402" s="67"/>
      <c r="D402" s="67"/>
    </row>
    <row r="403" spans="3:4" ht="18" customHeight="1">
      <c r="C403" s="67"/>
      <c r="D403" s="67"/>
    </row>
    <row r="404" spans="3:4" ht="18" customHeight="1">
      <c r="C404" s="67"/>
      <c r="D404" s="67"/>
    </row>
    <row r="405" spans="3:4" ht="18" customHeight="1">
      <c r="C405" s="67"/>
      <c r="D405" s="67"/>
    </row>
    <row r="406" spans="3:4" ht="18" customHeight="1">
      <c r="C406" s="67"/>
      <c r="D406" s="67"/>
    </row>
    <row r="407" spans="3:4" ht="18" customHeight="1">
      <c r="C407" s="67"/>
      <c r="D407" s="67"/>
    </row>
    <row r="408" spans="3:4" ht="18" customHeight="1">
      <c r="C408" s="67"/>
      <c r="D408" s="67"/>
    </row>
    <row r="409" spans="3:4" ht="18" customHeight="1">
      <c r="C409" s="67"/>
      <c r="D409" s="67"/>
    </row>
    <row r="410" spans="3:4" ht="18" customHeight="1">
      <c r="C410" s="67"/>
      <c r="D410" s="67"/>
    </row>
    <row r="411" spans="3:4" ht="18" customHeight="1">
      <c r="C411" s="67"/>
      <c r="D411" s="67"/>
    </row>
    <row r="412" spans="3:4" ht="18" customHeight="1">
      <c r="C412" s="67"/>
      <c r="D412" s="67"/>
    </row>
    <row r="413" spans="3:4" ht="18" customHeight="1">
      <c r="C413" s="67"/>
      <c r="D413" s="67"/>
    </row>
    <row r="414" spans="3:4" ht="18" customHeight="1">
      <c r="C414" s="67"/>
      <c r="D414" s="67"/>
    </row>
    <row r="415" spans="3:4" ht="18" customHeight="1">
      <c r="C415" s="67"/>
      <c r="D415" s="67"/>
    </row>
    <row r="416" spans="3:4" ht="18" customHeight="1">
      <c r="C416" s="67"/>
      <c r="D416" s="67"/>
    </row>
    <row r="417" spans="3:4" ht="18" customHeight="1">
      <c r="C417" s="67"/>
      <c r="D417" s="67"/>
    </row>
    <row r="418" spans="3:4" ht="18" customHeight="1">
      <c r="C418" s="67"/>
      <c r="D418" s="67"/>
    </row>
    <row r="419" spans="3:4" ht="18" customHeight="1">
      <c r="C419" s="67"/>
      <c r="D419" s="67"/>
    </row>
    <row r="420" spans="3:4" ht="18" customHeight="1">
      <c r="C420" s="67"/>
      <c r="D420" s="67"/>
    </row>
    <row r="421" spans="3:4" ht="18" customHeight="1">
      <c r="C421" s="67"/>
      <c r="D421" s="67"/>
    </row>
    <row r="422" spans="3:4" ht="18" customHeight="1">
      <c r="C422" s="67"/>
      <c r="D422" s="67"/>
    </row>
    <row r="423" spans="3:4" ht="18" customHeight="1">
      <c r="C423" s="67"/>
      <c r="D423" s="67"/>
    </row>
    <row r="424" spans="3:4" ht="18" customHeight="1">
      <c r="C424" s="67"/>
      <c r="D424" s="67"/>
    </row>
    <row r="425" spans="3:4" ht="18" customHeight="1">
      <c r="C425" s="67"/>
      <c r="D425" s="67"/>
    </row>
    <row r="426" spans="3:4" ht="18" customHeight="1">
      <c r="C426" s="67"/>
      <c r="D426" s="67"/>
    </row>
    <row r="427" spans="3:4" ht="18" customHeight="1">
      <c r="C427" s="67"/>
      <c r="D427" s="67"/>
    </row>
    <row r="428" spans="3:4" ht="18" customHeight="1">
      <c r="C428" s="67"/>
      <c r="D428" s="67"/>
    </row>
    <row r="429" spans="3:4" ht="18" customHeight="1">
      <c r="C429" s="67"/>
      <c r="D429" s="67"/>
    </row>
    <row r="430" spans="3:4" ht="18" customHeight="1">
      <c r="C430" s="67"/>
      <c r="D430" s="67"/>
    </row>
    <row r="431" spans="3:4" ht="18" customHeight="1">
      <c r="C431" s="67"/>
      <c r="D431" s="67"/>
    </row>
    <row r="432" spans="3:4" ht="18" customHeight="1">
      <c r="C432" s="67"/>
      <c r="D432" s="67"/>
    </row>
    <row r="433" spans="3:4" ht="18" customHeight="1">
      <c r="C433" s="67"/>
      <c r="D433" s="67"/>
    </row>
    <row r="434" spans="3:4" ht="18" customHeight="1">
      <c r="C434" s="67"/>
      <c r="D434" s="67"/>
    </row>
    <row r="435" spans="3:4" ht="18" customHeight="1">
      <c r="C435" s="67"/>
      <c r="D435" s="67"/>
    </row>
    <row r="436" spans="3:4" ht="18" customHeight="1">
      <c r="C436" s="67"/>
      <c r="D436" s="67"/>
    </row>
    <row r="437" spans="3:4" ht="18" customHeight="1">
      <c r="C437" s="67"/>
      <c r="D437" s="67"/>
    </row>
    <row r="438" spans="3:4" ht="18" customHeight="1">
      <c r="C438" s="67"/>
      <c r="D438" s="67"/>
    </row>
    <row r="439" spans="3:4" ht="18" customHeight="1">
      <c r="C439" s="67"/>
      <c r="D439" s="67"/>
    </row>
    <row r="440" spans="3:4" ht="18" customHeight="1">
      <c r="C440" s="67"/>
      <c r="D440" s="67"/>
    </row>
    <row r="441" spans="3:4" ht="18" customHeight="1">
      <c r="C441" s="67"/>
      <c r="D441" s="67"/>
    </row>
    <row r="442" spans="3:4" ht="18" customHeight="1">
      <c r="C442" s="67"/>
      <c r="D442" s="67"/>
    </row>
    <row r="443" spans="3:4" ht="18" customHeight="1">
      <c r="C443" s="67"/>
      <c r="D443" s="67"/>
    </row>
    <row r="444" spans="3:4" ht="18" customHeight="1">
      <c r="C444" s="67"/>
      <c r="D444" s="67"/>
    </row>
    <row r="445" spans="3:4" ht="18" customHeight="1">
      <c r="C445" s="67"/>
      <c r="D445" s="67"/>
    </row>
    <row r="446" spans="3:4" ht="18" customHeight="1">
      <c r="C446" s="67"/>
      <c r="D446" s="67"/>
    </row>
    <row r="447" spans="3:4" ht="18" customHeight="1">
      <c r="C447" s="67"/>
      <c r="D447" s="67"/>
    </row>
    <row r="448" spans="3:4" ht="18" customHeight="1">
      <c r="C448" s="67"/>
      <c r="D448" s="67"/>
    </row>
    <row r="449" spans="3:4" ht="18" customHeight="1">
      <c r="C449" s="67"/>
      <c r="D449" s="67"/>
    </row>
    <row r="450" spans="3:4" ht="18" customHeight="1">
      <c r="C450" s="67"/>
      <c r="D450" s="67"/>
    </row>
    <row r="451" spans="3:4" ht="18" customHeight="1">
      <c r="C451" s="67"/>
      <c r="D451" s="67"/>
    </row>
    <row r="452" spans="3:4" ht="18" customHeight="1">
      <c r="C452" s="67"/>
      <c r="D452" s="67"/>
    </row>
    <row r="453" spans="3:4" ht="18" customHeight="1">
      <c r="C453" s="67"/>
      <c r="D453" s="67"/>
    </row>
    <row r="454" spans="3:4" ht="18" customHeight="1">
      <c r="C454" s="67"/>
      <c r="D454" s="67"/>
    </row>
    <row r="455" spans="3:4" ht="18" customHeight="1">
      <c r="C455" s="67"/>
      <c r="D455" s="67"/>
    </row>
    <row r="456" spans="3:4" ht="18" customHeight="1">
      <c r="C456" s="67"/>
      <c r="D456" s="67"/>
    </row>
    <row r="457" spans="3:4" ht="18" customHeight="1">
      <c r="C457" s="67"/>
      <c r="D457" s="67"/>
    </row>
    <row r="458" spans="3:4" ht="18" customHeight="1">
      <c r="C458" s="67"/>
      <c r="D458" s="67"/>
    </row>
    <row r="459" spans="3:4" ht="18" customHeight="1">
      <c r="C459" s="67"/>
      <c r="D459" s="67"/>
    </row>
    <row r="460" spans="3:4" ht="18" customHeight="1">
      <c r="C460" s="67"/>
      <c r="D460" s="67"/>
    </row>
    <row r="461" spans="3:4" ht="18" customHeight="1">
      <c r="C461" s="67"/>
      <c r="D461" s="67"/>
    </row>
    <row r="462" spans="3:4" ht="18" customHeight="1">
      <c r="C462" s="67"/>
      <c r="D462" s="67"/>
    </row>
    <row r="463" spans="3:4" ht="18" customHeight="1">
      <c r="C463" s="67"/>
      <c r="D463" s="67"/>
    </row>
    <row r="464" spans="3:4" ht="18" customHeight="1">
      <c r="C464" s="67"/>
      <c r="D464" s="67"/>
    </row>
    <row r="465" spans="3:4" ht="18" customHeight="1">
      <c r="C465" s="67"/>
      <c r="D465" s="67"/>
    </row>
    <row r="466" spans="3:4" ht="18" customHeight="1">
      <c r="C466" s="67"/>
      <c r="D466" s="67"/>
    </row>
    <row r="467" spans="3:4" ht="18" customHeight="1">
      <c r="C467" s="67"/>
      <c r="D467" s="67"/>
    </row>
    <row r="468" spans="3:4" ht="18" customHeight="1">
      <c r="C468" s="67"/>
      <c r="D468" s="67"/>
    </row>
    <row r="469" spans="3:4" ht="18" customHeight="1">
      <c r="C469" s="67"/>
      <c r="D469" s="67"/>
    </row>
    <row r="470" spans="3:4" ht="18" customHeight="1">
      <c r="C470" s="67"/>
      <c r="D470" s="67"/>
    </row>
    <row r="471" spans="3:4" ht="18" customHeight="1">
      <c r="C471" s="67"/>
      <c r="D471" s="67"/>
    </row>
    <row r="472" spans="3:4" ht="18" customHeight="1">
      <c r="C472" s="67"/>
      <c r="D472" s="67"/>
    </row>
    <row r="473" spans="3:4" ht="18" customHeight="1">
      <c r="C473" s="67"/>
      <c r="D473" s="67"/>
    </row>
    <row r="474" spans="3:4" ht="18" customHeight="1">
      <c r="C474" s="67"/>
      <c r="D474" s="67"/>
    </row>
    <row r="475" spans="3:4" ht="18" customHeight="1">
      <c r="C475" s="67"/>
      <c r="D475" s="67"/>
    </row>
    <row r="476" spans="3:4" ht="18" customHeight="1">
      <c r="C476" s="67"/>
      <c r="D476" s="67"/>
    </row>
    <row r="477" spans="3:4" ht="18" customHeight="1">
      <c r="C477" s="67"/>
      <c r="D477" s="67"/>
    </row>
    <row r="478" spans="3:4" ht="18" customHeight="1">
      <c r="C478" s="67"/>
      <c r="D478" s="67"/>
    </row>
    <row r="479" spans="3:4" ht="18" customHeight="1">
      <c r="C479" s="67"/>
      <c r="D479" s="67"/>
    </row>
    <row r="480" spans="3:4" ht="18" customHeight="1">
      <c r="C480" s="67"/>
      <c r="D480" s="67"/>
    </row>
    <row r="481" spans="3:4" ht="18" customHeight="1">
      <c r="C481" s="67"/>
      <c r="D481" s="67"/>
    </row>
    <row r="482" spans="3:4" ht="18" customHeight="1">
      <c r="C482" s="67"/>
      <c r="D482" s="67"/>
    </row>
    <row r="483" spans="3:4" ht="18" customHeight="1">
      <c r="C483" s="67"/>
      <c r="D483" s="67"/>
    </row>
    <row r="484" spans="3:4" ht="18" customHeight="1">
      <c r="C484" s="67"/>
      <c r="D484" s="67"/>
    </row>
    <row r="485" spans="3:4" ht="18" customHeight="1">
      <c r="C485" s="67"/>
      <c r="D485" s="67"/>
    </row>
    <row r="486" spans="3:4" ht="18" customHeight="1">
      <c r="C486" s="67"/>
      <c r="D486" s="67"/>
    </row>
    <row r="487" spans="3:4" ht="18" customHeight="1">
      <c r="C487" s="67"/>
      <c r="D487" s="67"/>
    </row>
    <row r="488" spans="3:4" ht="18" customHeight="1">
      <c r="C488" s="67"/>
      <c r="D488" s="67"/>
    </row>
    <row r="489" spans="3:4" ht="18" customHeight="1">
      <c r="C489" s="67"/>
      <c r="D489" s="67"/>
    </row>
    <row r="490" spans="3:4" ht="18" customHeight="1">
      <c r="C490" s="67"/>
      <c r="D490" s="67"/>
    </row>
    <row r="491" spans="3:4" ht="18" customHeight="1">
      <c r="C491" s="67"/>
      <c r="D491" s="67"/>
    </row>
    <row r="492" spans="3:4" ht="18" customHeight="1">
      <c r="C492" s="67"/>
      <c r="D492" s="67"/>
    </row>
    <row r="493" spans="3:4" ht="18" customHeight="1">
      <c r="C493" s="67"/>
      <c r="D493" s="67"/>
    </row>
    <row r="494" spans="3:4" ht="18" customHeight="1">
      <c r="C494" s="67"/>
      <c r="D494" s="67"/>
    </row>
    <row r="495" spans="3:4" ht="18" customHeight="1">
      <c r="C495" s="67"/>
      <c r="D495" s="67"/>
    </row>
    <row r="496" spans="3:4" ht="18" customHeight="1">
      <c r="C496" s="67"/>
      <c r="D496" s="67"/>
    </row>
    <row r="497" spans="3:4" ht="18" customHeight="1">
      <c r="C497" s="67"/>
      <c r="D497" s="67"/>
    </row>
    <row r="498" spans="3:4" ht="18" customHeight="1">
      <c r="C498" s="67"/>
      <c r="D498" s="67"/>
    </row>
    <row r="499" spans="3:4" ht="18" customHeight="1">
      <c r="C499" s="67"/>
      <c r="D499" s="67"/>
    </row>
    <row r="500" spans="3:4" ht="18" customHeight="1">
      <c r="C500" s="67"/>
      <c r="D500" s="67"/>
    </row>
    <row r="501" spans="3:4" ht="18" customHeight="1">
      <c r="C501" s="67"/>
      <c r="D501" s="67"/>
    </row>
    <row r="502" spans="3:4" ht="18" customHeight="1">
      <c r="C502" s="67"/>
      <c r="D502" s="67"/>
    </row>
    <row r="503" spans="3:4" ht="18" customHeight="1">
      <c r="C503" s="67"/>
      <c r="D503" s="67"/>
    </row>
    <row r="504" spans="3:4" ht="18" customHeight="1">
      <c r="C504" s="67"/>
      <c r="D504" s="67"/>
    </row>
    <row r="505" spans="3:4" ht="18" customHeight="1">
      <c r="C505" s="67"/>
      <c r="D505" s="67"/>
    </row>
    <row r="506" spans="3:4" ht="18" customHeight="1">
      <c r="C506" s="67"/>
      <c r="D506" s="67"/>
    </row>
    <row r="507" spans="3:4" ht="18" customHeight="1">
      <c r="C507" s="67"/>
      <c r="D507" s="67"/>
    </row>
    <row r="508" spans="3:4" ht="18" customHeight="1">
      <c r="C508" s="67"/>
      <c r="D508" s="67"/>
    </row>
    <row r="509" spans="3:4" ht="18" customHeight="1">
      <c r="C509" s="67"/>
      <c r="D509" s="67"/>
    </row>
    <row r="510" spans="3:4" ht="18" customHeight="1">
      <c r="C510" s="67"/>
      <c r="D510" s="67"/>
    </row>
    <row r="511" spans="3:4" ht="18" customHeight="1">
      <c r="C511" s="67"/>
      <c r="D511" s="67"/>
    </row>
    <row r="512" spans="3:4" ht="18" customHeight="1">
      <c r="C512" s="67"/>
      <c r="D512" s="67"/>
    </row>
    <row r="513" spans="3:4" ht="18" customHeight="1">
      <c r="C513" s="67"/>
      <c r="D513" s="67"/>
    </row>
    <row r="514" spans="3:4" ht="18" customHeight="1">
      <c r="C514" s="67"/>
      <c r="D514" s="67"/>
    </row>
    <row r="515" spans="3:4" ht="18" customHeight="1">
      <c r="C515" s="67"/>
      <c r="D515" s="67"/>
    </row>
    <row r="516" spans="3:4" ht="18" customHeight="1">
      <c r="C516" s="67"/>
      <c r="D516" s="67"/>
    </row>
    <row r="517" spans="3:4" ht="18" customHeight="1">
      <c r="C517" s="67"/>
      <c r="D517" s="67"/>
    </row>
    <row r="518" spans="3:4" ht="18" customHeight="1">
      <c r="C518" s="67"/>
      <c r="D518" s="67"/>
    </row>
    <row r="519" spans="3:4" ht="18" customHeight="1">
      <c r="C519" s="67"/>
      <c r="D519" s="67"/>
    </row>
    <row r="520" spans="3:4" ht="18" customHeight="1">
      <c r="C520" s="67"/>
      <c r="D520" s="67"/>
    </row>
    <row r="521" spans="3:4" ht="18" customHeight="1">
      <c r="C521" s="67"/>
      <c r="D521" s="67"/>
    </row>
    <row r="522" spans="3:4" ht="18" customHeight="1">
      <c r="C522" s="67"/>
      <c r="D522" s="67"/>
    </row>
    <row r="523" spans="3:4" ht="18" customHeight="1">
      <c r="C523" s="67"/>
      <c r="D523" s="67"/>
    </row>
    <row r="524" spans="3:4" ht="18" customHeight="1">
      <c r="C524" s="67"/>
      <c r="D524" s="67"/>
    </row>
    <row r="525" spans="3:4" ht="18" customHeight="1">
      <c r="C525" s="67"/>
      <c r="D525" s="67"/>
    </row>
    <row r="526" spans="3:4" ht="18" customHeight="1">
      <c r="C526" s="67"/>
      <c r="D526" s="67"/>
    </row>
    <row r="527" spans="3:4" ht="18" customHeight="1">
      <c r="C527" s="67"/>
      <c r="D527" s="67"/>
    </row>
    <row r="528" spans="3:4" ht="18" customHeight="1">
      <c r="C528" s="67"/>
      <c r="D528" s="67"/>
    </row>
    <row r="529" spans="3:4" ht="18" customHeight="1">
      <c r="C529" s="67"/>
      <c r="D529" s="67"/>
    </row>
    <row r="530" spans="3:4" ht="18" customHeight="1">
      <c r="C530" s="67"/>
      <c r="D530" s="67"/>
    </row>
    <row r="531" spans="3:4" ht="18" customHeight="1">
      <c r="C531" s="67"/>
      <c r="D531" s="67"/>
    </row>
    <row r="532" spans="3:4" ht="18" customHeight="1">
      <c r="C532" s="67"/>
      <c r="D532" s="67"/>
    </row>
    <row r="533" spans="3:4" ht="18" customHeight="1">
      <c r="C533" s="67"/>
      <c r="D533" s="67"/>
    </row>
    <row r="534" spans="3:4" ht="18" customHeight="1">
      <c r="C534" s="67"/>
      <c r="D534" s="67"/>
    </row>
    <row r="535" spans="3:4" ht="18" customHeight="1">
      <c r="C535" s="67"/>
      <c r="D535" s="67"/>
    </row>
    <row r="536" spans="3:4" ht="18" customHeight="1">
      <c r="C536" s="67"/>
      <c r="D536" s="67"/>
    </row>
    <row r="537" spans="3:4" ht="18" customHeight="1">
      <c r="C537" s="67"/>
      <c r="D537" s="67"/>
    </row>
    <row r="538" spans="3:4" ht="18" customHeight="1">
      <c r="C538" s="67"/>
      <c r="D538" s="67"/>
    </row>
    <row r="539" spans="3:4" ht="18" customHeight="1">
      <c r="C539" s="67"/>
      <c r="D539" s="67"/>
    </row>
    <row r="540" spans="3:4" ht="18" customHeight="1">
      <c r="C540" s="67"/>
      <c r="D540" s="67"/>
    </row>
    <row r="541" spans="3:4" ht="18" customHeight="1">
      <c r="C541" s="67"/>
      <c r="D541" s="67"/>
    </row>
    <row r="542" spans="3:4" ht="18" customHeight="1">
      <c r="C542" s="67"/>
      <c r="D542" s="67"/>
    </row>
    <row r="543" spans="3:4" ht="18" customHeight="1">
      <c r="C543" s="67"/>
      <c r="D543" s="67"/>
    </row>
    <row r="544" spans="3:4" ht="18" customHeight="1">
      <c r="C544" s="67"/>
      <c r="D544" s="67"/>
    </row>
    <row r="545" spans="3:4" ht="18" customHeight="1">
      <c r="C545" s="67"/>
      <c r="D545" s="67"/>
    </row>
    <row r="546" spans="3:4" ht="18" customHeight="1">
      <c r="C546" s="67"/>
      <c r="D546" s="67"/>
    </row>
    <row r="547" spans="3:4" ht="18" customHeight="1">
      <c r="C547" s="67"/>
      <c r="D547" s="67"/>
    </row>
    <row r="548" spans="3:4" ht="18" customHeight="1">
      <c r="C548" s="67"/>
      <c r="D548" s="67"/>
    </row>
    <row r="549" spans="3:4" ht="18" customHeight="1">
      <c r="C549" s="67"/>
      <c r="D549" s="67"/>
    </row>
    <row r="550" spans="3:4" ht="18" customHeight="1">
      <c r="C550" s="67"/>
      <c r="D550" s="67"/>
    </row>
    <row r="551" spans="3:4" ht="18" customHeight="1">
      <c r="C551" s="67"/>
      <c r="D551" s="67"/>
    </row>
    <row r="552" spans="3:4" ht="18" customHeight="1">
      <c r="C552" s="67"/>
      <c r="D552" s="67"/>
    </row>
    <row r="553" spans="3:4" ht="18" customHeight="1">
      <c r="C553" s="67"/>
      <c r="D553" s="67"/>
    </row>
    <row r="554" spans="3:4" ht="18" customHeight="1">
      <c r="C554" s="67"/>
      <c r="D554" s="67"/>
    </row>
    <row r="555" spans="3:4" ht="18" customHeight="1">
      <c r="C555" s="67"/>
      <c r="D555" s="67"/>
    </row>
    <row r="556" spans="3:4" ht="18" customHeight="1">
      <c r="C556" s="67"/>
      <c r="D556" s="67"/>
    </row>
    <row r="557" spans="3:4" ht="18" customHeight="1">
      <c r="C557" s="67"/>
      <c r="D557" s="67"/>
    </row>
    <row r="558" spans="3:4" ht="18" customHeight="1">
      <c r="C558" s="67"/>
      <c r="D558" s="67"/>
    </row>
    <row r="559" spans="3:4" ht="18" customHeight="1">
      <c r="C559" s="67"/>
      <c r="D559" s="67"/>
    </row>
    <row r="560" spans="3:4" ht="18" customHeight="1">
      <c r="C560" s="67"/>
      <c r="D560" s="67"/>
    </row>
    <row r="561" spans="3:4" ht="18" customHeight="1">
      <c r="C561" s="67"/>
      <c r="D561" s="67"/>
    </row>
    <row r="562" spans="3:4" ht="18" customHeight="1">
      <c r="C562" s="67"/>
      <c r="D562" s="67"/>
    </row>
    <row r="563" spans="3:4" ht="18" customHeight="1">
      <c r="C563" s="67"/>
      <c r="D563" s="67"/>
    </row>
    <row r="564" spans="3:4" ht="18" customHeight="1">
      <c r="C564" s="67"/>
      <c r="D564" s="67"/>
    </row>
    <row r="565" spans="3:4" ht="18" customHeight="1">
      <c r="C565" s="67"/>
      <c r="D565" s="67"/>
    </row>
    <row r="566" spans="3:4" ht="18" customHeight="1">
      <c r="C566" s="67"/>
      <c r="D566" s="67"/>
    </row>
    <row r="567" spans="3:4" ht="18" customHeight="1">
      <c r="C567" s="67"/>
      <c r="D567" s="67"/>
    </row>
    <row r="568" spans="3:4" ht="18" customHeight="1">
      <c r="C568" s="67"/>
      <c r="D568" s="67"/>
    </row>
    <row r="569" spans="3:4" ht="18" customHeight="1">
      <c r="C569" s="67"/>
      <c r="D569" s="67"/>
    </row>
    <row r="570" spans="3:4" ht="18" customHeight="1">
      <c r="C570" s="67"/>
      <c r="D570" s="67"/>
    </row>
    <row r="571" spans="3:4" ht="18" customHeight="1">
      <c r="C571" s="67"/>
      <c r="D571" s="67"/>
    </row>
    <row r="572" spans="3:4" ht="18" customHeight="1">
      <c r="C572" s="67"/>
      <c r="D572" s="67"/>
    </row>
    <row r="573" spans="3:4" ht="18" customHeight="1">
      <c r="C573" s="67"/>
      <c r="D573" s="67"/>
    </row>
    <row r="574" spans="3:4" ht="18" customHeight="1">
      <c r="C574" s="67"/>
      <c r="D574" s="67"/>
    </row>
    <row r="575" spans="3:4" ht="18" customHeight="1">
      <c r="C575" s="67"/>
      <c r="D575" s="67"/>
    </row>
    <row r="576" spans="3:4" ht="18" customHeight="1">
      <c r="C576" s="67"/>
      <c r="D576" s="67"/>
    </row>
    <row r="577" spans="3:4" ht="18" customHeight="1">
      <c r="C577" s="67"/>
      <c r="D577" s="67"/>
    </row>
    <row r="578" spans="3:4" ht="18" customHeight="1">
      <c r="C578" s="67"/>
      <c r="D578" s="67"/>
    </row>
    <row r="579" spans="3:4" ht="18" customHeight="1">
      <c r="C579" s="67"/>
      <c r="D579" s="67"/>
    </row>
    <row r="580" spans="3:4" ht="18" customHeight="1">
      <c r="C580" s="67"/>
      <c r="D580" s="67"/>
    </row>
    <row r="581" spans="3:4" ht="18" customHeight="1">
      <c r="C581" s="67"/>
      <c r="D581" s="67"/>
    </row>
    <row r="582" spans="3:4" ht="18" customHeight="1">
      <c r="C582" s="67"/>
      <c r="D582" s="67"/>
    </row>
    <row r="583" spans="3:4" ht="18" customHeight="1">
      <c r="C583" s="67"/>
      <c r="D583" s="67"/>
    </row>
    <row r="584" spans="3:4" ht="18" customHeight="1">
      <c r="C584" s="67"/>
      <c r="D584" s="67"/>
    </row>
    <row r="585" spans="3:4" ht="18" customHeight="1">
      <c r="C585" s="67"/>
      <c r="D585" s="67"/>
    </row>
    <row r="586" spans="3:4" ht="18" customHeight="1">
      <c r="C586" s="67"/>
      <c r="D586" s="67"/>
    </row>
    <row r="587" spans="3:4" ht="18" customHeight="1">
      <c r="C587" s="67"/>
      <c r="D587" s="67"/>
    </row>
    <row r="588" spans="3:4" ht="18" customHeight="1">
      <c r="C588" s="67"/>
      <c r="D588" s="67"/>
    </row>
    <row r="589" spans="3:4" ht="18" customHeight="1">
      <c r="C589" s="67"/>
      <c r="D589" s="67"/>
    </row>
    <row r="590" spans="3:4" ht="18" customHeight="1">
      <c r="C590" s="67"/>
      <c r="D590" s="67"/>
    </row>
    <row r="591" spans="3:4" ht="18" customHeight="1">
      <c r="C591" s="67"/>
      <c r="D591" s="67"/>
    </row>
    <row r="592" spans="3:4" ht="18" customHeight="1">
      <c r="C592" s="67"/>
      <c r="D592" s="67"/>
    </row>
    <row r="593" spans="3:4" ht="18" customHeight="1">
      <c r="C593" s="67"/>
      <c r="D593" s="67"/>
    </row>
    <row r="594" spans="3:4" ht="18" customHeight="1">
      <c r="C594" s="67"/>
      <c r="D594" s="67"/>
    </row>
    <row r="595" spans="3:4" ht="18" customHeight="1">
      <c r="C595" s="67"/>
      <c r="D595" s="67"/>
    </row>
    <row r="596" spans="3:4" ht="18" customHeight="1">
      <c r="C596" s="67"/>
      <c r="D596" s="67"/>
    </row>
    <row r="597" spans="3:4" ht="18" customHeight="1">
      <c r="C597" s="67"/>
      <c r="D597" s="67"/>
    </row>
    <row r="598" spans="3:4" ht="18" customHeight="1">
      <c r="C598" s="67"/>
      <c r="D598" s="67"/>
    </row>
    <row r="599" spans="3:4" ht="18" customHeight="1">
      <c r="C599" s="67"/>
      <c r="D599" s="67"/>
    </row>
    <row r="600" spans="3:4" ht="18" customHeight="1">
      <c r="C600" s="67"/>
      <c r="D600" s="67"/>
    </row>
    <row r="601" spans="3:4" ht="18" customHeight="1">
      <c r="C601" s="67"/>
      <c r="D601" s="67"/>
    </row>
    <row r="602" spans="3:4" ht="18" customHeight="1">
      <c r="C602" s="67"/>
      <c r="D602" s="67"/>
    </row>
    <row r="603" spans="3:4" ht="18" customHeight="1">
      <c r="C603" s="67"/>
      <c r="D603" s="67"/>
    </row>
    <row r="604" spans="3:4" ht="18" customHeight="1">
      <c r="C604" s="67"/>
      <c r="D604" s="67"/>
    </row>
    <row r="605" spans="3:4" ht="18" customHeight="1">
      <c r="C605" s="67"/>
      <c r="D605" s="67"/>
    </row>
    <row r="606" spans="3:4" ht="18" customHeight="1">
      <c r="C606" s="67"/>
      <c r="D606" s="67"/>
    </row>
    <row r="607" spans="3:4" ht="18" customHeight="1">
      <c r="C607" s="67"/>
      <c r="D607" s="67"/>
    </row>
    <row r="608" spans="3:4" ht="18" customHeight="1">
      <c r="C608" s="67"/>
      <c r="D608" s="67"/>
    </row>
    <row r="609" spans="3:4" ht="18" customHeight="1">
      <c r="C609" s="67"/>
      <c r="D609" s="67"/>
    </row>
    <row r="610" spans="3:4" ht="18" customHeight="1">
      <c r="C610" s="67"/>
      <c r="D610" s="67"/>
    </row>
    <row r="611" spans="3:4" ht="18" customHeight="1">
      <c r="C611" s="67"/>
      <c r="D611" s="67"/>
    </row>
    <row r="612" spans="3:4" ht="18" customHeight="1">
      <c r="C612" s="67"/>
      <c r="D612" s="67"/>
    </row>
    <row r="613" spans="3:4" ht="18" customHeight="1">
      <c r="C613" s="67"/>
      <c r="D613" s="67"/>
    </row>
    <row r="614" spans="3:4" ht="18" customHeight="1">
      <c r="C614" s="67"/>
      <c r="D614" s="67"/>
    </row>
    <row r="615" spans="3:4" ht="18" customHeight="1">
      <c r="C615" s="67"/>
      <c r="D615" s="67"/>
    </row>
    <row r="616" spans="3:4" ht="18" customHeight="1">
      <c r="C616" s="67"/>
      <c r="D616" s="67"/>
    </row>
    <row r="617" spans="3:4" ht="18" customHeight="1">
      <c r="C617" s="67"/>
      <c r="D617" s="67"/>
    </row>
    <row r="618" spans="3:4" ht="18" customHeight="1">
      <c r="C618" s="67"/>
      <c r="D618" s="67"/>
    </row>
    <row r="619" spans="3:4" ht="18" customHeight="1">
      <c r="C619" s="67"/>
      <c r="D619" s="67"/>
    </row>
    <row r="620" spans="3:4" ht="18" customHeight="1">
      <c r="C620" s="67"/>
      <c r="D620" s="67"/>
    </row>
    <row r="621" spans="3:4" ht="18" customHeight="1">
      <c r="C621" s="67"/>
      <c r="D621" s="67"/>
    </row>
    <row r="622" spans="3:4" ht="18" customHeight="1">
      <c r="C622" s="67"/>
      <c r="D622" s="67"/>
    </row>
    <row r="623" spans="3:4" ht="18" customHeight="1">
      <c r="C623" s="67"/>
      <c r="D623" s="67"/>
    </row>
    <row r="624" spans="3:4" ht="18" customHeight="1">
      <c r="C624" s="67"/>
      <c r="D624" s="67"/>
    </row>
    <row r="625" spans="3:4" ht="18" customHeight="1">
      <c r="C625" s="67"/>
      <c r="D625" s="67"/>
    </row>
    <row r="626" spans="3:4" ht="18" customHeight="1">
      <c r="C626" s="67"/>
      <c r="D626" s="67"/>
    </row>
    <row r="627" spans="3:4" ht="18" customHeight="1">
      <c r="C627" s="67"/>
      <c r="D627" s="67"/>
    </row>
    <row r="628" spans="3:4" ht="18" customHeight="1">
      <c r="C628" s="67"/>
      <c r="D628" s="67"/>
    </row>
    <row r="629" spans="3:4" ht="18" customHeight="1">
      <c r="C629" s="67"/>
      <c r="D629" s="67"/>
    </row>
    <row r="630" spans="3:4" ht="18" customHeight="1">
      <c r="C630" s="67"/>
      <c r="D630" s="67"/>
    </row>
    <row r="631" spans="3:4" ht="18" customHeight="1">
      <c r="C631" s="67"/>
      <c r="D631" s="67"/>
    </row>
    <row r="632" spans="3:4" ht="18" customHeight="1">
      <c r="C632" s="67"/>
      <c r="D632" s="67"/>
    </row>
    <row r="633" spans="3:4" ht="18" customHeight="1">
      <c r="C633" s="67"/>
      <c r="D633" s="67"/>
    </row>
    <row r="634" spans="3:4" ht="18" customHeight="1">
      <c r="C634" s="67"/>
      <c r="D634" s="67"/>
    </row>
    <row r="635" spans="3:4" ht="18" customHeight="1">
      <c r="C635" s="67"/>
      <c r="D635" s="67"/>
    </row>
    <row r="636" spans="3:4" ht="18" customHeight="1">
      <c r="C636" s="67"/>
      <c r="D636" s="67"/>
    </row>
    <row r="637" spans="3:4" ht="18" customHeight="1">
      <c r="C637" s="67"/>
      <c r="D637" s="67"/>
    </row>
    <row r="638" spans="3:4" ht="18" customHeight="1">
      <c r="C638" s="67"/>
      <c r="D638" s="67"/>
    </row>
    <row r="639" spans="3:4" ht="18" customHeight="1">
      <c r="C639" s="67"/>
      <c r="D639" s="67"/>
    </row>
    <row r="640" spans="3:4" ht="18" customHeight="1">
      <c r="C640" s="67"/>
      <c r="D640" s="67"/>
    </row>
    <row r="641" spans="3:4" ht="18" customHeight="1">
      <c r="C641" s="67"/>
      <c r="D641" s="67"/>
    </row>
    <row r="642" spans="3:4" ht="18" customHeight="1">
      <c r="C642" s="67"/>
      <c r="D642" s="67"/>
    </row>
    <row r="643" spans="3:4" ht="18" customHeight="1">
      <c r="C643" s="67"/>
      <c r="D643" s="67"/>
    </row>
    <row r="644" spans="3:4" ht="18" customHeight="1">
      <c r="C644" s="67"/>
      <c r="D644" s="67"/>
    </row>
    <row r="645" spans="3:4" ht="18" customHeight="1">
      <c r="C645" s="67"/>
      <c r="D645" s="67"/>
    </row>
    <row r="646" spans="3:4" ht="18" customHeight="1">
      <c r="C646" s="67"/>
      <c r="D646" s="67"/>
    </row>
    <row r="647" spans="3:4" ht="18" customHeight="1">
      <c r="C647" s="67"/>
      <c r="D647" s="67"/>
    </row>
    <row r="648" spans="3:4" ht="18" customHeight="1">
      <c r="C648" s="67"/>
      <c r="D648" s="67"/>
    </row>
    <row r="649" spans="3:4" ht="18" customHeight="1">
      <c r="C649" s="67"/>
      <c r="D649" s="67"/>
    </row>
    <row r="650" spans="3:4" ht="18" customHeight="1">
      <c r="C650" s="67"/>
      <c r="D650" s="67"/>
    </row>
    <row r="651" spans="3:4" ht="18" customHeight="1">
      <c r="C651" s="67"/>
      <c r="D651" s="67"/>
    </row>
    <row r="652" spans="3:4" ht="18" customHeight="1">
      <c r="C652" s="67"/>
      <c r="D652" s="67"/>
    </row>
    <row r="653" spans="3:4" ht="18" customHeight="1">
      <c r="C653" s="67"/>
      <c r="D653" s="67"/>
    </row>
    <row r="654" spans="3:4" ht="18" customHeight="1">
      <c r="C654" s="67"/>
      <c r="D654" s="67"/>
    </row>
    <row r="655" spans="3:4" ht="18" customHeight="1">
      <c r="C655" s="67"/>
      <c r="D655" s="67"/>
    </row>
    <row r="656" spans="3:4" ht="18" customHeight="1">
      <c r="C656" s="67"/>
      <c r="D656" s="67"/>
    </row>
    <row r="657" spans="3:4" ht="18" customHeight="1">
      <c r="C657" s="67"/>
      <c r="D657" s="67"/>
    </row>
    <row r="658" spans="3:4" ht="18" customHeight="1">
      <c r="C658" s="67"/>
      <c r="D658" s="67"/>
    </row>
    <row r="659" spans="3:4" ht="18" customHeight="1">
      <c r="C659" s="67"/>
      <c r="D659" s="67"/>
    </row>
    <row r="660" spans="3:4" ht="18" customHeight="1">
      <c r="C660" s="67"/>
      <c r="D660" s="67"/>
    </row>
    <row r="661" spans="3:4" ht="18" customHeight="1">
      <c r="C661" s="67"/>
      <c r="D661" s="67"/>
    </row>
    <row r="662" spans="3:4" ht="18" customHeight="1">
      <c r="C662" s="67"/>
      <c r="D662" s="67"/>
    </row>
    <row r="663" spans="3:4" ht="18" customHeight="1">
      <c r="C663" s="67"/>
      <c r="D663" s="67"/>
    </row>
    <row r="664" spans="3:4" ht="18" customHeight="1">
      <c r="C664" s="67"/>
      <c r="D664" s="67"/>
    </row>
    <row r="665" spans="3:4" ht="18" customHeight="1">
      <c r="C665" s="67"/>
      <c r="D665" s="67"/>
    </row>
    <row r="666" spans="3:4" ht="18" customHeight="1">
      <c r="C666" s="67"/>
      <c r="D666" s="67"/>
    </row>
    <row r="667" spans="3:4" ht="18" customHeight="1">
      <c r="C667" s="67"/>
      <c r="D667" s="67"/>
    </row>
    <row r="668" spans="3:4" ht="18" customHeight="1">
      <c r="C668" s="67"/>
      <c r="D668" s="67"/>
    </row>
    <row r="669" spans="3:4" ht="18" customHeight="1">
      <c r="C669" s="67"/>
      <c r="D669" s="67"/>
    </row>
    <row r="670" spans="3:4" ht="18" customHeight="1">
      <c r="C670" s="67"/>
      <c r="D670" s="67"/>
    </row>
    <row r="671" spans="3:4" ht="18" customHeight="1">
      <c r="C671" s="67"/>
      <c r="D671" s="67"/>
    </row>
    <row r="672" spans="3:4" ht="18" customHeight="1">
      <c r="C672" s="67"/>
      <c r="D672" s="67"/>
    </row>
    <row r="673" spans="3:4" ht="18" customHeight="1">
      <c r="C673" s="67"/>
      <c r="D673" s="67"/>
    </row>
    <row r="674" spans="3:4" ht="18" customHeight="1">
      <c r="C674" s="67"/>
      <c r="D674" s="67"/>
    </row>
    <row r="675" spans="3:4" ht="18" customHeight="1">
      <c r="C675" s="67"/>
      <c r="D675" s="67"/>
    </row>
    <row r="676" spans="3:4" ht="18" customHeight="1">
      <c r="C676" s="67"/>
      <c r="D676" s="67"/>
    </row>
    <row r="677" spans="3:4" ht="18" customHeight="1">
      <c r="C677" s="67"/>
      <c r="D677" s="67"/>
    </row>
    <row r="678" spans="3:4" ht="18" customHeight="1">
      <c r="C678" s="67"/>
      <c r="D678" s="67"/>
    </row>
    <row r="679" spans="3:4" ht="18" customHeight="1">
      <c r="C679" s="67"/>
      <c r="D679" s="67"/>
    </row>
    <row r="680" spans="3:4" ht="18" customHeight="1">
      <c r="C680" s="67"/>
      <c r="D680" s="67"/>
    </row>
    <row r="681" spans="3:4" ht="18" customHeight="1">
      <c r="C681" s="67"/>
      <c r="D681" s="67"/>
    </row>
    <row r="682" spans="3:4" ht="18" customHeight="1">
      <c r="C682" s="67"/>
      <c r="D682" s="67"/>
    </row>
    <row r="683" spans="3:4" ht="18" customHeight="1">
      <c r="C683" s="67"/>
      <c r="D683" s="67"/>
    </row>
    <row r="684" spans="3:4" ht="18" customHeight="1">
      <c r="C684" s="67"/>
      <c r="D684" s="67"/>
    </row>
    <row r="685" spans="3:4" ht="18" customHeight="1">
      <c r="C685" s="67"/>
      <c r="D685" s="67"/>
    </row>
    <row r="686" spans="3:4" ht="18" customHeight="1">
      <c r="C686" s="67"/>
      <c r="D686" s="67"/>
    </row>
    <row r="687" spans="3:4" ht="18" customHeight="1">
      <c r="C687" s="67"/>
      <c r="D687" s="67"/>
    </row>
    <row r="688" spans="3:4" ht="18" customHeight="1">
      <c r="C688" s="67"/>
      <c r="D688" s="67"/>
    </row>
    <row r="689" spans="3:4" ht="18" customHeight="1">
      <c r="C689" s="67"/>
      <c r="D689" s="67"/>
    </row>
    <row r="690" spans="3:4" ht="18" customHeight="1">
      <c r="C690" s="67"/>
      <c r="D690" s="67"/>
    </row>
    <row r="691" spans="3:4" ht="18" customHeight="1">
      <c r="C691" s="67"/>
      <c r="D691" s="67"/>
    </row>
    <row r="692" spans="3:4" ht="18" customHeight="1">
      <c r="C692" s="67"/>
      <c r="D692" s="67"/>
    </row>
    <row r="693" spans="3:4" ht="18" customHeight="1">
      <c r="C693" s="67"/>
      <c r="D693" s="67"/>
    </row>
    <row r="694" spans="3:4" ht="18" customHeight="1">
      <c r="C694" s="67"/>
      <c r="D694" s="67"/>
    </row>
    <row r="695" spans="3:4" ht="18" customHeight="1">
      <c r="C695" s="67"/>
      <c r="D695" s="67"/>
    </row>
    <row r="696" spans="3:4" ht="18" customHeight="1">
      <c r="C696" s="67"/>
      <c r="D696" s="67"/>
    </row>
    <row r="697" spans="3:4" ht="18" customHeight="1">
      <c r="C697" s="67"/>
      <c r="D697" s="67"/>
    </row>
    <row r="698" spans="3:4" ht="18" customHeight="1">
      <c r="C698" s="67"/>
      <c r="D698" s="67"/>
    </row>
    <row r="699" spans="3:4" ht="18" customHeight="1">
      <c r="C699" s="67"/>
      <c r="D699" s="67"/>
    </row>
    <row r="700" spans="3:4" ht="18" customHeight="1">
      <c r="C700" s="67"/>
      <c r="D700" s="67"/>
    </row>
    <row r="701" spans="3:4" ht="18" customHeight="1">
      <c r="C701" s="67"/>
      <c r="D701" s="67"/>
    </row>
    <row r="702" spans="3:4" ht="18" customHeight="1">
      <c r="C702" s="67"/>
      <c r="D702" s="67"/>
    </row>
    <row r="703" spans="3:4" ht="18" customHeight="1">
      <c r="C703" s="67"/>
      <c r="D703" s="67"/>
    </row>
    <row r="704" spans="3:4" ht="18" customHeight="1">
      <c r="C704" s="67"/>
      <c r="D704" s="67"/>
    </row>
    <row r="705" spans="3:4" ht="18" customHeight="1">
      <c r="C705" s="67"/>
      <c r="D705" s="67"/>
    </row>
    <row r="706" spans="3:4" ht="18" customHeight="1">
      <c r="C706" s="67"/>
      <c r="D706" s="67"/>
    </row>
    <row r="707" spans="3:4" ht="18" customHeight="1">
      <c r="C707" s="67"/>
      <c r="D707" s="67"/>
    </row>
    <row r="708" spans="3:4" ht="18" customHeight="1">
      <c r="C708" s="67"/>
      <c r="D708" s="67"/>
    </row>
    <row r="709" spans="3:4" ht="18" customHeight="1">
      <c r="C709" s="67"/>
      <c r="D709" s="67"/>
    </row>
    <row r="710" spans="3:4" ht="18" customHeight="1">
      <c r="C710" s="67"/>
      <c r="D710" s="67"/>
    </row>
    <row r="711" spans="3:4" ht="18" customHeight="1">
      <c r="C711" s="67"/>
      <c r="D711" s="67"/>
    </row>
    <row r="712" spans="3:4" ht="18" customHeight="1">
      <c r="C712" s="67"/>
      <c r="D712" s="67"/>
    </row>
    <row r="713" spans="3:4" ht="18" customHeight="1">
      <c r="C713" s="67"/>
      <c r="D713" s="67"/>
    </row>
    <row r="714" spans="3:4" ht="18" customHeight="1">
      <c r="C714" s="67"/>
      <c r="D714" s="67"/>
    </row>
    <row r="715" spans="3:4" ht="18" customHeight="1">
      <c r="C715" s="67"/>
      <c r="D715" s="67"/>
    </row>
    <row r="716" spans="3:4" ht="18" customHeight="1">
      <c r="C716" s="67"/>
      <c r="D716" s="67"/>
    </row>
    <row r="717" spans="3:4" ht="18" customHeight="1">
      <c r="C717" s="67"/>
      <c r="D717" s="67"/>
    </row>
    <row r="718" spans="3:4" ht="18" customHeight="1">
      <c r="C718" s="67"/>
      <c r="D718" s="67"/>
    </row>
    <row r="719" spans="3:4" ht="18" customHeight="1">
      <c r="C719" s="67"/>
      <c r="D719" s="67"/>
    </row>
    <row r="720" spans="3:4" ht="18" customHeight="1">
      <c r="C720" s="67"/>
      <c r="D720" s="67"/>
    </row>
    <row r="721" spans="3:4" ht="18" customHeight="1">
      <c r="C721" s="67"/>
      <c r="D721" s="67"/>
    </row>
    <row r="722" spans="3:4" ht="18" customHeight="1">
      <c r="C722" s="67"/>
      <c r="D722" s="67"/>
    </row>
    <row r="723" spans="3:4" ht="18" customHeight="1">
      <c r="C723" s="67"/>
      <c r="D723" s="67"/>
    </row>
    <row r="724" spans="3:4" ht="18" customHeight="1">
      <c r="C724" s="67"/>
      <c r="D724" s="67"/>
    </row>
    <row r="725" spans="3:4" ht="18" customHeight="1">
      <c r="C725" s="67"/>
      <c r="D725" s="67"/>
    </row>
    <row r="726" spans="3:4" ht="18" customHeight="1">
      <c r="C726" s="67"/>
      <c r="D726" s="67"/>
    </row>
    <row r="727" spans="3:4" ht="18" customHeight="1">
      <c r="C727" s="67"/>
      <c r="D727" s="67"/>
    </row>
    <row r="728" spans="3:4" ht="18" customHeight="1">
      <c r="C728" s="67"/>
      <c r="D728" s="67"/>
    </row>
    <row r="729" spans="3:4" ht="18" customHeight="1">
      <c r="C729" s="67"/>
      <c r="D729" s="67"/>
    </row>
    <row r="730" spans="3:4" ht="18" customHeight="1">
      <c r="C730" s="67"/>
      <c r="D730" s="67"/>
    </row>
    <row r="731" spans="3:4" ht="18" customHeight="1">
      <c r="C731" s="67"/>
      <c r="D731" s="67"/>
    </row>
    <row r="732" spans="3:4" ht="18" customHeight="1">
      <c r="C732" s="67"/>
      <c r="D732" s="67"/>
    </row>
    <row r="733" spans="3:4" ht="18" customHeight="1">
      <c r="C733" s="67"/>
      <c r="D733" s="67"/>
    </row>
    <row r="734" spans="3:4" ht="18" customHeight="1">
      <c r="C734" s="67"/>
      <c r="D734" s="67"/>
    </row>
    <row r="735" spans="3:4" ht="18" customHeight="1">
      <c r="C735" s="67"/>
      <c r="D735" s="67"/>
    </row>
    <row r="736" spans="3:4" ht="18" customHeight="1">
      <c r="C736" s="67"/>
      <c r="D736" s="67"/>
    </row>
    <row r="737" spans="3:4" ht="18" customHeight="1">
      <c r="C737" s="67"/>
      <c r="D737" s="67"/>
    </row>
    <row r="738" spans="3:4" ht="18" customHeight="1">
      <c r="C738" s="67"/>
      <c r="D738" s="67"/>
    </row>
    <row r="739" spans="3:4" ht="18" customHeight="1">
      <c r="C739" s="67"/>
      <c r="D739" s="67"/>
    </row>
    <row r="740" spans="3:4" ht="18" customHeight="1">
      <c r="C740" s="67"/>
      <c r="D740" s="67"/>
    </row>
    <row r="741" spans="3:4" ht="18" customHeight="1">
      <c r="C741" s="67"/>
      <c r="D741" s="67"/>
    </row>
    <row r="742" spans="3:4" ht="18" customHeight="1">
      <c r="C742" s="67"/>
      <c r="D742" s="67"/>
    </row>
    <row r="743" spans="3:4" ht="18" customHeight="1">
      <c r="C743" s="67"/>
      <c r="D743" s="67"/>
    </row>
    <row r="744" spans="3:4" ht="18" customHeight="1">
      <c r="C744" s="67"/>
      <c r="D744" s="67"/>
    </row>
    <row r="745" spans="3:4" ht="18" customHeight="1">
      <c r="C745" s="67"/>
      <c r="D745" s="67"/>
    </row>
    <row r="746" spans="3:4" ht="18" customHeight="1">
      <c r="C746" s="67"/>
      <c r="D746" s="67"/>
    </row>
    <row r="747" spans="3:4" ht="18" customHeight="1">
      <c r="C747" s="67"/>
      <c r="D747" s="67"/>
    </row>
    <row r="748" spans="3:4" ht="18" customHeight="1">
      <c r="C748" s="67"/>
      <c r="D748" s="67"/>
    </row>
    <row r="749" spans="3:4" ht="18" customHeight="1">
      <c r="C749" s="67"/>
      <c r="D749" s="67"/>
    </row>
    <row r="750" spans="3:4" ht="18" customHeight="1">
      <c r="C750" s="67"/>
      <c r="D750" s="67"/>
    </row>
    <row r="751" spans="3:4" ht="18" customHeight="1">
      <c r="C751" s="67"/>
      <c r="D751" s="67"/>
    </row>
    <row r="752" spans="3:4" ht="18" customHeight="1">
      <c r="C752" s="67"/>
      <c r="D752" s="67"/>
    </row>
    <row r="753" spans="3:4" ht="18" customHeight="1">
      <c r="C753" s="67"/>
      <c r="D753" s="67"/>
    </row>
    <row r="754" spans="3:4" ht="18" customHeight="1">
      <c r="C754" s="67"/>
      <c r="D754" s="67"/>
    </row>
    <row r="755" spans="3:4" ht="18" customHeight="1">
      <c r="C755" s="67"/>
      <c r="D755" s="67"/>
    </row>
    <row r="756" spans="3:4" ht="18" customHeight="1">
      <c r="C756" s="67"/>
      <c r="D756" s="67"/>
    </row>
    <row r="757" spans="3:4" ht="18" customHeight="1">
      <c r="C757" s="67"/>
      <c r="D757" s="67"/>
    </row>
    <row r="758" spans="3:4" ht="18" customHeight="1">
      <c r="C758" s="67"/>
      <c r="D758" s="67"/>
    </row>
    <row r="759" spans="3:4" ht="18" customHeight="1">
      <c r="C759" s="67"/>
      <c r="D759" s="67"/>
    </row>
    <row r="760" spans="3:4" ht="18" customHeight="1">
      <c r="C760" s="67"/>
      <c r="D760" s="67"/>
    </row>
    <row r="761" spans="3:4" ht="18" customHeight="1">
      <c r="C761" s="67"/>
      <c r="D761" s="67"/>
    </row>
    <row r="762" spans="3:4" ht="18" customHeight="1">
      <c r="C762" s="67"/>
      <c r="D762" s="67"/>
    </row>
    <row r="763" spans="3:4" ht="18" customHeight="1">
      <c r="C763" s="67"/>
      <c r="D763" s="67"/>
    </row>
    <row r="764" spans="3:4" ht="18" customHeight="1">
      <c r="C764" s="67"/>
      <c r="D764" s="67"/>
    </row>
    <row r="765" spans="3:4" ht="18" customHeight="1">
      <c r="C765" s="67"/>
      <c r="D765" s="67"/>
    </row>
    <row r="766" spans="3:4" ht="18" customHeight="1">
      <c r="C766" s="67"/>
      <c r="D766" s="67"/>
    </row>
    <row r="767" spans="3:4" ht="18" customHeight="1">
      <c r="C767" s="67"/>
      <c r="D767" s="67"/>
    </row>
    <row r="768" spans="3:4" ht="18" customHeight="1">
      <c r="C768" s="67"/>
      <c r="D768" s="67"/>
    </row>
    <row r="769" spans="3:4" ht="18" customHeight="1">
      <c r="C769" s="67"/>
      <c r="D769" s="67"/>
    </row>
    <row r="770" spans="3:4" ht="18" customHeight="1">
      <c r="C770" s="67"/>
      <c r="D770" s="67"/>
    </row>
    <row r="771" spans="3:4" ht="18" customHeight="1">
      <c r="C771" s="67"/>
      <c r="D771" s="67"/>
    </row>
    <row r="772" spans="3:4" ht="18" customHeight="1">
      <c r="C772" s="67"/>
      <c r="D772" s="67"/>
    </row>
    <row r="773" spans="3:4" ht="18" customHeight="1">
      <c r="C773" s="67"/>
      <c r="D773" s="67"/>
    </row>
    <row r="774" spans="3:4" ht="18" customHeight="1">
      <c r="C774" s="67"/>
      <c r="D774" s="67"/>
    </row>
    <row r="775" spans="3:4" ht="18" customHeight="1">
      <c r="C775" s="67"/>
      <c r="D775" s="67"/>
    </row>
    <row r="776" spans="3:4" ht="18" customHeight="1">
      <c r="C776" s="67"/>
      <c r="D776" s="67"/>
    </row>
    <row r="777" spans="3:4" ht="18" customHeight="1">
      <c r="C777" s="67"/>
      <c r="D777" s="67"/>
    </row>
    <row r="778" spans="3:4" ht="18" customHeight="1">
      <c r="C778" s="67"/>
      <c r="D778" s="67"/>
    </row>
    <row r="779" spans="3:4" ht="18" customHeight="1">
      <c r="C779" s="67"/>
      <c r="D779" s="67"/>
    </row>
    <row r="780" spans="3:4" ht="18" customHeight="1">
      <c r="C780" s="67"/>
      <c r="D780" s="67"/>
    </row>
    <row r="781" spans="3:4" ht="18" customHeight="1">
      <c r="C781" s="67"/>
      <c r="D781" s="67"/>
    </row>
    <row r="782" spans="3:4" ht="18" customHeight="1">
      <c r="C782" s="67"/>
      <c r="D782" s="67"/>
    </row>
    <row r="783" spans="3:4" ht="18" customHeight="1">
      <c r="C783" s="67"/>
      <c r="D783" s="67"/>
    </row>
    <row r="784" spans="3:4" ht="18" customHeight="1">
      <c r="C784" s="67"/>
      <c r="D784" s="67"/>
    </row>
    <row r="785" spans="3:4" ht="18" customHeight="1">
      <c r="C785" s="67"/>
      <c r="D785" s="67"/>
    </row>
    <row r="786" spans="3:4" ht="18" customHeight="1">
      <c r="C786" s="67"/>
      <c r="D786" s="67"/>
    </row>
    <row r="787" spans="3:4" ht="18" customHeight="1">
      <c r="C787" s="67"/>
      <c r="D787" s="67"/>
    </row>
    <row r="788" spans="3:4" ht="18" customHeight="1">
      <c r="C788" s="67"/>
      <c r="D788" s="67"/>
    </row>
    <row r="789" spans="3:4" ht="18" customHeight="1">
      <c r="C789" s="67"/>
      <c r="D789" s="67"/>
    </row>
    <row r="790" spans="3:4" ht="18" customHeight="1">
      <c r="C790" s="67"/>
      <c r="D790" s="67"/>
    </row>
    <row r="791" spans="3:4" ht="18" customHeight="1">
      <c r="C791" s="67"/>
      <c r="D791" s="67"/>
    </row>
    <row r="792" spans="3:4" ht="18" customHeight="1">
      <c r="C792" s="67"/>
      <c r="D792" s="67"/>
    </row>
    <row r="793" spans="3:4" ht="18" customHeight="1">
      <c r="C793" s="67"/>
      <c r="D793" s="67"/>
    </row>
    <row r="794" spans="3:4" ht="18" customHeight="1">
      <c r="C794" s="67"/>
      <c r="D794" s="67"/>
    </row>
    <row r="795" spans="3:4" ht="18" customHeight="1">
      <c r="C795" s="67"/>
      <c r="D795" s="67"/>
    </row>
    <row r="796" spans="3:4" ht="18" customHeight="1">
      <c r="C796" s="67"/>
      <c r="D796" s="67"/>
    </row>
    <row r="797" spans="3:4" ht="18" customHeight="1">
      <c r="C797" s="67"/>
      <c r="D797" s="67"/>
    </row>
    <row r="798" spans="3:4" ht="18" customHeight="1">
      <c r="C798" s="67"/>
      <c r="D798" s="67"/>
    </row>
    <row r="799" spans="3:4" ht="18" customHeight="1">
      <c r="C799" s="67"/>
      <c r="D799" s="67"/>
    </row>
    <row r="800" spans="3:4" ht="18" customHeight="1">
      <c r="C800" s="67"/>
      <c r="D800" s="67"/>
    </row>
    <row r="801" spans="3:4" ht="18" customHeight="1">
      <c r="C801" s="67"/>
      <c r="D801" s="67"/>
    </row>
    <row r="802" spans="3:4" ht="18" customHeight="1">
      <c r="C802" s="67"/>
      <c r="D802" s="67"/>
    </row>
    <row r="803" spans="3:4" ht="18" customHeight="1">
      <c r="C803" s="67"/>
      <c r="D803" s="67"/>
    </row>
    <row r="804" spans="3:4" ht="18" customHeight="1">
      <c r="C804" s="67"/>
      <c r="D804" s="67"/>
    </row>
    <row r="805" spans="3:4" ht="18" customHeight="1">
      <c r="C805" s="67"/>
      <c r="D805" s="67"/>
    </row>
    <row r="806" spans="3:4" ht="18" customHeight="1">
      <c r="C806" s="67"/>
      <c r="D806" s="67"/>
    </row>
    <row r="807" spans="3:4" ht="18" customHeight="1">
      <c r="C807" s="67"/>
      <c r="D807" s="67"/>
    </row>
    <row r="808" spans="3:4" ht="18" customHeight="1">
      <c r="C808" s="67"/>
      <c r="D808" s="67"/>
    </row>
    <row r="809" spans="3:4" ht="18" customHeight="1">
      <c r="C809" s="67"/>
      <c r="D809" s="67"/>
    </row>
    <row r="810" spans="3:4" ht="18" customHeight="1">
      <c r="C810" s="67"/>
      <c r="D810" s="67"/>
    </row>
    <row r="811" spans="3:4" ht="18" customHeight="1">
      <c r="C811" s="67"/>
      <c r="D811" s="67"/>
    </row>
    <row r="812" spans="3:4" ht="18" customHeight="1">
      <c r="C812" s="67"/>
      <c r="D812" s="67"/>
    </row>
    <row r="813" spans="3:4" ht="18" customHeight="1">
      <c r="C813" s="67"/>
      <c r="D813" s="67"/>
    </row>
    <row r="814" spans="3:4" ht="18" customHeight="1">
      <c r="C814" s="67"/>
      <c r="D814" s="67"/>
    </row>
    <row r="815" spans="3:4" ht="18" customHeight="1">
      <c r="C815" s="67"/>
      <c r="D815" s="67"/>
    </row>
    <row r="816" spans="3:4" ht="18" customHeight="1">
      <c r="C816" s="67"/>
      <c r="D816" s="67"/>
    </row>
    <row r="817" spans="3:4" ht="18" customHeight="1">
      <c r="C817" s="67"/>
      <c r="D817" s="67"/>
    </row>
    <row r="818" spans="3:4" ht="18" customHeight="1">
      <c r="C818" s="67"/>
      <c r="D818" s="67"/>
    </row>
    <row r="819" spans="3:4" ht="18" customHeight="1">
      <c r="C819" s="67"/>
      <c r="D819" s="67"/>
    </row>
    <row r="820" spans="3:4" ht="18" customHeight="1">
      <c r="C820" s="67"/>
      <c r="D820" s="67"/>
    </row>
    <row r="821" spans="3:4" ht="18" customHeight="1">
      <c r="C821" s="67"/>
      <c r="D821" s="67"/>
    </row>
    <row r="822" spans="3:4" ht="18" customHeight="1">
      <c r="C822" s="67"/>
      <c r="D822" s="67"/>
    </row>
    <row r="823" spans="3:4" ht="18" customHeight="1">
      <c r="C823" s="67"/>
      <c r="D823" s="67"/>
    </row>
    <row r="824" spans="3:4" ht="18" customHeight="1">
      <c r="C824" s="67"/>
      <c r="D824" s="67"/>
    </row>
    <row r="825" spans="3:4" ht="18" customHeight="1">
      <c r="C825" s="67"/>
      <c r="D825" s="67"/>
    </row>
    <row r="826" spans="3:4" ht="18" customHeight="1">
      <c r="C826" s="67"/>
      <c r="D826" s="67"/>
    </row>
    <row r="827" spans="3:4" ht="18" customHeight="1">
      <c r="C827" s="67"/>
      <c r="D827" s="67"/>
    </row>
    <row r="828" spans="3:4" ht="18" customHeight="1">
      <c r="C828" s="67"/>
      <c r="D828" s="67"/>
    </row>
    <row r="829" spans="3:4" ht="18" customHeight="1">
      <c r="C829" s="67"/>
      <c r="D829" s="67"/>
    </row>
    <row r="830" spans="3:4" ht="18" customHeight="1">
      <c r="C830" s="67"/>
      <c r="D830" s="67"/>
    </row>
    <row r="831" spans="3:4" ht="18" customHeight="1">
      <c r="C831" s="67"/>
      <c r="D831" s="67"/>
    </row>
    <row r="832" spans="3:4" ht="18" customHeight="1">
      <c r="C832" s="67"/>
      <c r="D832" s="67"/>
    </row>
    <row r="833" spans="3:4" ht="18" customHeight="1">
      <c r="C833" s="67"/>
      <c r="D833" s="67"/>
    </row>
    <row r="834" spans="3:4" ht="18" customHeight="1">
      <c r="C834" s="67"/>
      <c r="D834" s="67"/>
    </row>
    <row r="835" spans="3:4" ht="18" customHeight="1">
      <c r="C835" s="67"/>
      <c r="D835" s="67"/>
    </row>
    <row r="836" spans="3:4" ht="18" customHeight="1">
      <c r="C836" s="67"/>
      <c r="D836" s="67"/>
    </row>
    <row r="837" spans="3:4" ht="18" customHeight="1">
      <c r="C837" s="67"/>
      <c r="D837" s="67"/>
    </row>
    <row r="838" spans="3:4" ht="18" customHeight="1">
      <c r="C838" s="67"/>
      <c r="D838" s="67"/>
    </row>
    <row r="839" spans="3:4" ht="18" customHeight="1">
      <c r="C839" s="67"/>
      <c r="D839" s="67"/>
    </row>
    <row r="840" spans="3:4" ht="18" customHeight="1">
      <c r="C840" s="67"/>
      <c r="D840" s="67"/>
    </row>
    <row r="841" spans="3:4" ht="18" customHeight="1">
      <c r="C841" s="67"/>
      <c r="D841" s="67"/>
    </row>
    <row r="842" spans="3:4" ht="18" customHeight="1">
      <c r="C842" s="67"/>
      <c r="D842" s="67"/>
    </row>
    <row r="843" spans="3:4" ht="18" customHeight="1">
      <c r="C843" s="67"/>
      <c r="D843" s="67"/>
    </row>
    <row r="844" spans="3:4" ht="18" customHeight="1">
      <c r="C844" s="67"/>
      <c r="D844" s="67"/>
    </row>
    <row r="845" spans="3:4" ht="18" customHeight="1">
      <c r="C845" s="67"/>
      <c r="D845" s="67"/>
    </row>
    <row r="846" spans="3:4" ht="18" customHeight="1">
      <c r="C846" s="67"/>
      <c r="D846" s="67"/>
    </row>
    <row r="847" spans="3:4" ht="18" customHeight="1">
      <c r="C847" s="67"/>
      <c r="D847" s="67"/>
    </row>
    <row r="848" spans="3:4" ht="18" customHeight="1">
      <c r="C848" s="67"/>
      <c r="D848" s="67"/>
    </row>
    <row r="849" spans="3:4" ht="18" customHeight="1">
      <c r="C849" s="67"/>
      <c r="D849" s="67"/>
    </row>
    <row r="850" spans="3:4" ht="18" customHeight="1">
      <c r="C850" s="67"/>
      <c r="D850" s="67"/>
    </row>
    <row r="851" spans="3:4" ht="18" customHeight="1">
      <c r="C851" s="67"/>
      <c r="D851" s="67"/>
    </row>
    <row r="852" spans="3:4" ht="18" customHeight="1">
      <c r="C852" s="67"/>
      <c r="D852" s="67"/>
    </row>
    <row r="853" spans="3:4" ht="18" customHeight="1">
      <c r="C853" s="67"/>
      <c r="D853" s="67"/>
    </row>
    <row r="854" spans="3:4" ht="18" customHeight="1">
      <c r="C854" s="67"/>
      <c r="D854" s="67"/>
    </row>
    <row r="855" spans="3:4" ht="18" customHeight="1">
      <c r="C855" s="67"/>
      <c r="D855" s="67"/>
    </row>
    <row r="856" spans="3:4" ht="18" customHeight="1">
      <c r="C856" s="67"/>
      <c r="D856" s="67"/>
    </row>
    <row r="857" spans="3:4" ht="18" customHeight="1">
      <c r="C857" s="67"/>
      <c r="D857" s="67"/>
    </row>
    <row r="858" spans="3:4" ht="18" customHeight="1">
      <c r="C858" s="67"/>
      <c r="D858" s="67"/>
    </row>
    <row r="859" spans="3:4" ht="18" customHeight="1">
      <c r="C859" s="67"/>
      <c r="D859" s="67"/>
    </row>
    <row r="860" spans="3:4" ht="18" customHeight="1">
      <c r="C860" s="67"/>
      <c r="D860" s="67"/>
    </row>
    <row r="861" spans="3:4" ht="18" customHeight="1">
      <c r="C861" s="67"/>
      <c r="D861" s="67"/>
    </row>
    <row r="862" spans="3:4" ht="18" customHeight="1">
      <c r="C862" s="67"/>
      <c r="D862" s="67"/>
    </row>
    <row r="863" spans="3:4" ht="18" customHeight="1">
      <c r="C863" s="67"/>
      <c r="D863" s="67"/>
    </row>
    <row r="864" spans="3:4" ht="18" customHeight="1">
      <c r="C864" s="67"/>
      <c r="D864" s="67"/>
    </row>
    <row r="865" spans="3:4" ht="18" customHeight="1">
      <c r="C865" s="67"/>
      <c r="D865" s="67"/>
    </row>
    <row r="866" spans="3:4" ht="18" customHeight="1">
      <c r="C866" s="67"/>
      <c r="D866" s="67"/>
    </row>
    <row r="867" spans="3:4" ht="18" customHeight="1">
      <c r="C867" s="67"/>
      <c r="D867" s="67"/>
    </row>
    <row r="868" spans="3:4" ht="18" customHeight="1">
      <c r="C868" s="67"/>
      <c r="D868" s="67"/>
    </row>
    <row r="869" spans="3:4" ht="18" customHeight="1">
      <c r="C869" s="67"/>
      <c r="D869" s="67"/>
    </row>
    <row r="870" spans="3:4" ht="18" customHeight="1">
      <c r="C870" s="67"/>
      <c r="D870" s="67"/>
    </row>
    <row r="871" spans="3:4" ht="18" customHeight="1">
      <c r="C871" s="67"/>
      <c r="D871" s="67"/>
    </row>
    <row r="872" spans="3:4" ht="18" customHeight="1">
      <c r="C872" s="67"/>
      <c r="D872" s="67"/>
    </row>
    <row r="873" spans="3:4" ht="18" customHeight="1">
      <c r="C873" s="67"/>
      <c r="D873" s="67"/>
    </row>
    <row r="874" spans="3:4" ht="18" customHeight="1">
      <c r="C874" s="67"/>
      <c r="D874" s="67"/>
    </row>
    <row r="875" spans="3:4" ht="18" customHeight="1">
      <c r="C875" s="67"/>
      <c r="D875" s="67"/>
    </row>
    <row r="876" spans="3:4" ht="18" customHeight="1">
      <c r="C876" s="67"/>
      <c r="D876" s="67"/>
    </row>
    <row r="877" spans="3:4" ht="18" customHeight="1">
      <c r="C877" s="67"/>
      <c r="D877" s="67"/>
    </row>
    <row r="878" spans="3:4" ht="18" customHeight="1">
      <c r="C878" s="67"/>
      <c r="D878" s="67"/>
    </row>
    <row r="879" spans="3:4" ht="18" customHeight="1">
      <c r="C879" s="67"/>
      <c r="D879" s="67"/>
    </row>
    <row r="880" spans="3:4" ht="18" customHeight="1">
      <c r="C880" s="67"/>
      <c r="D880" s="67"/>
    </row>
    <row r="881" spans="3:4" ht="18" customHeight="1">
      <c r="C881" s="67"/>
      <c r="D881" s="67"/>
    </row>
    <row r="882" spans="3:4" ht="18" customHeight="1">
      <c r="C882" s="67"/>
      <c r="D882" s="67"/>
    </row>
    <row r="883" spans="3:4" ht="18" customHeight="1">
      <c r="C883" s="67"/>
      <c r="D883" s="67"/>
    </row>
    <row r="884" spans="3:4" ht="18" customHeight="1">
      <c r="C884" s="67"/>
      <c r="D884" s="67"/>
    </row>
    <row r="885" spans="3:4" ht="18" customHeight="1">
      <c r="C885" s="67"/>
      <c r="D885" s="67"/>
    </row>
    <row r="886" spans="3:4" ht="18" customHeight="1">
      <c r="C886" s="67"/>
      <c r="D886" s="67"/>
    </row>
    <row r="887" spans="3:4" ht="18" customHeight="1">
      <c r="C887" s="67"/>
      <c r="D887" s="67"/>
    </row>
    <row r="888" spans="3:4" ht="18" customHeight="1">
      <c r="C888" s="67"/>
      <c r="D888" s="67"/>
    </row>
    <row r="889" spans="3:4" ht="18" customHeight="1">
      <c r="C889" s="67"/>
      <c r="D889" s="67"/>
    </row>
    <row r="890" spans="3:4" ht="18" customHeight="1">
      <c r="C890" s="67"/>
      <c r="D890" s="67"/>
    </row>
    <row r="891" spans="3:4" ht="18" customHeight="1">
      <c r="C891" s="67"/>
      <c r="D891" s="67"/>
    </row>
    <row r="892" spans="3:4" ht="18" customHeight="1">
      <c r="C892" s="67"/>
      <c r="D892" s="67"/>
    </row>
    <row r="893" spans="3:4" ht="18" customHeight="1">
      <c r="C893" s="67"/>
      <c r="D893" s="67"/>
    </row>
    <row r="894" spans="3:4" ht="18" customHeight="1">
      <c r="C894" s="67"/>
      <c r="D894" s="67"/>
    </row>
    <row r="895" spans="3:4" ht="18" customHeight="1">
      <c r="C895" s="67"/>
      <c r="D895" s="67"/>
    </row>
    <row r="896" spans="3:4" ht="18" customHeight="1">
      <c r="C896" s="67"/>
      <c r="D896" s="67"/>
    </row>
    <row r="897" spans="3:4" ht="18" customHeight="1">
      <c r="C897" s="67"/>
      <c r="D897" s="67"/>
    </row>
    <row r="898" spans="3:4" ht="18" customHeight="1">
      <c r="C898" s="67"/>
      <c r="D898" s="67"/>
    </row>
    <row r="899" spans="3:4" ht="18" customHeight="1">
      <c r="C899" s="67"/>
      <c r="D899" s="67"/>
    </row>
    <row r="900" spans="3:4" ht="18" customHeight="1">
      <c r="C900" s="67"/>
      <c r="D900" s="67"/>
    </row>
    <row r="901" spans="3:4" ht="18" customHeight="1">
      <c r="C901" s="67"/>
      <c r="D901" s="67"/>
    </row>
    <row r="902" spans="3:4" ht="18" customHeight="1">
      <c r="C902" s="67"/>
      <c r="D902" s="67"/>
    </row>
    <row r="903" spans="3:4" ht="18" customHeight="1">
      <c r="C903" s="67"/>
      <c r="D903" s="67"/>
    </row>
    <row r="904" spans="3:4" ht="18" customHeight="1">
      <c r="C904" s="67"/>
      <c r="D904" s="67"/>
    </row>
    <row r="905" spans="3:4" ht="18" customHeight="1">
      <c r="C905" s="67"/>
      <c r="D905" s="67"/>
    </row>
    <row r="906" spans="3:4" ht="18" customHeight="1">
      <c r="C906" s="67"/>
      <c r="D906" s="67"/>
    </row>
    <row r="907" spans="3:4" ht="18" customHeight="1">
      <c r="C907" s="67"/>
      <c r="D907" s="67"/>
    </row>
    <row r="908" spans="3:4" ht="18" customHeight="1">
      <c r="C908" s="67"/>
      <c r="D908" s="67"/>
    </row>
    <row r="909" spans="3:4" ht="18" customHeight="1">
      <c r="C909" s="67"/>
      <c r="D909" s="67"/>
    </row>
    <row r="910" spans="3:4" ht="18" customHeight="1">
      <c r="C910" s="67"/>
      <c r="D910" s="67"/>
    </row>
    <row r="911" spans="3:4" ht="18" customHeight="1">
      <c r="C911" s="67"/>
      <c r="D911" s="67"/>
    </row>
    <row r="912" spans="3:4" ht="18" customHeight="1">
      <c r="C912" s="67"/>
      <c r="D912" s="67"/>
    </row>
    <row r="913" spans="3:4" ht="18" customHeight="1">
      <c r="C913" s="67"/>
      <c r="D913" s="67"/>
    </row>
    <row r="914" spans="3:4" ht="18" customHeight="1">
      <c r="C914" s="67"/>
      <c r="D914" s="67"/>
    </row>
    <row r="915" spans="3:4" ht="18" customHeight="1">
      <c r="C915" s="67"/>
      <c r="D915" s="67"/>
    </row>
    <row r="916" spans="3:4" ht="18" customHeight="1">
      <c r="C916" s="67"/>
      <c r="D916" s="67"/>
    </row>
    <row r="917" spans="3:4" ht="18" customHeight="1">
      <c r="C917" s="67"/>
      <c r="D917" s="67"/>
    </row>
    <row r="918" spans="3:4" ht="18" customHeight="1">
      <c r="C918" s="67"/>
      <c r="D918" s="67"/>
    </row>
    <row r="919" spans="3:4" ht="18" customHeight="1">
      <c r="C919" s="67"/>
      <c r="D919" s="67"/>
    </row>
    <row r="920" spans="3:4" ht="18" customHeight="1">
      <c r="C920" s="67"/>
      <c r="D920" s="67"/>
    </row>
    <row r="921" spans="3:4" ht="18" customHeight="1">
      <c r="C921" s="67"/>
      <c r="D921" s="67"/>
    </row>
    <row r="922" spans="3:4" ht="18" customHeight="1">
      <c r="C922" s="67"/>
      <c r="D922" s="67"/>
    </row>
    <row r="923" spans="3:4" ht="18" customHeight="1">
      <c r="C923" s="67"/>
      <c r="D923" s="67"/>
    </row>
    <row r="924" spans="3:4" ht="18" customHeight="1">
      <c r="C924" s="67"/>
      <c r="D924" s="67"/>
    </row>
    <row r="925" spans="3:4" ht="18" customHeight="1">
      <c r="C925" s="67"/>
      <c r="D925" s="67"/>
    </row>
    <row r="926" spans="3:4" ht="18" customHeight="1">
      <c r="C926" s="67"/>
      <c r="D926" s="67"/>
    </row>
    <row r="927" spans="3:4" ht="18" customHeight="1">
      <c r="C927" s="67"/>
      <c r="D927" s="67"/>
    </row>
    <row r="928" spans="3:4" ht="18" customHeight="1">
      <c r="C928" s="67"/>
      <c r="D928" s="67"/>
    </row>
    <row r="929" spans="3:4" ht="18" customHeight="1">
      <c r="C929" s="67"/>
      <c r="D929" s="67"/>
    </row>
    <row r="930" spans="3:4" ht="18" customHeight="1">
      <c r="C930" s="67"/>
      <c r="D930" s="67"/>
    </row>
    <row r="931" spans="3:4" ht="18" customHeight="1">
      <c r="C931" s="67"/>
      <c r="D931" s="67"/>
    </row>
    <row r="932" spans="3:4" ht="18" customHeight="1">
      <c r="C932" s="67"/>
      <c r="D932" s="67"/>
    </row>
    <row r="933" spans="3:4" ht="18" customHeight="1">
      <c r="C933" s="67"/>
      <c r="D933" s="67"/>
    </row>
    <row r="934" spans="3:4" ht="18" customHeight="1">
      <c r="C934" s="67"/>
      <c r="D934" s="67"/>
    </row>
    <row r="935" spans="3:4" ht="18" customHeight="1">
      <c r="C935" s="67"/>
      <c r="D935" s="67"/>
    </row>
    <row r="936" spans="3:4" ht="18" customHeight="1">
      <c r="C936" s="67"/>
      <c r="D936" s="67"/>
    </row>
    <row r="937" spans="3:4" ht="18" customHeight="1">
      <c r="C937" s="67"/>
      <c r="D937" s="67"/>
    </row>
    <row r="938" spans="3:4" ht="18" customHeight="1">
      <c r="C938" s="67"/>
      <c r="D938" s="67"/>
    </row>
    <row r="939" spans="3:4" ht="18" customHeight="1">
      <c r="C939" s="67"/>
      <c r="D939" s="67"/>
    </row>
    <row r="940" spans="3:4" ht="18" customHeight="1">
      <c r="C940" s="67"/>
      <c r="D940" s="67"/>
    </row>
    <row r="941" spans="3:4" ht="18" customHeight="1">
      <c r="C941" s="67"/>
      <c r="D941" s="67"/>
    </row>
    <row r="942" spans="3:4" ht="18" customHeight="1">
      <c r="C942" s="67"/>
      <c r="D942" s="67"/>
    </row>
    <row r="943" spans="3:4" ht="18" customHeight="1">
      <c r="C943" s="67"/>
      <c r="D943" s="67"/>
    </row>
    <row r="944" spans="3:4" ht="18" customHeight="1">
      <c r="C944" s="67"/>
      <c r="D944" s="67"/>
    </row>
    <row r="945" spans="3:4" ht="18" customHeight="1">
      <c r="C945" s="67"/>
      <c r="D945" s="67"/>
    </row>
    <row r="946" spans="3:4" ht="18" customHeight="1">
      <c r="C946" s="67"/>
      <c r="D946" s="67"/>
    </row>
    <row r="947" spans="3:4" ht="18" customHeight="1">
      <c r="C947" s="67"/>
      <c r="D947" s="67"/>
    </row>
    <row r="948" spans="3:4" ht="18" customHeight="1">
      <c r="C948" s="67"/>
      <c r="D948" s="67"/>
    </row>
    <row r="949" spans="3:4" ht="18" customHeight="1">
      <c r="C949" s="67"/>
      <c r="D949" s="67"/>
    </row>
    <row r="950" spans="3:4" ht="18" customHeight="1">
      <c r="C950" s="67"/>
      <c r="D950" s="67"/>
    </row>
    <row r="951" spans="3:4" ht="18" customHeight="1">
      <c r="C951" s="67"/>
      <c r="D951" s="67"/>
    </row>
    <row r="952" spans="3:4" ht="18" customHeight="1">
      <c r="C952" s="67"/>
      <c r="D952" s="67"/>
    </row>
    <row r="953" spans="3:4" ht="18" customHeight="1">
      <c r="C953" s="67"/>
      <c r="D953" s="67"/>
    </row>
    <row r="954" spans="3:4" ht="18" customHeight="1">
      <c r="C954" s="67"/>
      <c r="D954" s="67"/>
    </row>
    <row r="955" spans="3:4" ht="18" customHeight="1">
      <c r="C955" s="67"/>
      <c r="D955" s="67"/>
    </row>
    <row r="956" spans="3:4" ht="18" customHeight="1">
      <c r="C956" s="67"/>
      <c r="D956" s="67"/>
    </row>
    <row r="957" spans="3:4" ht="18" customHeight="1">
      <c r="C957" s="67"/>
      <c r="D957" s="67"/>
    </row>
    <row r="958" spans="3:4" ht="18" customHeight="1">
      <c r="C958" s="67"/>
      <c r="D958" s="67"/>
    </row>
    <row r="959" spans="3:4" ht="18" customHeight="1">
      <c r="C959" s="67"/>
      <c r="D959" s="67"/>
    </row>
    <row r="960" spans="3:4" ht="18" customHeight="1">
      <c r="C960" s="67"/>
      <c r="D960" s="67"/>
    </row>
    <row r="961" spans="3:4" ht="18" customHeight="1">
      <c r="C961" s="67"/>
      <c r="D961" s="67"/>
    </row>
    <row r="962" spans="3:4" ht="18" customHeight="1">
      <c r="C962" s="67"/>
      <c r="D962" s="67"/>
    </row>
    <row r="963" spans="3:4" ht="18" customHeight="1">
      <c r="C963" s="67"/>
      <c r="D963" s="67"/>
    </row>
    <row r="964" spans="3:4" ht="18" customHeight="1">
      <c r="C964" s="67"/>
      <c r="D964" s="67"/>
    </row>
    <row r="965" spans="3:4" ht="18" customHeight="1">
      <c r="C965" s="67"/>
      <c r="D965" s="67"/>
    </row>
    <row r="966" spans="3:4" ht="18" customHeight="1">
      <c r="C966" s="67"/>
      <c r="D966" s="67"/>
    </row>
    <row r="967" spans="3:4" ht="18" customHeight="1">
      <c r="C967" s="67"/>
      <c r="D967" s="67"/>
    </row>
    <row r="968" spans="3:4" ht="18" customHeight="1">
      <c r="C968" s="67"/>
      <c r="D968" s="67"/>
    </row>
    <row r="969" spans="3:4" ht="18" customHeight="1">
      <c r="C969" s="67"/>
      <c r="D969" s="67"/>
    </row>
    <row r="970" spans="3:4" ht="18" customHeight="1">
      <c r="C970" s="67"/>
      <c r="D970" s="67"/>
    </row>
    <row r="971" spans="3:4" ht="18" customHeight="1">
      <c r="C971" s="67"/>
      <c r="D971" s="67"/>
    </row>
    <row r="972" spans="3:4" ht="18" customHeight="1">
      <c r="C972" s="67"/>
      <c r="D972" s="67"/>
    </row>
    <row r="973" spans="3:4" ht="18" customHeight="1">
      <c r="C973" s="67"/>
      <c r="D973" s="67"/>
    </row>
    <row r="974" spans="3:4" ht="18" customHeight="1">
      <c r="C974" s="67"/>
      <c r="D974" s="67"/>
    </row>
    <row r="975" spans="3:4" ht="18" customHeight="1">
      <c r="C975" s="67"/>
      <c r="D975" s="67"/>
    </row>
    <row r="976" spans="3:4" ht="18" customHeight="1">
      <c r="C976" s="67"/>
      <c r="D976" s="67"/>
    </row>
    <row r="977" spans="3:4" ht="18" customHeight="1">
      <c r="C977" s="67"/>
      <c r="D977" s="67"/>
    </row>
    <row r="978" spans="3:4" ht="18" customHeight="1">
      <c r="C978" s="67"/>
      <c r="D978" s="67"/>
    </row>
  </sheetData>
  <phoneticPr fontId="4" type="noConversion"/>
  <conditionalFormatting sqref="D1">
    <cfRule type="cellIs" dxfId="9" priority="2" operator="equal">
      <formula>0</formula>
    </cfRule>
  </conditionalFormatting>
  <conditionalFormatting sqref="F1">
    <cfRule type="cellIs" dxfId="8" priority="1" operator="equal">
      <formula>0</formula>
    </cfRule>
  </conditionalFormatting>
  <conditionalFormatting sqref="G1">
    <cfRule type="cellIs" dxfId="7" priority="5" operator="equal">
      <formula>0</formula>
    </cfRule>
  </conditionalFormatting>
  <conditionalFormatting sqref="H1">
    <cfRule type="cellIs" dxfId="6" priority="4" operator="equal">
      <formula>0</formula>
    </cfRule>
  </conditionalFormatting>
  <conditionalFormatting sqref="I1">
    <cfRule type="cellIs" dxfId="5"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1"/>
  <dimension ref="A1:J977"/>
  <sheetViews>
    <sheetView zoomScaleNormal="100" workbookViewId="0">
      <pane ySplit="1" topLeftCell="A2" activePane="bottomLeft" state="frozen"/>
      <selection activeCell="C7" sqref="C7"/>
      <selection pane="bottomLeft" activeCell="E13" sqref="E13"/>
    </sheetView>
  </sheetViews>
  <sheetFormatPr baseColWidth="10" defaultColWidth="10.83203125" defaultRowHeight="18" customHeight="1"/>
  <cols>
    <col min="1" max="1" width="9.6640625" style="63" customWidth="1"/>
    <col min="2" max="2" width="6.6640625" style="63" customWidth="1"/>
    <col min="3" max="3" width="11.1640625" style="63" bestFit="1" customWidth="1"/>
    <col min="4" max="4" width="24.33203125" style="63" customWidth="1"/>
    <col min="5" max="5" width="27.6640625" style="63" customWidth="1"/>
    <col min="6" max="6" width="21.83203125" style="63" customWidth="1"/>
    <col min="7" max="7" width="29.6640625" style="63" customWidth="1"/>
    <col min="8" max="8" width="27.83203125" style="63" hidden="1" customWidth="1"/>
    <col min="9" max="9" width="29.5" style="65" customWidth="1"/>
    <col min="10" max="10" width="73.1640625" style="63" customWidth="1"/>
    <col min="11" max="16384" width="10.83203125" style="63"/>
  </cols>
  <sheetData>
    <row r="1" spans="1:10" s="117" customFormat="1" ht="18" customHeight="1">
      <c r="A1" s="70" t="s">
        <v>76</v>
      </c>
      <c r="B1" s="70" t="s">
        <v>77</v>
      </c>
      <c r="C1" s="70" t="s">
        <v>0</v>
      </c>
      <c r="D1" s="59" t="s">
        <v>209</v>
      </c>
      <c r="E1" s="70" t="s">
        <v>210</v>
      </c>
      <c r="F1" s="59" t="s">
        <v>211</v>
      </c>
      <c r="G1" s="70" t="s">
        <v>78</v>
      </c>
      <c r="H1" s="59" t="s">
        <v>79</v>
      </c>
      <c r="I1" s="70" t="s">
        <v>212</v>
      </c>
      <c r="J1" s="100" t="s">
        <v>74</v>
      </c>
    </row>
    <row r="2" spans="1:10" ht="18" customHeight="1">
      <c r="C2" s="61" t="s">
        <v>68</v>
      </c>
      <c r="D2" s="60"/>
      <c r="G2" s="64"/>
      <c r="J2" s="113" t="s">
        <v>1260</v>
      </c>
    </row>
    <row r="8" spans="1:10" ht="18" customHeight="1">
      <c r="E8" s="118"/>
    </row>
    <row r="9" spans="1:10" ht="18" customHeight="1">
      <c r="G9" s="64"/>
    </row>
    <row r="10" spans="1:10" ht="18" customHeight="1">
      <c r="E10" s="64"/>
      <c r="F10" s="64"/>
      <c r="G10" s="64"/>
    </row>
    <row r="11" spans="1:10" ht="18" customHeight="1">
      <c r="E11" s="64"/>
      <c r="F11" s="64"/>
      <c r="G11" s="64"/>
    </row>
    <row r="12" spans="1:10" ht="18" customHeight="1">
      <c r="G12" s="64"/>
    </row>
    <row r="20" spans="5:6" ht="18" customHeight="1">
      <c r="E20" s="64"/>
      <c r="F20" s="64"/>
    </row>
    <row r="21" spans="5:6" ht="18" customHeight="1">
      <c r="E21" s="64"/>
      <c r="F21" s="64"/>
    </row>
    <row r="30" spans="5:6" ht="18" customHeight="1">
      <c r="E30" s="64"/>
      <c r="F30" s="64"/>
    </row>
    <row r="31" spans="5:6" ht="18" customHeight="1">
      <c r="E31" s="64"/>
      <c r="F31" s="64"/>
    </row>
    <row r="32" spans="5:6" ht="18" customHeight="1">
      <c r="E32" s="64"/>
      <c r="F32" s="64"/>
    </row>
    <row r="41" spans="5:7" ht="18" customHeight="1">
      <c r="G41" s="64"/>
    </row>
    <row r="43" spans="5:7" ht="18" customHeight="1">
      <c r="E43" s="64"/>
      <c r="F43" s="64"/>
    </row>
    <row r="45" spans="5:7" ht="18" customHeight="1">
      <c r="E45" s="64"/>
      <c r="F45" s="64"/>
    </row>
    <row r="46" spans="5:7" ht="18" customHeight="1">
      <c r="E46" s="64"/>
      <c r="F46" s="64"/>
    </row>
    <row r="53" spans="5:6" ht="18" customHeight="1">
      <c r="E53" s="64"/>
      <c r="F53" s="64"/>
    </row>
    <row r="54" spans="5:6" ht="18" customHeight="1">
      <c r="E54" s="64"/>
      <c r="F54" s="64"/>
    </row>
    <row r="56" spans="5:6" ht="18" customHeight="1">
      <c r="E56" s="64"/>
      <c r="F56" s="64"/>
    </row>
    <row r="57" spans="5:6" ht="18" customHeight="1">
      <c r="E57" s="64"/>
      <c r="F57" s="64"/>
    </row>
    <row r="58" spans="5:6" ht="18" customHeight="1">
      <c r="E58" s="64"/>
      <c r="F58" s="64"/>
    </row>
    <row r="60" spans="5:6" ht="18" customHeight="1">
      <c r="E60" s="64"/>
      <c r="F60" s="64"/>
    </row>
    <row r="61" spans="5:6" ht="18" customHeight="1">
      <c r="E61" s="64"/>
      <c r="F61" s="64"/>
    </row>
    <row r="62" spans="5:6" ht="18" customHeight="1">
      <c r="E62" s="64"/>
      <c r="F62" s="64"/>
    </row>
    <row r="63" spans="5:6" ht="18" customHeight="1">
      <c r="E63" s="64"/>
      <c r="F63" s="64"/>
    </row>
    <row r="68" spans="5:6" ht="18" customHeight="1">
      <c r="E68" s="64"/>
      <c r="F68" s="64"/>
    </row>
    <row r="71" spans="5:6" ht="18" customHeight="1">
      <c r="E71" s="64"/>
      <c r="F71" s="64"/>
    </row>
    <row r="72" spans="5:6" ht="18" customHeight="1">
      <c r="E72" s="64"/>
      <c r="F72" s="64"/>
    </row>
    <row r="74" spans="5:6" ht="18" customHeight="1">
      <c r="E74" s="64"/>
      <c r="F74" s="64"/>
    </row>
    <row r="75" spans="5:6" ht="18" customHeight="1">
      <c r="E75" s="64"/>
      <c r="F75" s="64"/>
    </row>
    <row r="76" spans="5:6" ht="18" customHeight="1">
      <c r="E76" s="64"/>
      <c r="F76" s="64"/>
    </row>
    <row r="77" spans="5:6" ht="18" customHeight="1">
      <c r="E77" s="64"/>
      <c r="F77" s="64"/>
    </row>
    <row r="82" spans="5:6" ht="18" customHeight="1">
      <c r="E82" s="64"/>
      <c r="F82" s="64"/>
    </row>
    <row r="86" spans="5:6" ht="18" customHeight="1">
      <c r="E86" s="64"/>
      <c r="F86" s="64"/>
    </row>
    <row r="87" spans="5:6" ht="18" customHeight="1">
      <c r="E87" s="64"/>
      <c r="F87" s="64"/>
    </row>
    <row r="88" spans="5:6" ht="18" customHeight="1">
      <c r="E88" s="64"/>
      <c r="F88" s="64"/>
    </row>
    <row r="89" spans="5:6" ht="18" customHeight="1">
      <c r="E89" s="64"/>
      <c r="F89" s="64"/>
    </row>
    <row r="90" spans="5:6" ht="18" customHeight="1">
      <c r="E90" s="64"/>
      <c r="F90" s="64"/>
    </row>
    <row r="91" spans="5:6" ht="18" customHeight="1">
      <c r="E91" s="64"/>
      <c r="F91" s="64"/>
    </row>
    <row r="92" spans="5:6" ht="18" customHeight="1">
      <c r="E92" s="64"/>
      <c r="F92" s="64"/>
    </row>
    <row r="93" spans="5:6" ht="18" customHeight="1">
      <c r="E93" s="66"/>
      <c r="F93" s="66"/>
    </row>
    <row r="94" spans="5:6" ht="18" customHeight="1">
      <c r="E94" s="67"/>
      <c r="F94" s="67"/>
    </row>
    <row r="95" spans="5:6" ht="18" customHeight="1">
      <c r="E95" s="67"/>
      <c r="F95" s="67"/>
    </row>
    <row r="96" spans="5:6" ht="18" customHeight="1">
      <c r="E96" s="67"/>
      <c r="F96" s="67"/>
    </row>
    <row r="97" spans="5:6" ht="18" customHeight="1">
      <c r="E97" s="67"/>
      <c r="F97" s="67"/>
    </row>
    <row r="98" spans="5:6" ht="18" customHeight="1">
      <c r="E98" s="67"/>
      <c r="F98" s="67"/>
    </row>
    <row r="99" spans="5:6" ht="18" customHeight="1">
      <c r="E99" s="67"/>
      <c r="F99" s="67"/>
    </row>
    <row r="100" spans="5:6" ht="18" customHeight="1">
      <c r="E100" s="67"/>
      <c r="F100" s="67"/>
    </row>
    <row r="101" spans="5:6" ht="18" customHeight="1">
      <c r="E101" s="67"/>
      <c r="F101" s="67"/>
    </row>
    <row r="102" spans="5:6" ht="18" customHeight="1">
      <c r="E102" s="67"/>
      <c r="F102" s="67"/>
    </row>
    <row r="103" spans="5:6" ht="18" customHeight="1">
      <c r="E103" s="67"/>
      <c r="F103" s="67"/>
    </row>
    <row r="104" spans="5:6" ht="18" customHeight="1">
      <c r="E104" s="67"/>
      <c r="F104" s="67"/>
    </row>
    <row r="105" spans="5:6" ht="18" customHeight="1">
      <c r="E105" s="67"/>
      <c r="F105" s="67"/>
    </row>
    <row r="106" spans="5:6" ht="18" customHeight="1">
      <c r="E106" s="67"/>
      <c r="F106" s="67"/>
    </row>
    <row r="107" spans="5:6" ht="18" customHeight="1">
      <c r="E107" s="67"/>
      <c r="F107" s="67"/>
    </row>
    <row r="108" spans="5:6" ht="18" customHeight="1">
      <c r="E108" s="67"/>
      <c r="F108" s="67"/>
    </row>
    <row r="109" spans="5:6" ht="18" customHeight="1">
      <c r="E109" s="67"/>
      <c r="F109" s="67"/>
    </row>
    <row r="110" spans="5:6" ht="18" customHeight="1">
      <c r="E110" s="67"/>
      <c r="F110" s="67"/>
    </row>
    <row r="111" spans="5:6" ht="18" customHeight="1">
      <c r="E111" s="67"/>
      <c r="F111" s="67"/>
    </row>
    <row r="112" spans="5:6" ht="18" customHeight="1">
      <c r="E112" s="67"/>
      <c r="F112" s="67"/>
    </row>
    <row r="113" spans="5:6" ht="18" customHeight="1">
      <c r="E113" s="67"/>
      <c r="F113" s="67"/>
    </row>
    <row r="114" spans="5:6" ht="18" customHeight="1">
      <c r="E114" s="67"/>
      <c r="F114" s="67"/>
    </row>
    <row r="115" spans="5:6" ht="18" customHeight="1">
      <c r="E115" s="67"/>
      <c r="F115" s="67"/>
    </row>
    <row r="116" spans="5:6" ht="18" customHeight="1">
      <c r="E116" s="67"/>
      <c r="F116" s="67"/>
    </row>
    <row r="117" spans="5:6" ht="18" customHeight="1">
      <c r="E117" s="67"/>
      <c r="F117" s="67"/>
    </row>
    <row r="118" spans="5:6" ht="18" customHeight="1">
      <c r="E118" s="67"/>
      <c r="F118" s="67"/>
    </row>
    <row r="119" spans="5:6" ht="18" customHeight="1">
      <c r="E119" s="67"/>
      <c r="F119" s="67"/>
    </row>
    <row r="120" spans="5:6" ht="18" customHeight="1">
      <c r="E120" s="67"/>
      <c r="F120" s="67"/>
    </row>
    <row r="121" spans="5:6" ht="18" customHeight="1">
      <c r="E121" s="67"/>
      <c r="F121" s="67"/>
    </row>
    <row r="122" spans="5:6" ht="18" customHeight="1">
      <c r="E122" s="67"/>
      <c r="F122" s="67"/>
    </row>
    <row r="123" spans="5:6" ht="18" customHeight="1">
      <c r="E123" s="67"/>
      <c r="F123" s="67"/>
    </row>
    <row r="124" spans="5:6" ht="18" customHeight="1">
      <c r="E124" s="67"/>
      <c r="F124" s="67"/>
    </row>
    <row r="125" spans="5:6" ht="18" customHeight="1">
      <c r="E125" s="67"/>
      <c r="F125" s="67"/>
    </row>
    <row r="126" spans="5:6" ht="18" customHeight="1">
      <c r="E126" s="67"/>
      <c r="F126" s="67"/>
    </row>
    <row r="127" spans="5:6" ht="18" customHeight="1">
      <c r="E127" s="67"/>
      <c r="F127" s="67"/>
    </row>
    <row r="128" spans="5:6" ht="18" customHeight="1">
      <c r="E128" s="67"/>
      <c r="F128" s="67"/>
    </row>
    <row r="129" spans="5:6" ht="18" customHeight="1">
      <c r="E129" s="67"/>
      <c r="F129" s="67"/>
    </row>
    <row r="130" spans="5:6" ht="18" customHeight="1">
      <c r="E130" s="67"/>
      <c r="F130" s="67"/>
    </row>
    <row r="131" spans="5:6" ht="18" customHeight="1">
      <c r="E131" s="67"/>
      <c r="F131" s="67"/>
    </row>
    <row r="132" spans="5:6" ht="18" customHeight="1">
      <c r="E132" s="67"/>
      <c r="F132" s="67"/>
    </row>
    <row r="133" spans="5:6" ht="18" customHeight="1">
      <c r="E133" s="67"/>
      <c r="F133" s="67"/>
    </row>
    <row r="134" spans="5:6" ht="18" customHeight="1">
      <c r="E134" s="67"/>
      <c r="F134" s="67"/>
    </row>
    <row r="135" spans="5:6" ht="18" customHeight="1">
      <c r="E135" s="67"/>
      <c r="F135" s="67"/>
    </row>
    <row r="136" spans="5:6" ht="18" customHeight="1">
      <c r="E136" s="67"/>
      <c r="F136" s="67"/>
    </row>
    <row r="137" spans="5:6" ht="18" customHeight="1">
      <c r="E137" s="67"/>
      <c r="F137" s="67"/>
    </row>
    <row r="138" spans="5:6" ht="18" customHeight="1">
      <c r="E138" s="67"/>
      <c r="F138" s="67"/>
    </row>
    <row r="139" spans="5:6" ht="18" customHeight="1">
      <c r="E139" s="67"/>
      <c r="F139" s="67"/>
    </row>
    <row r="140" spans="5:6" ht="18" customHeight="1">
      <c r="E140" s="67"/>
      <c r="F140" s="67"/>
    </row>
    <row r="141" spans="5:6" ht="18" customHeight="1">
      <c r="E141" s="67"/>
      <c r="F141" s="67"/>
    </row>
    <row r="142" spans="5:6" ht="18" customHeight="1">
      <c r="E142" s="67"/>
      <c r="F142" s="67"/>
    </row>
    <row r="143" spans="5:6" ht="18" customHeight="1">
      <c r="E143" s="67"/>
      <c r="F143" s="67"/>
    </row>
    <row r="144" spans="5:6" ht="18" customHeight="1">
      <c r="E144" s="67"/>
      <c r="F144" s="67"/>
    </row>
    <row r="145" spans="5:6" ht="18" customHeight="1">
      <c r="E145" s="67"/>
      <c r="F145" s="67"/>
    </row>
    <row r="146" spans="5:6" ht="18" customHeight="1">
      <c r="E146" s="67"/>
      <c r="F146" s="67"/>
    </row>
    <row r="147" spans="5:6" ht="18" customHeight="1">
      <c r="E147" s="67"/>
      <c r="F147" s="67"/>
    </row>
    <row r="148" spans="5:6" ht="18" customHeight="1">
      <c r="E148" s="67"/>
      <c r="F148" s="67"/>
    </row>
    <row r="149" spans="5:6" ht="18" customHeight="1">
      <c r="E149" s="67"/>
      <c r="F149" s="67"/>
    </row>
    <row r="150" spans="5:6" ht="18" customHeight="1">
      <c r="E150" s="67"/>
      <c r="F150" s="67"/>
    </row>
    <row r="151" spans="5:6" ht="18" customHeight="1">
      <c r="E151" s="67"/>
      <c r="F151" s="67"/>
    </row>
    <row r="152" spans="5:6" ht="18" customHeight="1">
      <c r="E152" s="67"/>
      <c r="F152" s="67"/>
    </row>
    <row r="153" spans="5:6" ht="18" customHeight="1">
      <c r="E153" s="67"/>
      <c r="F153" s="67"/>
    </row>
    <row r="154" spans="5:6" ht="18" customHeight="1">
      <c r="E154" s="67"/>
      <c r="F154" s="67"/>
    </row>
    <row r="155" spans="5:6" ht="18" customHeight="1">
      <c r="E155" s="67"/>
      <c r="F155" s="67"/>
    </row>
    <row r="156" spans="5:6" ht="18" customHeight="1">
      <c r="E156" s="67"/>
      <c r="F156" s="67"/>
    </row>
    <row r="157" spans="5:6" ht="18" customHeight="1">
      <c r="E157" s="67"/>
      <c r="F157" s="67"/>
    </row>
    <row r="158" spans="5:6" ht="18" customHeight="1">
      <c r="E158" s="67"/>
      <c r="F158" s="67"/>
    </row>
    <row r="159" spans="5:6" ht="18" customHeight="1">
      <c r="E159" s="67"/>
      <c r="F159" s="67"/>
    </row>
    <row r="160" spans="5:6" ht="18" customHeight="1">
      <c r="E160" s="67"/>
      <c r="F160" s="67"/>
    </row>
    <row r="161" spans="5:6" ht="18" customHeight="1">
      <c r="E161" s="67"/>
      <c r="F161" s="67"/>
    </row>
    <row r="162" spans="5:6" ht="18" customHeight="1">
      <c r="E162" s="67"/>
      <c r="F162" s="67"/>
    </row>
    <row r="163" spans="5:6" ht="18" customHeight="1">
      <c r="E163" s="67"/>
      <c r="F163" s="67"/>
    </row>
    <row r="164" spans="5:6" ht="18" customHeight="1">
      <c r="E164" s="67"/>
      <c r="F164" s="67"/>
    </row>
    <row r="165" spans="5:6" ht="18" customHeight="1">
      <c r="E165" s="67"/>
      <c r="F165" s="67"/>
    </row>
    <row r="166" spans="5:6" ht="18" customHeight="1">
      <c r="E166" s="67"/>
      <c r="F166" s="67"/>
    </row>
    <row r="167" spans="5:6" ht="18" customHeight="1">
      <c r="E167" s="67"/>
      <c r="F167" s="67"/>
    </row>
    <row r="168" spans="5:6" ht="18" customHeight="1">
      <c r="E168" s="67"/>
      <c r="F168" s="67"/>
    </row>
    <row r="169" spans="5:6" ht="18" customHeight="1">
      <c r="E169" s="67"/>
      <c r="F169" s="67"/>
    </row>
    <row r="170" spans="5:6" ht="18" customHeight="1">
      <c r="E170" s="67"/>
      <c r="F170" s="67"/>
    </row>
    <row r="171" spans="5:6" ht="18" customHeight="1">
      <c r="E171" s="67"/>
      <c r="F171" s="67"/>
    </row>
    <row r="172" spans="5:6" ht="18" customHeight="1">
      <c r="E172" s="67"/>
      <c r="F172" s="67"/>
    </row>
    <row r="173" spans="5:6" ht="18" customHeight="1">
      <c r="E173" s="67"/>
      <c r="F173" s="67"/>
    </row>
    <row r="174" spans="5:6" ht="18" customHeight="1">
      <c r="E174" s="67"/>
      <c r="F174" s="67"/>
    </row>
    <row r="175" spans="5:6" ht="18" customHeight="1">
      <c r="E175" s="67"/>
      <c r="F175" s="67"/>
    </row>
    <row r="176" spans="5:6" ht="18" customHeight="1">
      <c r="E176" s="67"/>
      <c r="F176" s="67"/>
    </row>
    <row r="177" spans="5:6" ht="18" customHeight="1">
      <c r="E177" s="67"/>
      <c r="F177" s="67"/>
    </row>
    <row r="178" spans="5:6" ht="18" customHeight="1">
      <c r="E178" s="67"/>
      <c r="F178" s="67"/>
    </row>
    <row r="179" spans="5:6" ht="18" customHeight="1">
      <c r="E179" s="67"/>
      <c r="F179" s="67"/>
    </row>
    <row r="180" spans="5:6" ht="18" customHeight="1">
      <c r="E180" s="67"/>
      <c r="F180" s="67"/>
    </row>
    <row r="181" spans="5:6" ht="18" customHeight="1">
      <c r="E181" s="67"/>
      <c r="F181" s="67"/>
    </row>
    <row r="182" spans="5:6" ht="18" customHeight="1">
      <c r="E182" s="67"/>
      <c r="F182" s="67"/>
    </row>
    <row r="183" spans="5:6" ht="18" customHeight="1">
      <c r="E183" s="67"/>
      <c r="F183" s="67"/>
    </row>
    <row r="184" spans="5:6" ht="18" customHeight="1">
      <c r="E184" s="67"/>
      <c r="F184" s="67"/>
    </row>
    <row r="185" spans="5:6" ht="18" customHeight="1">
      <c r="E185" s="67"/>
      <c r="F185" s="67"/>
    </row>
    <row r="186" spans="5:6" ht="18" customHeight="1">
      <c r="E186" s="67"/>
      <c r="F186" s="67"/>
    </row>
    <row r="187" spans="5:6" ht="18" customHeight="1">
      <c r="E187" s="67"/>
      <c r="F187" s="67"/>
    </row>
    <row r="188" spans="5:6" ht="18" customHeight="1">
      <c r="E188" s="67"/>
      <c r="F188" s="67"/>
    </row>
    <row r="189" spans="5:6" ht="18" customHeight="1">
      <c r="E189" s="67"/>
      <c r="F189" s="67"/>
    </row>
    <row r="190" spans="5:6" ht="18" customHeight="1">
      <c r="E190" s="67"/>
      <c r="F190" s="67"/>
    </row>
    <row r="191" spans="5:6" ht="18" customHeight="1">
      <c r="E191" s="67"/>
      <c r="F191" s="67"/>
    </row>
    <row r="192" spans="5:6" ht="18" customHeight="1">
      <c r="E192" s="67"/>
      <c r="F192" s="67"/>
    </row>
    <row r="193" spans="5:6" ht="18" customHeight="1">
      <c r="E193" s="67"/>
      <c r="F193" s="67"/>
    </row>
    <row r="194" spans="5:6" ht="18" customHeight="1">
      <c r="E194" s="67"/>
      <c r="F194" s="67"/>
    </row>
    <row r="195" spans="5:6" ht="18" customHeight="1">
      <c r="E195" s="67"/>
      <c r="F195" s="67"/>
    </row>
    <row r="196" spans="5:6" ht="18" customHeight="1">
      <c r="E196" s="67"/>
      <c r="F196" s="67"/>
    </row>
    <row r="197" spans="5:6" ht="18" customHeight="1">
      <c r="E197" s="67"/>
      <c r="F197" s="67"/>
    </row>
    <row r="198" spans="5:6" ht="18" customHeight="1">
      <c r="E198" s="67"/>
      <c r="F198" s="67"/>
    </row>
    <row r="199" spans="5:6" ht="18" customHeight="1">
      <c r="E199" s="67"/>
      <c r="F199" s="67"/>
    </row>
    <row r="200" spans="5:6" ht="18" customHeight="1">
      <c r="E200" s="67"/>
      <c r="F200" s="67"/>
    </row>
    <row r="201" spans="5:6" ht="18" customHeight="1">
      <c r="E201" s="67"/>
      <c r="F201" s="67"/>
    </row>
    <row r="202" spans="5:6" ht="18" customHeight="1">
      <c r="E202" s="67"/>
      <c r="F202" s="67"/>
    </row>
    <row r="203" spans="5:6" ht="18" customHeight="1">
      <c r="E203" s="67"/>
      <c r="F203" s="67"/>
    </row>
    <row r="204" spans="5:6" ht="18" customHeight="1">
      <c r="E204" s="67"/>
      <c r="F204" s="67"/>
    </row>
    <row r="205" spans="5:6" ht="18" customHeight="1">
      <c r="E205" s="67"/>
      <c r="F205" s="67"/>
    </row>
    <row r="206" spans="5:6" ht="18" customHeight="1">
      <c r="E206" s="67"/>
      <c r="F206" s="67"/>
    </row>
    <row r="207" spans="5:6" ht="18" customHeight="1">
      <c r="E207" s="67"/>
      <c r="F207" s="67"/>
    </row>
    <row r="208" spans="5:6" ht="18" customHeight="1">
      <c r="E208" s="67"/>
      <c r="F208" s="67"/>
    </row>
    <row r="209" spans="5:6" ht="18" customHeight="1">
      <c r="E209" s="67"/>
      <c r="F209" s="67"/>
    </row>
    <row r="210" spans="5:6" ht="18" customHeight="1">
      <c r="E210" s="67"/>
      <c r="F210" s="67"/>
    </row>
    <row r="211" spans="5:6" ht="18" customHeight="1">
      <c r="E211" s="67"/>
      <c r="F211" s="67"/>
    </row>
    <row r="212" spans="5:6" ht="18" customHeight="1">
      <c r="E212" s="67"/>
      <c r="F212" s="67"/>
    </row>
    <row r="213" spans="5:6" ht="18" customHeight="1">
      <c r="E213" s="67"/>
      <c r="F213" s="67"/>
    </row>
    <row r="214" spans="5:6" ht="18" customHeight="1">
      <c r="E214" s="67"/>
      <c r="F214" s="67"/>
    </row>
    <row r="215" spans="5:6" ht="18" customHeight="1">
      <c r="E215" s="67"/>
      <c r="F215" s="67"/>
    </row>
    <row r="216" spans="5:6" ht="18" customHeight="1">
      <c r="E216" s="67"/>
      <c r="F216" s="67"/>
    </row>
    <row r="217" spans="5:6" ht="18" customHeight="1">
      <c r="E217" s="67"/>
      <c r="F217" s="67"/>
    </row>
    <row r="218" spans="5:6" ht="18" customHeight="1">
      <c r="E218" s="67"/>
      <c r="F218" s="67"/>
    </row>
    <row r="219" spans="5:6" ht="18" customHeight="1">
      <c r="E219" s="67"/>
      <c r="F219" s="67"/>
    </row>
    <row r="220" spans="5:6" ht="18" customHeight="1">
      <c r="E220" s="67"/>
      <c r="F220" s="67"/>
    </row>
    <row r="221" spans="5:6" ht="18" customHeight="1">
      <c r="E221" s="67"/>
      <c r="F221" s="67"/>
    </row>
    <row r="222" spans="5:6" ht="18" customHeight="1">
      <c r="E222" s="67"/>
      <c r="F222" s="67"/>
    </row>
    <row r="223" spans="5:6" ht="18" customHeight="1">
      <c r="E223" s="67"/>
      <c r="F223" s="67"/>
    </row>
    <row r="224" spans="5:6" ht="18" customHeight="1">
      <c r="E224" s="67"/>
      <c r="F224" s="67"/>
    </row>
    <row r="225" spans="5:6" ht="18" customHeight="1">
      <c r="E225" s="67"/>
      <c r="F225" s="67"/>
    </row>
    <row r="226" spans="5:6" ht="18" customHeight="1">
      <c r="E226" s="67"/>
      <c r="F226" s="67"/>
    </row>
    <row r="227" spans="5:6" ht="18" customHeight="1">
      <c r="E227" s="67"/>
      <c r="F227" s="67"/>
    </row>
    <row r="228" spans="5:6" ht="18" customHeight="1">
      <c r="E228" s="67"/>
      <c r="F228" s="67"/>
    </row>
    <row r="229" spans="5:6" ht="18" customHeight="1">
      <c r="E229" s="67"/>
      <c r="F229" s="67"/>
    </row>
    <row r="230" spans="5:6" ht="18" customHeight="1">
      <c r="E230" s="67"/>
      <c r="F230" s="67"/>
    </row>
    <row r="231" spans="5:6" ht="18" customHeight="1">
      <c r="E231" s="67"/>
      <c r="F231" s="67"/>
    </row>
    <row r="232" spans="5:6" ht="18" customHeight="1">
      <c r="E232" s="67"/>
      <c r="F232" s="67"/>
    </row>
    <row r="233" spans="5:6" ht="18" customHeight="1">
      <c r="E233" s="67"/>
      <c r="F233" s="67"/>
    </row>
    <row r="234" spans="5:6" ht="18" customHeight="1">
      <c r="E234" s="67"/>
      <c r="F234" s="67"/>
    </row>
    <row r="235" spans="5:6" ht="18" customHeight="1">
      <c r="E235" s="67"/>
      <c r="F235" s="67"/>
    </row>
    <row r="236" spans="5:6" ht="18" customHeight="1">
      <c r="E236" s="67"/>
      <c r="F236" s="67"/>
    </row>
    <row r="237" spans="5:6" ht="18" customHeight="1">
      <c r="E237" s="67"/>
      <c r="F237" s="67"/>
    </row>
    <row r="238" spans="5:6" ht="18" customHeight="1">
      <c r="E238" s="67"/>
      <c r="F238" s="67"/>
    </row>
    <row r="239" spans="5:6" ht="18" customHeight="1">
      <c r="E239" s="67"/>
      <c r="F239" s="67"/>
    </row>
    <row r="240" spans="5:6" ht="18" customHeight="1">
      <c r="E240" s="67"/>
      <c r="F240" s="67"/>
    </row>
    <row r="241" spans="5:6" ht="18" customHeight="1">
      <c r="E241" s="67"/>
      <c r="F241" s="67"/>
    </row>
    <row r="242" spans="5:6" ht="18" customHeight="1">
      <c r="E242" s="67"/>
      <c r="F242" s="67"/>
    </row>
    <row r="243" spans="5:6" ht="18" customHeight="1">
      <c r="E243" s="67"/>
      <c r="F243" s="67"/>
    </row>
    <row r="244" spans="5:6" ht="18" customHeight="1">
      <c r="E244" s="67"/>
      <c r="F244" s="67"/>
    </row>
    <row r="245" spans="5:6" ht="18" customHeight="1">
      <c r="E245" s="67"/>
      <c r="F245" s="67"/>
    </row>
    <row r="246" spans="5:6" ht="18" customHeight="1">
      <c r="E246" s="67"/>
      <c r="F246" s="67"/>
    </row>
    <row r="247" spans="5:6" ht="18" customHeight="1">
      <c r="E247" s="67"/>
      <c r="F247" s="67"/>
    </row>
    <row r="248" spans="5:6" ht="18" customHeight="1">
      <c r="E248" s="67"/>
      <c r="F248" s="67"/>
    </row>
    <row r="249" spans="5:6" ht="18" customHeight="1">
      <c r="E249" s="67"/>
      <c r="F249" s="67"/>
    </row>
    <row r="250" spans="5:6" ht="18" customHeight="1">
      <c r="E250" s="67"/>
      <c r="F250" s="67"/>
    </row>
    <row r="251" spans="5:6" ht="18" customHeight="1">
      <c r="E251" s="67"/>
      <c r="F251" s="67"/>
    </row>
    <row r="252" spans="5:6" ht="18" customHeight="1">
      <c r="E252" s="67"/>
      <c r="F252" s="67"/>
    </row>
    <row r="253" spans="5:6" ht="18" customHeight="1">
      <c r="E253" s="67"/>
      <c r="F253" s="67"/>
    </row>
    <row r="254" spans="5:6" ht="18" customHeight="1">
      <c r="E254" s="67"/>
      <c r="F254" s="67"/>
    </row>
    <row r="255" spans="5:6" ht="18" customHeight="1">
      <c r="E255" s="67"/>
      <c r="F255" s="67"/>
    </row>
    <row r="256" spans="5:6" ht="18" customHeight="1">
      <c r="E256" s="67"/>
      <c r="F256" s="67"/>
    </row>
    <row r="257" spans="5:6" ht="18" customHeight="1">
      <c r="E257" s="67"/>
      <c r="F257" s="67"/>
    </row>
    <row r="258" spans="5:6" ht="18" customHeight="1">
      <c r="E258" s="67"/>
      <c r="F258" s="67"/>
    </row>
    <row r="259" spans="5:6" ht="18" customHeight="1">
      <c r="E259" s="67"/>
      <c r="F259" s="67"/>
    </row>
    <row r="260" spans="5:6" ht="18" customHeight="1">
      <c r="E260" s="67"/>
      <c r="F260" s="67"/>
    </row>
    <row r="261" spans="5:6" ht="18" customHeight="1">
      <c r="E261" s="67"/>
      <c r="F261" s="67"/>
    </row>
    <row r="262" spans="5:6" ht="18" customHeight="1">
      <c r="E262" s="67"/>
      <c r="F262" s="67"/>
    </row>
    <row r="263" spans="5:6" ht="18" customHeight="1">
      <c r="E263" s="67"/>
      <c r="F263" s="67"/>
    </row>
    <row r="264" spans="5:6" ht="18" customHeight="1">
      <c r="E264" s="67"/>
      <c r="F264" s="67"/>
    </row>
    <row r="265" spans="5:6" ht="18" customHeight="1">
      <c r="E265" s="67"/>
      <c r="F265" s="67"/>
    </row>
    <row r="266" spans="5:6" ht="18" customHeight="1">
      <c r="E266" s="67"/>
      <c r="F266" s="67"/>
    </row>
    <row r="267" spans="5:6" ht="18" customHeight="1">
      <c r="E267" s="67"/>
      <c r="F267" s="67"/>
    </row>
    <row r="268" spans="5:6" ht="18" customHeight="1">
      <c r="E268" s="67"/>
      <c r="F268" s="67"/>
    </row>
    <row r="269" spans="5:6" ht="18" customHeight="1">
      <c r="E269" s="67"/>
      <c r="F269" s="67"/>
    </row>
    <row r="270" spans="5:6" ht="18" customHeight="1">
      <c r="E270" s="67"/>
      <c r="F270" s="67"/>
    </row>
    <row r="271" spans="5:6" ht="18" customHeight="1">
      <c r="E271" s="67"/>
      <c r="F271" s="67"/>
    </row>
    <row r="272" spans="5:6" ht="18" customHeight="1">
      <c r="E272" s="67"/>
      <c r="F272" s="67"/>
    </row>
    <row r="273" spans="5:6" ht="18" customHeight="1">
      <c r="E273" s="67"/>
      <c r="F273" s="67"/>
    </row>
    <row r="274" spans="5:6" ht="18" customHeight="1">
      <c r="E274" s="67"/>
      <c r="F274" s="67"/>
    </row>
    <row r="275" spans="5:6" ht="18" customHeight="1">
      <c r="E275" s="67"/>
      <c r="F275" s="67"/>
    </row>
    <row r="276" spans="5:6" ht="18" customHeight="1">
      <c r="E276" s="67"/>
      <c r="F276" s="67"/>
    </row>
    <row r="277" spans="5:6" ht="18" customHeight="1">
      <c r="E277" s="67"/>
      <c r="F277" s="67"/>
    </row>
    <row r="278" spans="5:6" ht="18" customHeight="1">
      <c r="E278" s="67"/>
      <c r="F278" s="67"/>
    </row>
    <row r="279" spans="5:6" ht="18" customHeight="1">
      <c r="E279" s="67"/>
      <c r="F279" s="67"/>
    </row>
    <row r="280" spans="5:6" ht="18" customHeight="1">
      <c r="E280" s="67"/>
      <c r="F280" s="67"/>
    </row>
    <row r="281" spans="5:6" ht="18" customHeight="1">
      <c r="E281" s="67"/>
      <c r="F281" s="67"/>
    </row>
    <row r="282" spans="5:6" ht="18" customHeight="1">
      <c r="E282" s="67"/>
      <c r="F282" s="67"/>
    </row>
    <row r="283" spans="5:6" ht="18" customHeight="1">
      <c r="E283" s="67"/>
      <c r="F283" s="67"/>
    </row>
    <row r="284" spans="5:6" ht="18" customHeight="1">
      <c r="E284" s="67"/>
      <c r="F284" s="67"/>
    </row>
    <row r="285" spans="5:6" ht="18" customHeight="1">
      <c r="E285" s="67"/>
      <c r="F285" s="67"/>
    </row>
    <row r="286" spans="5:6" ht="18" customHeight="1">
      <c r="E286" s="67"/>
      <c r="F286" s="67"/>
    </row>
    <row r="287" spans="5:6" ht="18" customHeight="1">
      <c r="E287" s="67"/>
      <c r="F287" s="67"/>
    </row>
    <row r="288" spans="5:6" ht="18" customHeight="1">
      <c r="E288" s="67"/>
      <c r="F288" s="67"/>
    </row>
    <row r="289" spans="5:6" ht="18" customHeight="1">
      <c r="E289" s="67"/>
      <c r="F289" s="67"/>
    </row>
    <row r="290" spans="5:6" ht="18" customHeight="1">
      <c r="E290" s="67"/>
      <c r="F290" s="67"/>
    </row>
    <row r="291" spans="5:6" ht="18" customHeight="1">
      <c r="E291" s="67"/>
      <c r="F291" s="67"/>
    </row>
    <row r="292" spans="5:6" ht="18" customHeight="1">
      <c r="E292" s="67"/>
      <c r="F292" s="67"/>
    </row>
    <row r="293" spans="5:6" ht="18" customHeight="1">
      <c r="E293" s="67"/>
      <c r="F293" s="67"/>
    </row>
    <row r="294" spans="5:6" ht="18" customHeight="1">
      <c r="E294" s="67"/>
      <c r="F294" s="67"/>
    </row>
    <row r="295" spans="5:6" ht="18" customHeight="1">
      <c r="E295" s="67"/>
      <c r="F295" s="67"/>
    </row>
    <row r="296" spans="5:6" ht="18" customHeight="1">
      <c r="E296" s="67"/>
      <c r="F296" s="67"/>
    </row>
    <row r="297" spans="5:6" ht="18" customHeight="1">
      <c r="E297" s="67"/>
      <c r="F297" s="67"/>
    </row>
    <row r="298" spans="5:6" ht="18" customHeight="1">
      <c r="E298" s="67"/>
      <c r="F298" s="67"/>
    </row>
    <row r="299" spans="5:6" ht="18" customHeight="1">
      <c r="E299" s="67"/>
      <c r="F299" s="67"/>
    </row>
    <row r="300" spans="5:6" ht="18" customHeight="1">
      <c r="E300" s="67"/>
      <c r="F300" s="67"/>
    </row>
    <row r="301" spans="5:6" ht="18" customHeight="1">
      <c r="E301" s="67"/>
      <c r="F301" s="67"/>
    </row>
    <row r="302" spans="5:6" ht="18" customHeight="1">
      <c r="E302" s="67"/>
      <c r="F302" s="67"/>
    </row>
    <row r="303" spans="5:6" ht="18" customHeight="1">
      <c r="E303" s="67"/>
      <c r="F303" s="67"/>
    </row>
    <row r="304" spans="5:6" ht="18" customHeight="1">
      <c r="E304" s="67"/>
      <c r="F304" s="67"/>
    </row>
    <row r="305" spans="5:6" ht="18" customHeight="1">
      <c r="E305" s="67"/>
      <c r="F305" s="67"/>
    </row>
    <row r="306" spans="5:6" ht="18" customHeight="1">
      <c r="E306" s="67"/>
      <c r="F306" s="67"/>
    </row>
    <row r="307" spans="5:6" ht="18" customHeight="1">
      <c r="E307" s="67"/>
      <c r="F307" s="67"/>
    </row>
    <row r="308" spans="5:6" ht="18" customHeight="1">
      <c r="E308" s="67"/>
      <c r="F308" s="67"/>
    </row>
    <row r="309" spans="5:6" ht="18" customHeight="1">
      <c r="E309" s="67"/>
      <c r="F309" s="67"/>
    </row>
    <row r="310" spans="5:6" ht="18" customHeight="1">
      <c r="E310" s="67"/>
      <c r="F310" s="67"/>
    </row>
    <row r="311" spans="5:6" ht="18" customHeight="1">
      <c r="E311" s="67"/>
      <c r="F311" s="67"/>
    </row>
    <row r="312" spans="5:6" ht="18" customHeight="1">
      <c r="E312" s="67"/>
      <c r="F312" s="67"/>
    </row>
    <row r="313" spans="5:6" ht="18" customHeight="1">
      <c r="E313" s="67"/>
      <c r="F313" s="67"/>
    </row>
    <row r="314" spans="5:6" ht="18" customHeight="1">
      <c r="E314" s="67"/>
      <c r="F314" s="67"/>
    </row>
    <row r="315" spans="5:6" ht="18" customHeight="1">
      <c r="E315" s="67"/>
      <c r="F315" s="67"/>
    </row>
    <row r="316" spans="5:6" ht="18" customHeight="1">
      <c r="E316" s="67"/>
      <c r="F316" s="67"/>
    </row>
    <row r="317" spans="5:6" ht="18" customHeight="1">
      <c r="E317" s="67"/>
      <c r="F317" s="67"/>
    </row>
    <row r="318" spans="5:6" ht="18" customHeight="1">
      <c r="E318" s="67"/>
      <c r="F318" s="67"/>
    </row>
    <row r="319" spans="5:6" ht="18" customHeight="1">
      <c r="E319" s="67"/>
      <c r="F319" s="67"/>
    </row>
    <row r="320" spans="5:6" ht="18" customHeight="1">
      <c r="E320" s="67"/>
      <c r="F320" s="67"/>
    </row>
    <row r="321" spans="5:6" ht="18" customHeight="1">
      <c r="E321" s="67"/>
      <c r="F321" s="67"/>
    </row>
    <row r="322" spans="5:6" ht="18" customHeight="1">
      <c r="E322" s="67"/>
      <c r="F322" s="67"/>
    </row>
    <row r="323" spans="5:6" ht="18" customHeight="1">
      <c r="E323" s="67"/>
      <c r="F323" s="67"/>
    </row>
    <row r="324" spans="5:6" ht="18" customHeight="1">
      <c r="E324" s="67"/>
      <c r="F324" s="67"/>
    </row>
    <row r="325" spans="5:6" ht="18" customHeight="1">
      <c r="E325" s="67"/>
      <c r="F325" s="67"/>
    </row>
    <row r="326" spans="5:6" ht="18" customHeight="1">
      <c r="E326" s="67"/>
      <c r="F326" s="67"/>
    </row>
    <row r="327" spans="5:6" ht="18" customHeight="1">
      <c r="E327" s="67"/>
      <c r="F327" s="67"/>
    </row>
    <row r="328" spans="5:6" ht="18" customHeight="1">
      <c r="E328" s="67"/>
      <c r="F328" s="67"/>
    </row>
    <row r="329" spans="5:6" ht="18" customHeight="1">
      <c r="E329" s="67"/>
      <c r="F329" s="67"/>
    </row>
    <row r="330" spans="5:6" ht="18" customHeight="1">
      <c r="E330" s="67"/>
      <c r="F330" s="67"/>
    </row>
    <row r="331" spans="5:6" ht="18" customHeight="1">
      <c r="E331" s="67"/>
      <c r="F331" s="67"/>
    </row>
    <row r="332" spans="5:6" ht="18" customHeight="1">
      <c r="E332" s="67"/>
      <c r="F332" s="67"/>
    </row>
    <row r="333" spans="5:6" ht="18" customHeight="1">
      <c r="E333" s="67"/>
      <c r="F333" s="67"/>
    </row>
    <row r="334" spans="5:6" ht="18" customHeight="1">
      <c r="E334" s="67"/>
      <c r="F334" s="67"/>
    </row>
    <row r="335" spans="5:6" ht="18" customHeight="1">
      <c r="E335" s="67"/>
      <c r="F335" s="67"/>
    </row>
    <row r="336" spans="5:6" ht="18" customHeight="1">
      <c r="E336" s="67"/>
      <c r="F336" s="67"/>
    </row>
    <row r="337" spans="5:6" ht="18" customHeight="1">
      <c r="E337" s="67"/>
      <c r="F337" s="67"/>
    </row>
    <row r="338" spans="5:6" ht="18" customHeight="1">
      <c r="E338" s="67"/>
      <c r="F338" s="67"/>
    </row>
    <row r="339" spans="5:6" ht="18" customHeight="1">
      <c r="E339" s="67"/>
      <c r="F339" s="67"/>
    </row>
    <row r="340" spans="5:6" ht="18" customHeight="1">
      <c r="E340" s="67"/>
      <c r="F340" s="67"/>
    </row>
    <row r="341" spans="5:6" ht="18" customHeight="1">
      <c r="E341" s="67"/>
      <c r="F341" s="67"/>
    </row>
    <row r="342" spans="5:6" ht="18" customHeight="1">
      <c r="E342" s="67"/>
      <c r="F342" s="67"/>
    </row>
    <row r="343" spans="5:6" ht="18" customHeight="1">
      <c r="E343" s="67"/>
      <c r="F343" s="67"/>
    </row>
    <row r="344" spans="5:6" ht="18" customHeight="1">
      <c r="E344" s="67"/>
      <c r="F344" s="67"/>
    </row>
    <row r="345" spans="5:6" ht="18" customHeight="1">
      <c r="E345" s="67"/>
      <c r="F345" s="67"/>
    </row>
    <row r="346" spans="5:6" ht="18" customHeight="1">
      <c r="E346" s="67"/>
      <c r="F346" s="67"/>
    </row>
    <row r="347" spans="5:6" ht="18" customHeight="1">
      <c r="E347" s="67"/>
      <c r="F347" s="67"/>
    </row>
    <row r="348" spans="5:6" ht="18" customHeight="1">
      <c r="E348" s="67"/>
      <c r="F348" s="67"/>
    </row>
    <row r="349" spans="5:6" ht="18" customHeight="1">
      <c r="E349" s="67"/>
      <c r="F349" s="67"/>
    </row>
    <row r="350" spans="5:6" ht="18" customHeight="1">
      <c r="E350" s="67"/>
      <c r="F350" s="67"/>
    </row>
    <row r="351" spans="5:6" ht="18" customHeight="1">
      <c r="E351" s="67"/>
      <c r="F351" s="67"/>
    </row>
    <row r="352" spans="5:6" ht="18" customHeight="1">
      <c r="E352" s="67"/>
      <c r="F352" s="67"/>
    </row>
    <row r="353" spans="5:6" ht="18" customHeight="1">
      <c r="E353" s="67"/>
      <c r="F353" s="67"/>
    </row>
    <row r="354" spans="5:6" ht="18" customHeight="1">
      <c r="E354" s="67"/>
      <c r="F354" s="67"/>
    </row>
    <row r="355" spans="5:6" ht="18" customHeight="1">
      <c r="E355" s="67"/>
      <c r="F355" s="67"/>
    </row>
    <row r="356" spans="5:6" ht="18" customHeight="1">
      <c r="E356" s="67"/>
      <c r="F356" s="67"/>
    </row>
    <row r="357" spans="5:6" ht="18" customHeight="1">
      <c r="E357" s="67"/>
      <c r="F357" s="67"/>
    </row>
    <row r="358" spans="5:6" ht="18" customHeight="1">
      <c r="E358" s="67"/>
      <c r="F358" s="67"/>
    </row>
    <row r="359" spans="5:6" ht="18" customHeight="1">
      <c r="E359" s="67"/>
      <c r="F359" s="67"/>
    </row>
    <row r="360" spans="5:6" ht="18" customHeight="1">
      <c r="E360" s="67"/>
      <c r="F360" s="67"/>
    </row>
    <row r="361" spans="5:6" ht="18" customHeight="1">
      <c r="E361" s="67"/>
      <c r="F361" s="67"/>
    </row>
    <row r="362" spans="5:6" ht="18" customHeight="1">
      <c r="E362" s="67"/>
      <c r="F362" s="67"/>
    </row>
    <row r="363" spans="5:6" ht="18" customHeight="1">
      <c r="E363" s="67"/>
      <c r="F363" s="67"/>
    </row>
    <row r="364" spans="5:6" ht="18" customHeight="1">
      <c r="E364" s="67"/>
      <c r="F364" s="67"/>
    </row>
    <row r="365" spans="5:6" ht="18" customHeight="1">
      <c r="E365" s="67"/>
      <c r="F365" s="67"/>
    </row>
    <row r="366" spans="5:6" ht="18" customHeight="1">
      <c r="E366" s="67"/>
      <c r="F366" s="67"/>
    </row>
    <row r="367" spans="5:6" ht="18" customHeight="1">
      <c r="E367" s="67"/>
      <c r="F367" s="67"/>
    </row>
    <row r="368" spans="5:6" ht="18" customHeight="1">
      <c r="E368" s="67"/>
      <c r="F368" s="67"/>
    </row>
    <row r="369" spans="5:6" ht="18" customHeight="1">
      <c r="E369" s="67"/>
      <c r="F369" s="67"/>
    </row>
    <row r="370" spans="5:6" ht="18" customHeight="1">
      <c r="E370" s="67"/>
      <c r="F370" s="67"/>
    </row>
    <row r="371" spans="5:6" ht="18" customHeight="1">
      <c r="E371" s="67"/>
      <c r="F371" s="67"/>
    </row>
    <row r="372" spans="5:6" ht="18" customHeight="1">
      <c r="E372" s="67"/>
      <c r="F372" s="67"/>
    </row>
    <row r="373" spans="5:6" ht="18" customHeight="1">
      <c r="E373" s="67"/>
      <c r="F373" s="67"/>
    </row>
    <row r="374" spans="5:6" ht="18" customHeight="1">
      <c r="E374" s="67"/>
      <c r="F374" s="67"/>
    </row>
    <row r="375" spans="5:6" ht="18" customHeight="1">
      <c r="E375" s="67"/>
      <c r="F375" s="67"/>
    </row>
    <row r="376" spans="5:6" ht="18" customHeight="1">
      <c r="E376" s="67"/>
      <c r="F376" s="67"/>
    </row>
    <row r="377" spans="5:6" ht="18" customHeight="1">
      <c r="E377" s="67"/>
      <c r="F377" s="67"/>
    </row>
    <row r="378" spans="5:6" ht="18" customHeight="1">
      <c r="E378" s="67"/>
      <c r="F378" s="67"/>
    </row>
    <row r="379" spans="5:6" ht="18" customHeight="1">
      <c r="E379" s="67"/>
      <c r="F379" s="67"/>
    </row>
    <row r="380" spans="5:6" ht="18" customHeight="1">
      <c r="E380" s="67"/>
      <c r="F380" s="67"/>
    </row>
    <row r="381" spans="5:6" ht="18" customHeight="1">
      <c r="E381" s="67"/>
      <c r="F381" s="67"/>
    </row>
    <row r="382" spans="5:6" ht="18" customHeight="1">
      <c r="E382" s="67"/>
      <c r="F382" s="67"/>
    </row>
    <row r="383" spans="5:6" ht="18" customHeight="1">
      <c r="E383" s="67"/>
      <c r="F383" s="67"/>
    </row>
    <row r="384" spans="5:6" ht="18" customHeight="1">
      <c r="E384" s="67"/>
      <c r="F384" s="67"/>
    </row>
    <row r="385" spans="5:6" ht="18" customHeight="1">
      <c r="E385" s="67"/>
      <c r="F385" s="67"/>
    </row>
    <row r="386" spans="5:6" ht="18" customHeight="1">
      <c r="E386" s="67"/>
      <c r="F386" s="67"/>
    </row>
    <row r="387" spans="5:6" ht="18" customHeight="1">
      <c r="E387" s="67"/>
      <c r="F387" s="67"/>
    </row>
    <row r="388" spans="5:6" ht="18" customHeight="1">
      <c r="E388" s="67"/>
      <c r="F388" s="67"/>
    </row>
    <row r="389" spans="5:6" ht="18" customHeight="1">
      <c r="E389" s="67"/>
      <c r="F389" s="67"/>
    </row>
    <row r="390" spans="5:6" ht="18" customHeight="1">
      <c r="E390" s="67"/>
      <c r="F390" s="67"/>
    </row>
    <row r="391" spans="5:6" ht="18" customHeight="1">
      <c r="E391" s="67"/>
      <c r="F391" s="67"/>
    </row>
    <row r="392" spans="5:6" ht="18" customHeight="1">
      <c r="E392" s="67"/>
      <c r="F392" s="67"/>
    </row>
    <row r="393" spans="5:6" ht="18" customHeight="1">
      <c r="E393" s="67"/>
      <c r="F393" s="67"/>
    </row>
    <row r="394" spans="5:6" ht="18" customHeight="1">
      <c r="E394" s="67"/>
      <c r="F394" s="67"/>
    </row>
    <row r="395" spans="5:6" ht="18" customHeight="1">
      <c r="E395" s="67"/>
      <c r="F395" s="67"/>
    </row>
    <row r="396" spans="5:6" ht="18" customHeight="1">
      <c r="E396" s="67"/>
      <c r="F396" s="67"/>
    </row>
    <row r="397" spans="5:6" ht="18" customHeight="1">
      <c r="E397" s="67"/>
      <c r="F397" s="67"/>
    </row>
    <row r="398" spans="5:6" ht="18" customHeight="1">
      <c r="E398" s="67"/>
      <c r="F398" s="67"/>
    </row>
    <row r="399" spans="5:6" ht="18" customHeight="1">
      <c r="E399" s="67"/>
      <c r="F399" s="67"/>
    </row>
    <row r="400" spans="5:6" ht="18" customHeight="1">
      <c r="E400" s="67"/>
      <c r="F400" s="67"/>
    </row>
    <row r="401" spans="5:6" ht="18" customHeight="1">
      <c r="E401" s="67"/>
      <c r="F401" s="67"/>
    </row>
    <row r="402" spans="5:6" ht="18" customHeight="1">
      <c r="E402" s="67"/>
      <c r="F402" s="67"/>
    </row>
    <row r="403" spans="5:6" ht="18" customHeight="1">
      <c r="E403" s="67"/>
      <c r="F403" s="67"/>
    </row>
    <row r="404" spans="5:6" ht="18" customHeight="1">
      <c r="E404" s="67"/>
      <c r="F404" s="67"/>
    </row>
    <row r="405" spans="5:6" ht="18" customHeight="1">
      <c r="E405" s="67"/>
      <c r="F405" s="67"/>
    </row>
    <row r="406" spans="5:6" ht="18" customHeight="1">
      <c r="E406" s="67"/>
      <c r="F406" s="67"/>
    </row>
    <row r="407" spans="5:6" ht="18" customHeight="1">
      <c r="E407" s="67"/>
      <c r="F407" s="67"/>
    </row>
    <row r="408" spans="5:6" ht="18" customHeight="1">
      <c r="E408" s="67"/>
      <c r="F408" s="67"/>
    </row>
    <row r="409" spans="5:6" ht="18" customHeight="1">
      <c r="E409" s="67"/>
      <c r="F409" s="67"/>
    </row>
    <row r="410" spans="5:6" ht="18" customHeight="1">
      <c r="E410" s="67"/>
      <c r="F410" s="67"/>
    </row>
    <row r="411" spans="5:6" ht="18" customHeight="1">
      <c r="E411" s="67"/>
      <c r="F411" s="67"/>
    </row>
    <row r="412" spans="5:6" ht="18" customHeight="1">
      <c r="E412" s="67"/>
      <c r="F412" s="67"/>
    </row>
    <row r="413" spans="5:6" ht="18" customHeight="1">
      <c r="E413" s="67"/>
      <c r="F413" s="67"/>
    </row>
    <row r="414" spans="5:6" ht="18" customHeight="1">
      <c r="E414" s="67"/>
      <c r="F414" s="67"/>
    </row>
    <row r="415" spans="5:6" ht="18" customHeight="1">
      <c r="E415" s="67"/>
      <c r="F415" s="67"/>
    </row>
    <row r="416" spans="5:6" ht="18" customHeight="1">
      <c r="E416" s="67"/>
      <c r="F416" s="67"/>
    </row>
    <row r="417" spans="5:6" ht="18" customHeight="1">
      <c r="E417" s="67"/>
      <c r="F417" s="67"/>
    </row>
    <row r="418" spans="5:6" ht="18" customHeight="1">
      <c r="E418" s="67"/>
      <c r="F418" s="67"/>
    </row>
    <row r="419" spans="5:6" ht="18" customHeight="1">
      <c r="E419" s="67"/>
      <c r="F419" s="67"/>
    </row>
    <row r="420" spans="5:6" ht="18" customHeight="1">
      <c r="E420" s="67"/>
      <c r="F420" s="67"/>
    </row>
    <row r="421" spans="5:6" ht="18" customHeight="1">
      <c r="E421" s="67"/>
      <c r="F421" s="67"/>
    </row>
    <row r="422" spans="5:6" ht="18" customHeight="1">
      <c r="E422" s="67"/>
      <c r="F422" s="67"/>
    </row>
    <row r="423" spans="5:6" ht="18" customHeight="1">
      <c r="E423" s="67"/>
      <c r="F423" s="67"/>
    </row>
    <row r="424" spans="5:6" ht="18" customHeight="1">
      <c r="E424" s="67"/>
      <c r="F424" s="67"/>
    </row>
    <row r="425" spans="5:6" ht="18" customHeight="1">
      <c r="E425" s="67"/>
      <c r="F425" s="67"/>
    </row>
    <row r="426" spans="5:6" ht="18" customHeight="1">
      <c r="E426" s="67"/>
      <c r="F426" s="67"/>
    </row>
    <row r="427" spans="5:6" ht="18" customHeight="1">
      <c r="E427" s="67"/>
      <c r="F427" s="67"/>
    </row>
    <row r="428" spans="5:6" ht="18" customHeight="1">
      <c r="E428" s="67"/>
      <c r="F428" s="67"/>
    </row>
    <row r="429" spans="5:6" ht="18" customHeight="1">
      <c r="E429" s="67"/>
      <c r="F429" s="67"/>
    </row>
    <row r="430" spans="5:6" ht="18" customHeight="1">
      <c r="E430" s="67"/>
      <c r="F430" s="67"/>
    </row>
    <row r="431" spans="5:6" ht="18" customHeight="1">
      <c r="E431" s="67"/>
      <c r="F431" s="67"/>
    </row>
    <row r="432" spans="5:6" ht="18" customHeight="1">
      <c r="E432" s="67"/>
      <c r="F432" s="67"/>
    </row>
    <row r="433" spans="5:6" ht="18" customHeight="1">
      <c r="E433" s="67"/>
      <c r="F433" s="67"/>
    </row>
    <row r="434" spans="5:6" ht="18" customHeight="1">
      <c r="E434" s="67"/>
      <c r="F434" s="67"/>
    </row>
    <row r="435" spans="5:6" ht="18" customHeight="1">
      <c r="E435" s="67"/>
      <c r="F435" s="67"/>
    </row>
    <row r="436" spans="5:6" ht="18" customHeight="1">
      <c r="E436" s="67"/>
      <c r="F436" s="67"/>
    </row>
    <row r="437" spans="5:6" ht="18" customHeight="1">
      <c r="E437" s="67"/>
      <c r="F437" s="67"/>
    </row>
    <row r="438" spans="5:6" ht="18" customHeight="1">
      <c r="E438" s="67"/>
      <c r="F438" s="67"/>
    </row>
    <row r="439" spans="5:6" ht="18" customHeight="1">
      <c r="E439" s="67"/>
      <c r="F439" s="67"/>
    </row>
    <row r="440" spans="5:6" ht="18" customHeight="1">
      <c r="E440" s="67"/>
      <c r="F440" s="67"/>
    </row>
    <row r="441" spans="5:6" ht="18" customHeight="1">
      <c r="E441" s="67"/>
      <c r="F441" s="67"/>
    </row>
    <row r="442" spans="5:6" ht="18" customHeight="1">
      <c r="E442" s="67"/>
      <c r="F442" s="67"/>
    </row>
    <row r="443" spans="5:6" ht="18" customHeight="1">
      <c r="E443" s="67"/>
      <c r="F443" s="67"/>
    </row>
    <row r="444" spans="5:6" ht="18" customHeight="1">
      <c r="E444" s="67"/>
      <c r="F444" s="67"/>
    </row>
    <row r="445" spans="5:6" ht="18" customHeight="1">
      <c r="E445" s="67"/>
      <c r="F445" s="67"/>
    </row>
    <row r="446" spans="5:6" ht="18" customHeight="1">
      <c r="E446" s="67"/>
      <c r="F446" s="67"/>
    </row>
    <row r="447" spans="5:6" ht="18" customHeight="1">
      <c r="E447" s="67"/>
      <c r="F447" s="67"/>
    </row>
    <row r="448" spans="5:6" ht="18" customHeight="1">
      <c r="E448" s="67"/>
      <c r="F448" s="67"/>
    </row>
    <row r="449" spans="5:6" ht="18" customHeight="1">
      <c r="E449" s="67"/>
      <c r="F449" s="67"/>
    </row>
    <row r="450" spans="5:6" ht="18" customHeight="1">
      <c r="E450" s="67"/>
      <c r="F450" s="67"/>
    </row>
    <row r="451" spans="5:6" ht="18" customHeight="1">
      <c r="E451" s="67"/>
      <c r="F451" s="67"/>
    </row>
    <row r="452" spans="5:6" ht="18" customHeight="1">
      <c r="E452" s="67"/>
      <c r="F452" s="67"/>
    </row>
    <row r="453" spans="5:6" ht="18" customHeight="1">
      <c r="E453" s="67"/>
      <c r="F453" s="67"/>
    </row>
    <row r="454" spans="5:6" ht="18" customHeight="1">
      <c r="E454" s="67"/>
      <c r="F454" s="67"/>
    </row>
    <row r="455" spans="5:6" ht="18" customHeight="1">
      <c r="E455" s="67"/>
      <c r="F455" s="67"/>
    </row>
    <row r="456" spans="5:6" ht="18" customHeight="1">
      <c r="E456" s="67"/>
      <c r="F456" s="67"/>
    </row>
    <row r="457" spans="5:6" ht="18" customHeight="1">
      <c r="E457" s="67"/>
      <c r="F457" s="67"/>
    </row>
    <row r="458" spans="5:6" ht="18" customHeight="1">
      <c r="E458" s="67"/>
      <c r="F458" s="67"/>
    </row>
    <row r="459" spans="5:6" ht="18" customHeight="1">
      <c r="E459" s="67"/>
      <c r="F459" s="67"/>
    </row>
    <row r="460" spans="5:6" ht="18" customHeight="1">
      <c r="E460" s="67"/>
      <c r="F460" s="67"/>
    </row>
    <row r="461" spans="5:6" ht="18" customHeight="1">
      <c r="E461" s="67"/>
      <c r="F461" s="67"/>
    </row>
    <row r="462" spans="5:6" ht="18" customHeight="1">
      <c r="E462" s="67"/>
      <c r="F462" s="67"/>
    </row>
    <row r="463" spans="5:6" ht="18" customHeight="1">
      <c r="E463" s="67"/>
      <c r="F463" s="67"/>
    </row>
    <row r="464" spans="5:6" ht="18" customHeight="1">
      <c r="E464" s="67"/>
      <c r="F464" s="67"/>
    </row>
    <row r="465" spans="5:6" ht="18" customHeight="1">
      <c r="E465" s="67"/>
      <c r="F465" s="67"/>
    </row>
    <row r="466" spans="5:6" ht="18" customHeight="1">
      <c r="E466" s="67"/>
      <c r="F466" s="67"/>
    </row>
    <row r="467" spans="5:6" ht="18" customHeight="1">
      <c r="E467" s="67"/>
      <c r="F467" s="67"/>
    </row>
    <row r="468" spans="5:6" ht="18" customHeight="1">
      <c r="E468" s="67"/>
      <c r="F468" s="67"/>
    </row>
    <row r="469" spans="5:6" ht="18" customHeight="1">
      <c r="E469" s="67"/>
      <c r="F469" s="67"/>
    </row>
    <row r="470" spans="5:6" ht="18" customHeight="1">
      <c r="E470" s="67"/>
      <c r="F470" s="67"/>
    </row>
    <row r="471" spans="5:6" ht="18" customHeight="1">
      <c r="E471" s="67"/>
      <c r="F471" s="67"/>
    </row>
    <row r="472" spans="5:6" ht="18" customHeight="1">
      <c r="E472" s="67"/>
      <c r="F472" s="67"/>
    </row>
    <row r="473" spans="5:6" ht="18" customHeight="1">
      <c r="E473" s="67"/>
      <c r="F473" s="67"/>
    </row>
    <row r="474" spans="5:6" ht="18" customHeight="1">
      <c r="E474" s="67"/>
      <c r="F474" s="67"/>
    </row>
    <row r="475" spans="5:6" ht="18" customHeight="1">
      <c r="E475" s="67"/>
      <c r="F475" s="67"/>
    </row>
    <row r="476" spans="5:6" ht="18" customHeight="1">
      <c r="E476" s="67"/>
      <c r="F476" s="67"/>
    </row>
    <row r="477" spans="5:6" ht="18" customHeight="1">
      <c r="E477" s="67"/>
      <c r="F477" s="67"/>
    </row>
    <row r="478" spans="5:6" ht="18" customHeight="1">
      <c r="E478" s="67"/>
      <c r="F478" s="67"/>
    </row>
    <row r="479" spans="5:6" ht="18" customHeight="1">
      <c r="E479" s="67"/>
      <c r="F479" s="67"/>
    </row>
    <row r="480" spans="5:6" ht="18" customHeight="1">
      <c r="E480" s="67"/>
      <c r="F480" s="67"/>
    </row>
    <row r="481" spans="5:6" ht="18" customHeight="1">
      <c r="E481" s="67"/>
      <c r="F481" s="67"/>
    </row>
    <row r="482" spans="5:6" ht="18" customHeight="1">
      <c r="E482" s="67"/>
      <c r="F482" s="67"/>
    </row>
    <row r="483" spans="5:6" ht="18" customHeight="1">
      <c r="E483" s="67"/>
      <c r="F483" s="67"/>
    </row>
    <row r="484" spans="5:6" ht="18" customHeight="1">
      <c r="E484" s="67"/>
      <c r="F484" s="67"/>
    </row>
    <row r="485" spans="5:6" ht="18" customHeight="1">
      <c r="E485" s="67"/>
      <c r="F485" s="67"/>
    </row>
    <row r="486" spans="5:6" ht="18" customHeight="1">
      <c r="E486" s="67"/>
      <c r="F486" s="67"/>
    </row>
    <row r="487" spans="5:6" ht="18" customHeight="1">
      <c r="E487" s="67"/>
      <c r="F487" s="67"/>
    </row>
    <row r="488" spans="5:6" ht="18" customHeight="1">
      <c r="E488" s="67"/>
      <c r="F488" s="67"/>
    </row>
    <row r="489" spans="5:6" ht="18" customHeight="1">
      <c r="E489" s="67"/>
      <c r="F489" s="67"/>
    </row>
    <row r="490" spans="5:6" ht="18" customHeight="1">
      <c r="E490" s="67"/>
      <c r="F490" s="67"/>
    </row>
    <row r="491" spans="5:6" ht="18" customHeight="1">
      <c r="E491" s="67"/>
      <c r="F491" s="67"/>
    </row>
    <row r="492" spans="5:6" ht="18" customHeight="1">
      <c r="E492" s="67"/>
      <c r="F492" s="67"/>
    </row>
    <row r="493" spans="5:6" ht="18" customHeight="1">
      <c r="E493" s="67"/>
      <c r="F493" s="67"/>
    </row>
    <row r="494" spans="5:6" ht="18" customHeight="1">
      <c r="E494" s="67"/>
      <c r="F494" s="67"/>
    </row>
    <row r="495" spans="5:6" ht="18" customHeight="1">
      <c r="E495" s="67"/>
      <c r="F495" s="67"/>
    </row>
    <row r="496" spans="5:6" ht="18" customHeight="1">
      <c r="E496" s="67"/>
      <c r="F496" s="67"/>
    </row>
    <row r="497" spans="5:6" ht="18" customHeight="1">
      <c r="E497" s="67"/>
      <c r="F497" s="67"/>
    </row>
    <row r="498" spans="5:6" ht="18" customHeight="1">
      <c r="E498" s="67"/>
      <c r="F498" s="67"/>
    </row>
    <row r="499" spans="5:6" ht="18" customHeight="1">
      <c r="E499" s="67"/>
      <c r="F499" s="67"/>
    </row>
    <row r="500" spans="5:6" ht="18" customHeight="1">
      <c r="E500" s="67"/>
      <c r="F500" s="67"/>
    </row>
    <row r="501" spans="5:6" ht="18" customHeight="1">
      <c r="E501" s="67"/>
      <c r="F501" s="67"/>
    </row>
    <row r="502" spans="5:6" ht="18" customHeight="1">
      <c r="E502" s="67"/>
      <c r="F502" s="67"/>
    </row>
    <row r="503" spans="5:6" ht="18" customHeight="1">
      <c r="E503" s="67"/>
      <c r="F503" s="67"/>
    </row>
    <row r="504" spans="5:6" ht="18" customHeight="1">
      <c r="E504" s="67"/>
      <c r="F504" s="67"/>
    </row>
    <row r="505" spans="5:6" ht="18" customHeight="1">
      <c r="E505" s="67"/>
      <c r="F505" s="67"/>
    </row>
    <row r="506" spans="5:6" ht="18" customHeight="1">
      <c r="E506" s="67"/>
      <c r="F506" s="67"/>
    </row>
    <row r="507" spans="5:6" ht="18" customHeight="1">
      <c r="E507" s="67"/>
      <c r="F507" s="67"/>
    </row>
    <row r="508" spans="5:6" ht="18" customHeight="1">
      <c r="E508" s="67"/>
      <c r="F508" s="67"/>
    </row>
    <row r="509" spans="5:6" ht="18" customHeight="1">
      <c r="E509" s="67"/>
      <c r="F509" s="67"/>
    </row>
    <row r="510" spans="5:6" ht="18" customHeight="1">
      <c r="E510" s="67"/>
      <c r="F510" s="67"/>
    </row>
    <row r="511" spans="5:6" ht="18" customHeight="1">
      <c r="E511" s="67"/>
      <c r="F511" s="67"/>
    </row>
    <row r="512" spans="5:6" ht="18" customHeight="1">
      <c r="E512" s="67"/>
      <c r="F512" s="67"/>
    </row>
    <row r="513" spans="5:6" ht="18" customHeight="1">
      <c r="E513" s="67"/>
      <c r="F513" s="67"/>
    </row>
    <row r="514" spans="5:6" ht="18" customHeight="1">
      <c r="E514" s="67"/>
      <c r="F514" s="67"/>
    </row>
    <row r="515" spans="5:6" ht="18" customHeight="1">
      <c r="E515" s="67"/>
      <c r="F515" s="67"/>
    </row>
    <row r="516" spans="5:6" ht="18" customHeight="1">
      <c r="E516" s="67"/>
      <c r="F516" s="67"/>
    </row>
    <row r="517" spans="5:6" ht="18" customHeight="1">
      <c r="E517" s="67"/>
      <c r="F517" s="67"/>
    </row>
    <row r="518" spans="5:6" ht="18" customHeight="1">
      <c r="E518" s="67"/>
      <c r="F518" s="67"/>
    </row>
    <row r="519" spans="5:6" ht="18" customHeight="1">
      <c r="E519" s="67"/>
      <c r="F519" s="67"/>
    </row>
    <row r="520" spans="5:6" ht="18" customHeight="1">
      <c r="E520" s="67"/>
      <c r="F520" s="67"/>
    </row>
    <row r="521" spans="5:6" ht="18" customHeight="1">
      <c r="E521" s="67"/>
      <c r="F521" s="67"/>
    </row>
    <row r="522" spans="5:6" ht="18" customHeight="1">
      <c r="E522" s="67"/>
      <c r="F522" s="67"/>
    </row>
    <row r="523" spans="5:6" ht="18" customHeight="1">
      <c r="E523" s="67"/>
      <c r="F523" s="67"/>
    </row>
    <row r="524" spans="5:6" ht="18" customHeight="1">
      <c r="E524" s="67"/>
      <c r="F524" s="67"/>
    </row>
    <row r="525" spans="5:6" ht="18" customHeight="1">
      <c r="E525" s="67"/>
      <c r="F525" s="67"/>
    </row>
    <row r="526" spans="5:6" ht="18" customHeight="1">
      <c r="E526" s="67"/>
      <c r="F526" s="67"/>
    </row>
    <row r="527" spans="5:6" ht="18" customHeight="1">
      <c r="E527" s="67"/>
      <c r="F527" s="67"/>
    </row>
    <row r="528" spans="5:6" ht="18" customHeight="1">
      <c r="E528" s="67"/>
      <c r="F528" s="67"/>
    </row>
    <row r="529" spans="5:6" ht="18" customHeight="1">
      <c r="E529" s="67"/>
      <c r="F529" s="67"/>
    </row>
    <row r="530" spans="5:6" ht="18" customHeight="1">
      <c r="E530" s="67"/>
      <c r="F530" s="67"/>
    </row>
    <row r="531" spans="5:6" ht="18" customHeight="1">
      <c r="E531" s="67"/>
      <c r="F531" s="67"/>
    </row>
    <row r="532" spans="5:6" ht="18" customHeight="1">
      <c r="E532" s="67"/>
      <c r="F532" s="67"/>
    </row>
    <row r="533" spans="5:6" ht="18" customHeight="1">
      <c r="E533" s="67"/>
      <c r="F533" s="67"/>
    </row>
    <row r="534" spans="5:6" ht="18" customHeight="1">
      <c r="E534" s="67"/>
      <c r="F534" s="67"/>
    </row>
    <row r="535" spans="5:6" ht="18" customHeight="1">
      <c r="E535" s="67"/>
      <c r="F535" s="67"/>
    </row>
    <row r="536" spans="5:6" ht="18" customHeight="1">
      <c r="E536" s="67"/>
      <c r="F536" s="67"/>
    </row>
    <row r="537" spans="5:6" ht="18" customHeight="1">
      <c r="E537" s="67"/>
      <c r="F537" s="67"/>
    </row>
    <row r="538" spans="5:6" ht="18" customHeight="1">
      <c r="E538" s="67"/>
      <c r="F538" s="67"/>
    </row>
    <row r="539" spans="5:6" ht="18" customHeight="1">
      <c r="E539" s="67"/>
      <c r="F539" s="67"/>
    </row>
    <row r="540" spans="5:6" ht="18" customHeight="1">
      <c r="E540" s="67"/>
      <c r="F540" s="67"/>
    </row>
    <row r="541" spans="5:6" ht="18" customHeight="1">
      <c r="E541" s="67"/>
      <c r="F541" s="67"/>
    </row>
    <row r="542" spans="5:6" ht="18" customHeight="1">
      <c r="E542" s="67"/>
      <c r="F542" s="67"/>
    </row>
    <row r="543" spans="5:6" ht="18" customHeight="1">
      <c r="E543" s="67"/>
      <c r="F543" s="67"/>
    </row>
    <row r="544" spans="5:6" ht="18" customHeight="1">
      <c r="E544" s="67"/>
      <c r="F544" s="67"/>
    </row>
    <row r="545" spans="5:6" ht="18" customHeight="1">
      <c r="E545" s="67"/>
      <c r="F545" s="67"/>
    </row>
    <row r="546" spans="5:6" ht="18" customHeight="1">
      <c r="E546" s="67"/>
      <c r="F546" s="67"/>
    </row>
    <row r="547" spans="5:6" ht="18" customHeight="1">
      <c r="E547" s="67"/>
      <c r="F547" s="67"/>
    </row>
    <row r="548" spans="5:6" ht="18" customHeight="1">
      <c r="E548" s="67"/>
      <c r="F548" s="67"/>
    </row>
    <row r="549" spans="5:6" ht="18" customHeight="1">
      <c r="E549" s="67"/>
      <c r="F549" s="67"/>
    </row>
    <row r="550" spans="5:6" ht="18" customHeight="1">
      <c r="E550" s="67"/>
      <c r="F550" s="67"/>
    </row>
    <row r="551" spans="5:6" ht="18" customHeight="1">
      <c r="E551" s="67"/>
      <c r="F551" s="67"/>
    </row>
    <row r="552" spans="5:6" ht="18" customHeight="1">
      <c r="E552" s="67"/>
      <c r="F552" s="67"/>
    </row>
    <row r="553" spans="5:6" ht="18" customHeight="1">
      <c r="E553" s="67"/>
      <c r="F553" s="67"/>
    </row>
    <row r="554" spans="5:6" ht="18" customHeight="1">
      <c r="E554" s="67"/>
      <c r="F554" s="67"/>
    </row>
    <row r="555" spans="5:6" ht="18" customHeight="1">
      <c r="E555" s="67"/>
      <c r="F555" s="67"/>
    </row>
    <row r="556" spans="5:6" ht="18" customHeight="1">
      <c r="E556" s="67"/>
      <c r="F556" s="67"/>
    </row>
    <row r="557" spans="5:6" ht="18" customHeight="1">
      <c r="E557" s="67"/>
      <c r="F557" s="67"/>
    </row>
    <row r="558" spans="5:6" ht="18" customHeight="1">
      <c r="E558" s="67"/>
      <c r="F558" s="67"/>
    </row>
    <row r="559" spans="5:6" ht="18" customHeight="1">
      <c r="E559" s="67"/>
      <c r="F559" s="67"/>
    </row>
    <row r="560" spans="5:6" ht="18" customHeight="1">
      <c r="E560" s="67"/>
      <c r="F560" s="67"/>
    </row>
    <row r="561" spans="5:6" ht="18" customHeight="1">
      <c r="E561" s="67"/>
      <c r="F561" s="67"/>
    </row>
    <row r="562" spans="5:6" ht="18" customHeight="1">
      <c r="E562" s="67"/>
      <c r="F562" s="67"/>
    </row>
    <row r="563" spans="5:6" ht="18" customHeight="1">
      <c r="E563" s="67"/>
      <c r="F563" s="67"/>
    </row>
    <row r="564" spans="5:6" ht="18" customHeight="1">
      <c r="E564" s="67"/>
      <c r="F564" s="67"/>
    </row>
    <row r="565" spans="5:6" ht="18" customHeight="1">
      <c r="E565" s="67"/>
      <c r="F565" s="67"/>
    </row>
    <row r="566" spans="5:6" ht="18" customHeight="1">
      <c r="E566" s="67"/>
      <c r="F566" s="67"/>
    </row>
    <row r="567" spans="5:6" ht="18" customHeight="1">
      <c r="E567" s="67"/>
      <c r="F567" s="67"/>
    </row>
    <row r="568" spans="5:6" ht="18" customHeight="1">
      <c r="E568" s="67"/>
      <c r="F568" s="67"/>
    </row>
    <row r="569" spans="5:6" ht="18" customHeight="1">
      <c r="E569" s="67"/>
      <c r="F569" s="67"/>
    </row>
    <row r="570" spans="5:6" ht="18" customHeight="1">
      <c r="E570" s="67"/>
      <c r="F570" s="67"/>
    </row>
    <row r="571" spans="5:6" ht="18" customHeight="1">
      <c r="E571" s="67"/>
      <c r="F571" s="67"/>
    </row>
    <row r="572" spans="5:6" ht="18" customHeight="1">
      <c r="E572" s="67"/>
      <c r="F572" s="67"/>
    </row>
    <row r="573" spans="5:6" ht="18" customHeight="1">
      <c r="E573" s="67"/>
      <c r="F573" s="67"/>
    </row>
    <row r="574" spans="5:6" ht="18" customHeight="1">
      <c r="E574" s="67"/>
      <c r="F574" s="67"/>
    </row>
    <row r="575" spans="5:6" ht="18" customHeight="1">
      <c r="E575" s="67"/>
      <c r="F575" s="67"/>
    </row>
    <row r="576" spans="5:6" ht="18" customHeight="1">
      <c r="E576" s="67"/>
      <c r="F576" s="67"/>
    </row>
    <row r="577" spans="5:6" ht="18" customHeight="1">
      <c r="E577" s="67"/>
      <c r="F577" s="67"/>
    </row>
    <row r="578" spans="5:6" ht="18" customHeight="1">
      <c r="E578" s="67"/>
      <c r="F578" s="67"/>
    </row>
    <row r="579" spans="5:6" ht="18" customHeight="1">
      <c r="E579" s="67"/>
      <c r="F579" s="67"/>
    </row>
    <row r="580" spans="5:6" ht="18" customHeight="1">
      <c r="E580" s="67"/>
      <c r="F580" s="67"/>
    </row>
    <row r="581" spans="5:6" ht="18" customHeight="1">
      <c r="E581" s="67"/>
      <c r="F581" s="67"/>
    </row>
    <row r="582" spans="5:6" ht="18" customHeight="1">
      <c r="E582" s="67"/>
      <c r="F582" s="67"/>
    </row>
    <row r="583" spans="5:6" ht="18" customHeight="1">
      <c r="E583" s="67"/>
      <c r="F583" s="67"/>
    </row>
    <row r="584" spans="5:6" ht="18" customHeight="1">
      <c r="E584" s="67"/>
      <c r="F584" s="67"/>
    </row>
    <row r="585" spans="5:6" ht="18" customHeight="1">
      <c r="E585" s="67"/>
      <c r="F585" s="67"/>
    </row>
    <row r="586" spans="5:6" ht="18" customHeight="1">
      <c r="E586" s="67"/>
      <c r="F586" s="67"/>
    </row>
    <row r="587" spans="5:6" ht="18" customHeight="1">
      <c r="E587" s="67"/>
      <c r="F587" s="67"/>
    </row>
    <row r="588" spans="5:6" ht="18" customHeight="1">
      <c r="E588" s="67"/>
      <c r="F588" s="67"/>
    </row>
    <row r="589" spans="5:6" ht="18" customHeight="1">
      <c r="E589" s="67"/>
      <c r="F589" s="67"/>
    </row>
    <row r="590" spans="5:6" ht="18" customHeight="1">
      <c r="E590" s="67"/>
      <c r="F590" s="67"/>
    </row>
    <row r="591" spans="5:6" ht="18" customHeight="1">
      <c r="E591" s="67"/>
      <c r="F591" s="67"/>
    </row>
    <row r="592" spans="5:6" ht="18" customHeight="1">
      <c r="E592" s="67"/>
      <c r="F592" s="67"/>
    </row>
    <row r="593" spans="5:6" ht="18" customHeight="1">
      <c r="E593" s="67"/>
      <c r="F593" s="67"/>
    </row>
    <row r="594" spans="5:6" ht="18" customHeight="1">
      <c r="E594" s="67"/>
      <c r="F594" s="67"/>
    </row>
    <row r="595" spans="5:6" ht="18" customHeight="1">
      <c r="E595" s="67"/>
      <c r="F595" s="67"/>
    </row>
    <row r="596" spans="5:6" ht="18" customHeight="1">
      <c r="E596" s="67"/>
      <c r="F596" s="67"/>
    </row>
    <row r="597" spans="5:6" ht="18" customHeight="1">
      <c r="E597" s="67"/>
      <c r="F597" s="67"/>
    </row>
    <row r="598" spans="5:6" ht="18" customHeight="1">
      <c r="E598" s="67"/>
      <c r="F598" s="67"/>
    </row>
    <row r="599" spans="5:6" ht="18" customHeight="1">
      <c r="E599" s="67"/>
      <c r="F599" s="67"/>
    </row>
    <row r="600" spans="5:6" ht="18" customHeight="1">
      <c r="E600" s="67"/>
      <c r="F600" s="67"/>
    </row>
    <row r="601" spans="5:6" ht="18" customHeight="1">
      <c r="E601" s="67"/>
      <c r="F601" s="67"/>
    </row>
    <row r="602" spans="5:6" ht="18" customHeight="1">
      <c r="E602" s="67"/>
      <c r="F602" s="67"/>
    </row>
    <row r="603" spans="5:6" ht="18" customHeight="1">
      <c r="E603" s="67"/>
      <c r="F603" s="67"/>
    </row>
    <row r="604" spans="5:6" ht="18" customHeight="1">
      <c r="E604" s="67"/>
      <c r="F604" s="67"/>
    </row>
    <row r="605" spans="5:6" ht="18" customHeight="1">
      <c r="E605" s="67"/>
      <c r="F605" s="67"/>
    </row>
    <row r="606" spans="5:6" ht="18" customHeight="1">
      <c r="E606" s="67"/>
      <c r="F606" s="67"/>
    </row>
    <row r="607" spans="5:6" ht="18" customHeight="1">
      <c r="E607" s="67"/>
      <c r="F607" s="67"/>
    </row>
    <row r="608" spans="5:6" ht="18" customHeight="1">
      <c r="E608" s="67"/>
      <c r="F608" s="67"/>
    </row>
    <row r="609" spans="5:6" ht="18" customHeight="1">
      <c r="E609" s="67"/>
      <c r="F609" s="67"/>
    </row>
    <row r="610" spans="5:6" ht="18" customHeight="1">
      <c r="E610" s="67"/>
      <c r="F610" s="67"/>
    </row>
    <row r="611" spans="5:6" ht="18" customHeight="1">
      <c r="E611" s="67"/>
      <c r="F611" s="67"/>
    </row>
    <row r="612" spans="5:6" ht="18" customHeight="1">
      <c r="E612" s="67"/>
      <c r="F612" s="67"/>
    </row>
    <row r="613" spans="5:6" ht="18" customHeight="1">
      <c r="E613" s="67"/>
      <c r="F613" s="67"/>
    </row>
    <row r="614" spans="5:6" ht="18" customHeight="1">
      <c r="E614" s="67"/>
      <c r="F614" s="67"/>
    </row>
    <row r="615" spans="5:6" ht="18" customHeight="1">
      <c r="E615" s="67"/>
      <c r="F615" s="67"/>
    </row>
    <row r="616" spans="5:6" ht="18" customHeight="1">
      <c r="E616" s="67"/>
      <c r="F616" s="67"/>
    </row>
    <row r="617" spans="5:6" ht="18" customHeight="1">
      <c r="E617" s="67"/>
      <c r="F617" s="67"/>
    </row>
    <row r="618" spans="5:6" ht="18" customHeight="1">
      <c r="E618" s="67"/>
      <c r="F618" s="67"/>
    </row>
    <row r="619" spans="5:6" ht="18" customHeight="1">
      <c r="E619" s="67"/>
      <c r="F619" s="67"/>
    </row>
    <row r="620" spans="5:6" ht="18" customHeight="1">
      <c r="E620" s="67"/>
      <c r="F620" s="67"/>
    </row>
    <row r="621" spans="5:6" ht="18" customHeight="1">
      <c r="E621" s="67"/>
      <c r="F621" s="67"/>
    </row>
    <row r="622" spans="5:6" ht="18" customHeight="1">
      <c r="E622" s="67"/>
      <c r="F622" s="67"/>
    </row>
    <row r="623" spans="5:6" ht="18" customHeight="1">
      <c r="E623" s="67"/>
      <c r="F623" s="67"/>
    </row>
    <row r="624" spans="5:6" ht="18" customHeight="1">
      <c r="E624" s="67"/>
      <c r="F624" s="67"/>
    </row>
    <row r="625" spans="5:6" ht="18" customHeight="1">
      <c r="E625" s="67"/>
      <c r="F625" s="67"/>
    </row>
    <row r="626" spans="5:6" ht="18" customHeight="1">
      <c r="E626" s="67"/>
      <c r="F626" s="67"/>
    </row>
    <row r="627" spans="5:6" ht="18" customHeight="1">
      <c r="E627" s="67"/>
      <c r="F627" s="67"/>
    </row>
    <row r="628" spans="5:6" ht="18" customHeight="1">
      <c r="E628" s="67"/>
      <c r="F628" s="67"/>
    </row>
    <row r="629" spans="5:6" ht="18" customHeight="1">
      <c r="E629" s="67"/>
      <c r="F629" s="67"/>
    </row>
    <row r="630" spans="5:6" ht="18" customHeight="1">
      <c r="E630" s="67"/>
      <c r="F630" s="67"/>
    </row>
    <row r="631" spans="5:6" ht="18" customHeight="1">
      <c r="E631" s="67"/>
      <c r="F631" s="67"/>
    </row>
    <row r="632" spans="5:6" ht="18" customHeight="1">
      <c r="E632" s="67"/>
      <c r="F632" s="67"/>
    </row>
    <row r="633" spans="5:6" ht="18" customHeight="1">
      <c r="E633" s="67"/>
      <c r="F633" s="67"/>
    </row>
    <row r="634" spans="5:6" ht="18" customHeight="1">
      <c r="E634" s="67"/>
      <c r="F634" s="67"/>
    </row>
    <row r="635" spans="5:6" ht="18" customHeight="1">
      <c r="E635" s="67"/>
      <c r="F635" s="67"/>
    </row>
    <row r="636" spans="5:6" ht="18" customHeight="1">
      <c r="E636" s="67"/>
      <c r="F636" s="67"/>
    </row>
    <row r="637" spans="5:6" ht="18" customHeight="1">
      <c r="E637" s="67"/>
      <c r="F637" s="67"/>
    </row>
    <row r="638" spans="5:6" ht="18" customHeight="1">
      <c r="E638" s="67"/>
      <c r="F638" s="67"/>
    </row>
    <row r="639" spans="5:6" ht="18" customHeight="1">
      <c r="E639" s="67"/>
      <c r="F639" s="67"/>
    </row>
    <row r="640" spans="5:6" ht="18" customHeight="1">
      <c r="E640" s="67"/>
      <c r="F640" s="67"/>
    </row>
    <row r="641" spans="5:6" ht="18" customHeight="1">
      <c r="E641" s="67"/>
      <c r="F641" s="67"/>
    </row>
    <row r="642" spans="5:6" ht="18" customHeight="1">
      <c r="E642" s="67"/>
      <c r="F642" s="67"/>
    </row>
    <row r="643" spans="5:6" ht="18" customHeight="1">
      <c r="E643" s="67"/>
      <c r="F643" s="67"/>
    </row>
    <row r="644" spans="5:6" ht="18" customHeight="1">
      <c r="E644" s="67"/>
      <c r="F644" s="67"/>
    </row>
    <row r="645" spans="5:6" ht="18" customHeight="1">
      <c r="E645" s="67"/>
      <c r="F645" s="67"/>
    </row>
    <row r="646" spans="5:6" ht="18" customHeight="1">
      <c r="E646" s="67"/>
      <c r="F646" s="67"/>
    </row>
    <row r="647" spans="5:6" ht="18" customHeight="1">
      <c r="E647" s="67"/>
      <c r="F647" s="67"/>
    </row>
    <row r="648" spans="5:6" ht="18" customHeight="1">
      <c r="E648" s="67"/>
      <c r="F648" s="67"/>
    </row>
    <row r="649" spans="5:6" ht="18" customHeight="1">
      <c r="E649" s="67"/>
      <c r="F649" s="67"/>
    </row>
    <row r="650" spans="5:6" ht="18" customHeight="1">
      <c r="E650" s="67"/>
      <c r="F650" s="67"/>
    </row>
    <row r="651" spans="5:6" ht="18" customHeight="1">
      <c r="E651" s="67"/>
      <c r="F651" s="67"/>
    </row>
    <row r="652" spans="5:6" ht="18" customHeight="1">
      <c r="E652" s="67"/>
      <c r="F652" s="67"/>
    </row>
    <row r="653" spans="5:6" ht="18" customHeight="1">
      <c r="E653" s="67"/>
      <c r="F653" s="67"/>
    </row>
    <row r="654" spans="5:6" ht="18" customHeight="1">
      <c r="E654" s="67"/>
      <c r="F654" s="67"/>
    </row>
    <row r="655" spans="5:6" ht="18" customHeight="1">
      <c r="E655" s="67"/>
      <c r="F655" s="67"/>
    </row>
    <row r="656" spans="5:6" ht="18" customHeight="1">
      <c r="E656" s="67"/>
      <c r="F656" s="67"/>
    </row>
    <row r="657" spans="5:6" ht="18" customHeight="1">
      <c r="E657" s="67"/>
      <c r="F657" s="67"/>
    </row>
    <row r="658" spans="5:6" ht="18" customHeight="1">
      <c r="E658" s="67"/>
      <c r="F658" s="67"/>
    </row>
    <row r="659" spans="5:6" ht="18" customHeight="1">
      <c r="E659" s="67"/>
      <c r="F659" s="67"/>
    </row>
    <row r="660" spans="5:6" ht="18" customHeight="1">
      <c r="E660" s="67"/>
      <c r="F660" s="67"/>
    </row>
    <row r="661" spans="5:6" ht="18" customHeight="1">
      <c r="E661" s="67"/>
      <c r="F661" s="67"/>
    </row>
    <row r="662" spans="5:6" ht="18" customHeight="1">
      <c r="E662" s="67"/>
      <c r="F662" s="67"/>
    </row>
    <row r="663" spans="5:6" ht="18" customHeight="1">
      <c r="E663" s="67"/>
      <c r="F663" s="67"/>
    </row>
    <row r="664" spans="5:6" ht="18" customHeight="1">
      <c r="E664" s="67"/>
      <c r="F664" s="67"/>
    </row>
    <row r="665" spans="5:6" ht="18" customHeight="1">
      <c r="E665" s="67"/>
      <c r="F665" s="67"/>
    </row>
    <row r="666" spans="5:6" ht="18" customHeight="1">
      <c r="E666" s="67"/>
      <c r="F666" s="67"/>
    </row>
    <row r="667" spans="5:6" ht="18" customHeight="1">
      <c r="E667" s="67"/>
      <c r="F667" s="67"/>
    </row>
    <row r="668" spans="5:6" ht="18" customHeight="1">
      <c r="E668" s="67"/>
      <c r="F668" s="67"/>
    </row>
    <row r="669" spans="5:6" ht="18" customHeight="1">
      <c r="E669" s="67"/>
      <c r="F669" s="67"/>
    </row>
    <row r="670" spans="5:6" ht="18" customHeight="1">
      <c r="E670" s="67"/>
      <c r="F670" s="67"/>
    </row>
    <row r="671" spans="5:6" ht="18" customHeight="1">
      <c r="E671" s="67"/>
      <c r="F671" s="67"/>
    </row>
    <row r="672" spans="5:6" ht="18" customHeight="1">
      <c r="E672" s="67"/>
      <c r="F672" s="67"/>
    </row>
    <row r="673" spans="5:6" ht="18" customHeight="1">
      <c r="E673" s="67"/>
      <c r="F673" s="67"/>
    </row>
    <row r="674" spans="5:6" ht="18" customHeight="1">
      <c r="E674" s="67"/>
      <c r="F674" s="67"/>
    </row>
    <row r="675" spans="5:6" ht="18" customHeight="1">
      <c r="E675" s="67"/>
      <c r="F675" s="67"/>
    </row>
    <row r="676" spans="5:6" ht="18" customHeight="1">
      <c r="E676" s="67"/>
      <c r="F676" s="67"/>
    </row>
    <row r="677" spans="5:6" ht="18" customHeight="1">
      <c r="E677" s="67"/>
      <c r="F677" s="67"/>
    </row>
    <row r="678" spans="5:6" ht="18" customHeight="1">
      <c r="E678" s="67"/>
      <c r="F678" s="67"/>
    </row>
    <row r="679" spans="5:6" ht="18" customHeight="1">
      <c r="E679" s="67"/>
      <c r="F679" s="67"/>
    </row>
    <row r="680" spans="5:6" ht="18" customHeight="1">
      <c r="E680" s="67"/>
      <c r="F680" s="67"/>
    </row>
    <row r="681" spans="5:6" ht="18" customHeight="1">
      <c r="E681" s="67"/>
      <c r="F681" s="67"/>
    </row>
    <row r="682" spans="5:6" ht="18" customHeight="1">
      <c r="E682" s="67"/>
      <c r="F682" s="67"/>
    </row>
    <row r="683" spans="5:6" ht="18" customHeight="1">
      <c r="E683" s="67"/>
      <c r="F683" s="67"/>
    </row>
    <row r="684" spans="5:6" ht="18" customHeight="1">
      <c r="E684" s="67"/>
      <c r="F684" s="67"/>
    </row>
    <row r="685" spans="5:6" ht="18" customHeight="1">
      <c r="E685" s="67"/>
      <c r="F685" s="67"/>
    </row>
    <row r="686" spans="5:6" ht="18" customHeight="1">
      <c r="E686" s="67"/>
      <c r="F686" s="67"/>
    </row>
    <row r="687" spans="5:6" ht="18" customHeight="1">
      <c r="E687" s="67"/>
      <c r="F687" s="67"/>
    </row>
    <row r="688" spans="5:6" ht="18" customHeight="1">
      <c r="E688" s="67"/>
      <c r="F688" s="67"/>
    </row>
    <row r="689" spans="5:6" ht="18" customHeight="1">
      <c r="E689" s="67"/>
      <c r="F689" s="67"/>
    </row>
    <row r="690" spans="5:6" ht="18" customHeight="1">
      <c r="E690" s="67"/>
      <c r="F690" s="67"/>
    </row>
    <row r="691" spans="5:6" ht="18" customHeight="1">
      <c r="E691" s="67"/>
      <c r="F691" s="67"/>
    </row>
    <row r="692" spans="5:6" ht="18" customHeight="1">
      <c r="E692" s="67"/>
      <c r="F692" s="67"/>
    </row>
    <row r="693" spans="5:6" ht="18" customHeight="1">
      <c r="E693" s="67"/>
      <c r="F693" s="67"/>
    </row>
    <row r="694" spans="5:6" ht="18" customHeight="1">
      <c r="E694" s="67"/>
      <c r="F694" s="67"/>
    </row>
    <row r="695" spans="5:6" ht="18" customHeight="1">
      <c r="E695" s="67"/>
      <c r="F695" s="67"/>
    </row>
    <row r="696" spans="5:6" ht="18" customHeight="1">
      <c r="E696" s="67"/>
      <c r="F696" s="67"/>
    </row>
    <row r="697" spans="5:6" ht="18" customHeight="1">
      <c r="E697" s="67"/>
      <c r="F697" s="67"/>
    </row>
    <row r="698" spans="5:6" ht="18" customHeight="1">
      <c r="E698" s="67"/>
      <c r="F698" s="67"/>
    </row>
    <row r="699" spans="5:6" ht="18" customHeight="1">
      <c r="E699" s="67"/>
      <c r="F699" s="67"/>
    </row>
    <row r="700" spans="5:6" ht="18" customHeight="1">
      <c r="E700" s="67"/>
      <c r="F700" s="67"/>
    </row>
    <row r="701" spans="5:6" ht="18" customHeight="1">
      <c r="E701" s="67"/>
      <c r="F701" s="67"/>
    </row>
    <row r="702" spans="5:6" ht="18" customHeight="1">
      <c r="E702" s="67"/>
      <c r="F702" s="67"/>
    </row>
    <row r="703" spans="5:6" ht="18" customHeight="1">
      <c r="E703" s="67"/>
      <c r="F703" s="67"/>
    </row>
    <row r="704" spans="5:6" ht="18" customHeight="1">
      <c r="E704" s="67"/>
      <c r="F704" s="67"/>
    </row>
    <row r="705" spans="5:6" ht="18" customHeight="1">
      <c r="E705" s="67"/>
      <c r="F705" s="67"/>
    </row>
    <row r="706" spans="5:6" ht="18" customHeight="1">
      <c r="E706" s="67"/>
      <c r="F706" s="67"/>
    </row>
    <row r="707" spans="5:6" ht="18" customHeight="1">
      <c r="E707" s="67"/>
      <c r="F707" s="67"/>
    </row>
    <row r="708" spans="5:6" ht="18" customHeight="1">
      <c r="E708" s="67"/>
      <c r="F708" s="67"/>
    </row>
    <row r="709" spans="5:6" ht="18" customHeight="1">
      <c r="E709" s="67"/>
      <c r="F709" s="67"/>
    </row>
    <row r="710" spans="5:6" ht="18" customHeight="1">
      <c r="E710" s="67"/>
      <c r="F710" s="67"/>
    </row>
    <row r="711" spans="5:6" ht="18" customHeight="1">
      <c r="E711" s="67"/>
      <c r="F711" s="67"/>
    </row>
    <row r="712" spans="5:6" ht="18" customHeight="1">
      <c r="E712" s="67"/>
      <c r="F712" s="67"/>
    </row>
    <row r="713" spans="5:6" ht="18" customHeight="1">
      <c r="E713" s="67"/>
      <c r="F713" s="67"/>
    </row>
    <row r="714" spans="5:6" ht="18" customHeight="1">
      <c r="E714" s="67"/>
      <c r="F714" s="67"/>
    </row>
    <row r="715" spans="5:6" ht="18" customHeight="1">
      <c r="E715" s="67"/>
      <c r="F715" s="67"/>
    </row>
    <row r="716" spans="5:6" ht="18" customHeight="1">
      <c r="E716" s="67"/>
      <c r="F716" s="67"/>
    </row>
    <row r="717" spans="5:6" ht="18" customHeight="1">
      <c r="E717" s="67"/>
      <c r="F717" s="67"/>
    </row>
    <row r="718" spans="5:6" ht="18" customHeight="1">
      <c r="E718" s="67"/>
      <c r="F718" s="67"/>
    </row>
    <row r="719" spans="5:6" ht="18" customHeight="1">
      <c r="E719" s="67"/>
      <c r="F719" s="67"/>
    </row>
    <row r="720" spans="5:6" ht="18" customHeight="1">
      <c r="E720" s="67"/>
      <c r="F720" s="67"/>
    </row>
    <row r="721" spans="5:6" ht="18" customHeight="1">
      <c r="E721" s="67"/>
      <c r="F721" s="67"/>
    </row>
    <row r="722" spans="5:6" ht="18" customHeight="1">
      <c r="E722" s="67"/>
      <c r="F722" s="67"/>
    </row>
    <row r="723" spans="5:6" ht="18" customHeight="1">
      <c r="E723" s="67"/>
      <c r="F723" s="67"/>
    </row>
    <row r="724" spans="5:6" ht="18" customHeight="1">
      <c r="E724" s="67"/>
      <c r="F724" s="67"/>
    </row>
    <row r="725" spans="5:6" ht="18" customHeight="1">
      <c r="E725" s="67"/>
      <c r="F725" s="67"/>
    </row>
    <row r="726" spans="5:6" ht="18" customHeight="1">
      <c r="E726" s="67"/>
      <c r="F726" s="67"/>
    </row>
    <row r="727" spans="5:6" ht="18" customHeight="1">
      <c r="E727" s="67"/>
      <c r="F727" s="67"/>
    </row>
    <row r="728" spans="5:6" ht="18" customHeight="1">
      <c r="E728" s="67"/>
      <c r="F728" s="67"/>
    </row>
    <row r="729" spans="5:6" ht="18" customHeight="1">
      <c r="E729" s="67"/>
      <c r="F729" s="67"/>
    </row>
    <row r="730" spans="5:6" ht="18" customHeight="1">
      <c r="E730" s="67"/>
      <c r="F730" s="67"/>
    </row>
    <row r="731" spans="5:6" ht="18" customHeight="1">
      <c r="E731" s="67"/>
      <c r="F731" s="67"/>
    </row>
    <row r="732" spans="5:6" ht="18" customHeight="1">
      <c r="E732" s="67"/>
      <c r="F732" s="67"/>
    </row>
    <row r="733" spans="5:6" ht="18" customHeight="1">
      <c r="E733" s="67"/>
      <c r="F733" s="67"/>
    </row>
    <row r="734" spans="5:6" ht="18" customHeight="1">
      <c r="E734" s="67"/>
      <c r="F734" s="67"/>
    </row>
    <row r="735" spans="5:6" ht="18" customHeight="1">
      <c r="E735" s="67"/>
      <c r="F735" s="67"/>
    </row>
    <row r="736" spans="5:6" ht="18" customHeight="1">
      <c r="E736" s="67"/>
      <c r="F736" s="67"/>
    </row>
    <row r="737" spans="5:6" ht="18" customHeight="1">
      <c r="E737" s="67"/>
      <c r="F737" s="67"/>
    </row>
    <row r="738" spans="5:6" ht="18" customHeight="1">
      <c r="E738" s="67"/>
      <c r="F738" s="67"/>
    </row>
    <row r="739" spans="5:6" ht="18" customHeight="1">
      <c r="E739" s="67"/>
      <c r="F739" s="67"/>
    </row>
    <row r="740" spans="5:6" ht="18" customHeight="1">
      <c r="E740" s="67"/>
      <c r="F740" s="67"/>
    </row>
    <row r="741" spans="5:6" ht="18" customHeight="1">
      <c r="E741" s="67"/>
      <c r="F741" s="67"/>
    </row>
    <row r="742" spans="5:6" ht="18" customHeight="1">
      <c r="E742" s="67"/>
      <c r="F742" s="67"/>
    </row>
    <row r="743" spans="5:6" ht="18" customHeight="1">
      <c r="E743" s="67"/>
      <c r="F743" s="67"/>
    </row>
    <row r="744" spans="5:6" ht="18" customHeight="1">
      <c r="E744" s="67"/>
      <c r="F744" s="67"/>
    </row>
    <row r="745" spans="5:6" ht="18" customHeight="1">
      <c r="E745" s="67"/>
      <c r="F745" s="67"/>
    </row>
    <row r="746" spans="5:6" ht="18" customHeight="1">
      <c r="E746" s="67"/>
      <c r="F746" s="67"/>
    </row>
    <row r="747" spans="5:6" ht="18" customHeight="1">
      <c r="E747" s="67"/>
      <c r="F747" s="67"/>
    </row>
    <row r="748" spans="5:6" ht="18" customHeight="1">
      <c r="E748" s="67"/>
      <c r="F748" s="67"/>
    </row>
    <row r="749" spans="5:6" ht="18" customHeight="1">
      <c r="E749" s="67"/>
      <c r="F749" s="67"/>
    </row>
    <row r="750" spans="5:6" ht="18" customHeight="1">
      <c r="E750" s="67"/>
      <c r="F750" s="67"/>
    </row>
    <row r="751" spans="5:6" ht="18" customHeight="1">
      <c r="E751" s="67"/>
      <c r="F751" s="67"/>
    </row>
    <row r="752" spans="5:6" ht="18" customHeight="1">
      <c r="E752" s="67"/>
      <c r="F752" s="67"/>
    </row>
    <row r="753" spans="5:6" ht="18" customHeight="1">
      <c r="E753" s="67"/>
      <c r="F753" s="67"/>
    </row>
    <row r="754" spans="5:6" ht="18" customHeight="1">
      <c r="E754" s="67"/>
      <c r="F754" s="67"/>
    </row>
    <row r="755" spans="5:6" ht="18" customHeight="1">
      <c r="E755" s="67"/>
      <c r="F755" s="67"/>
    </row>
    <row r="756" spans="5:6" ht="18" customHeight="1">
      <c r="E756" s="67"/>
      <c r="F756" s="67"/>
    </row>
    <row r="757" spans="5:6" ht="18" customHeight="1">
      <c r="E757" s="67"/>
      <c r="F757" s="67"/>
    </row>
    <row r="758" spans="5:6" ht="18" customHeight="1">
      <c r="E758" s="67"/>
      <c r="F758" s="67"/>
    </row>
    <row r="759" spans="5:6" ht="18" customHeight="1">
      <c r="E759" s="67"/>
      <c r="F759" s="67"/>
    </row>
    <row r="760" spans="5:6" ht="18" customHeight="1">
      <c r="E760" s="67"/>
      <c r="F760" s="67"/>
    </row>
    <row r="761" spans="5:6" ht="18" customHeight="1">
      <c r="E761" s="67"/>
      <c r="F761" s="67"/>
    </row>
    <row r="762" spans="5:6" ht="18" customHeight="1">
      <c r="E762" s="67"/>
      <c r="F762" s="67"/>
    </row>
    <row r="763" spans="5:6" ht="18" customHeight="1">
      <c r="E763" s="67"/>
      <c r="F763" s="67"/>
    </row>
    <row r="764" spans="5:6" ht="18" customHeight="1">
      <c r="E764" s="67"/>
      <c r="F764" s="67"/>
    </row>
    <row r="765" spans="5:6" ht="18" customHeight="1">
      <c r="E765" s="67"/>
      <c r="F765" s="67"/>
    </row>
    <row r="766" spans="5:6" ht="18" customHeight="1">
      <c r="E766" s="67"/>
      <c r="F766" s="67"/>
    </row>
    <row r="767" spans="5:6" ht="18" customHeight="1">
      <c r="E767" s="67"/>
      <c r="F767" s="67"/>
    </row>
    <row r="768" spans="5:6" ht="18" customHeight="1">
      <c r="E768" s="67"/>
      <c r="F768" s="67"/>
    </row>
    <row r="769" spans="5:6" ht="18" customHeight="1">
      <c r="E769" s="67"/>
      <c r="F769" s="67"/>
    </row>
    <row r="770" spans="5:6" ht="18" customHeight="1">
      <c r="E770" s="67"/>
      <c r="F770" s="67"/>
    </row>
    <row r="771" spans="5:6" ht="18" customHeight="1">
      <c r="E771" s="67"/>
      <c r="F771" s="67"/>
    </row>
    <row r="772" spans="5:6" ht="18" customHeight="1">
      <c r="E772" s="67"/>
      <c r="F772" s="67"/>
    </row>
    <row r="773" spans="5:6" ht="18" customHeight="1">
      <c r="E773" s="67"/>
      <c r="F773" s="67"/>
    </row>
    <row r="774" spans="5:6" ht="18" customHeight="1">
      <c r="E774" s="67"/>
      <c r="F774" s="67"/>
    </row>
    <row r="775" spans="5:6" ht="18" customHeight="1">
      <c r="E775" s="67"/>
      <c r="F775" s="67"/>
    </row>
    <row r="776" spans="5:6" ht="18" customHeight="1">
      <c r="E776" s="67"/>
      <c r="F776" s="67"/>
    </row>
    <row r="777" spans="5:6" ht="18" customHeight="1">
      <c r="E777" s="67"/>
      <c r="F777" s="67"/>
    </row>
    <row r="778" spans="5:6" ht="18" customHeight="1">
      <c r="E778" s="67"/>
      <c r="F778" s="67"/>
    </row>
    <row r="779" spans="5:6" ht="18" customHeight="1">
      <c r="E779" s="67"/>
      <c r="F779" s="67"/>
    </row>
    <row r="780" spans="5:6" ht="18" customHeight="1">
      <c r="E780" s="67"/>
      <c r="F780" s="67"/>
    </row>
    <row r="781" spans="5:6" ht="18" customHeight="1">
      <c r="E781" s="67"/>
      <c r="F781" s="67"/>
    </row>
    <row r="782" spans="5:6" ht="18" customHeight="1">
      <c r="E782" s="67"/>
      <c r="F782" s="67"/>
    </row>
    <row r="783" spans="5:6" ht="18" customHeight="1">
      <c r="E783" s="67"/>
      <c r="F783" s="67"/>
    </row>
    <row r="784" spans="5:6" ht="18" customHeight="1">
      <c r="E784" s="67"/>
      <c r="F784" s="67"/>
    </row>
    <row r="785" spans="5:6" ht="18" customHeight="1">
      <c r="E785" s="67"/>
      <c r="F785" s="67"/>
    </row>
    <row r="786" spans="5:6" ht="18" customHeight="1">
      <c r="E786" s="67"/>
      <c r="F786" s="67"/>
    </row>
    <row r="787" spans="5:6" ht="18" customHeight="1">
      <c r="E787" s="67"/>
      <c r="F787" s="67"/>
    </row>
    <row r="788" spans="5:6" ht="18" customHeight="1">
      <c r="E788" s="67"/>
      <c r="F788" s="67"/>
    </row>
    <row r="789" spans="5:6" ht="18" customHeight="1">
      <c r="E789" s="67"/>
      <c r="F789" s="67"/>
    </row>
    <row r="790" spans="5:6" ht="18" customHeight="1">
      <c r="E790" s="67"/>
      <c r="F790" s="67"/>
    </row>
    <row r="791" spans="5:6" ht="18" customHeight="1">
      <c r="E791" s="67"/>
      <c r="F791" s="67"/>
    </row>
    <row r="792" spans="5:6" ht="18" customHeight="1">
      <c r="E792" s="67"/>
      <c r="F792" s="67"/>
    </row>
    <row r="793" spans="5:6" ht="18" customHeight="1">
      <c r="E793" s="67"/>
      <c r="F793" s="67"/>
    </row>
    <row r="794" spans="5:6" ht="18" customHeight="1">
      <c r="E794" s="67"/>
      <c r="F794" s="67"/>
    </row>
    <row r="795" spans="5:6" ht="18" customHeight="1">
      <c r="E795" s="67"/>
      <c r="F795" s="67"/>
    </row>
    <row r="796" spans="5:6" ht="18" customHeight="1">
      <c r="E796" s="67"/>
      <c r="F796" s="67"/>
    </row>
    <row r="797" spans="5:6" ht="18" customHeight="1">
      <c r="E797" s="67"/>
      <c r="F797" s="67"/>
    </row>
    <row r="798" spans="5:6" ht="18" customHeight="1">
      <c r="E798" s="67"/>
      <c r="F798" s="67"/>
    </row>
    <row r="799" spans="5:6" ht="18" customHeight="1">
      <c r="E799" s="67"/>
      <c r="F799" s="67"/>
    </row>
    <row r="800" spans="5:6" ht="18" customHeight="1">
      <c r="E800" s="67"/>
      <c r="F800" s="67"/>
    </row>
    <row r="801" spans="5:6" ht="18" customHeight="1">
      <c r="E801" s="67"/>
      <c r="F801" s="67"/>
    </row>
    <row r="802" spans="5:6" ht="18" customHeight="1">
      <c r="E802" s="67"/>
      <c r="F802" s="67"/>
    </row>
    <row r="803" spans="5:6" ht="18" customHeight="1">
      <c r="E803" s="67"/>
      <c r="F803" s="67"/>
    </row>
    <row r="804" spans="5:6" ht="18" customHeight="1">
      <c r="E804" s="67"/>
      <c r="F804" s="67"/>
    </row>
    <row r="805" spans="5:6" ht="18" customHeight="1">
      <c r="E805" s="67"/>
      <c r="F805" s="67"/>
    </row>
    <row r="806" spans="5:6" ht="18" customHeight="1">
      <c r="E806" s="67"/>
      <c r="F806" s="67"/>
    </row>
    <row r="807" spans="5:6" ht="18" customHeight="1">
      <c r="E807" s="67"/>
      <c r="F807" s="67"/>
    </row>
    <row r="808" spans="5:6" ht="18" customHeight="1">
      <c r="E808" s="67"/>
      <c r="F808" s="67"/>
    </row>
    <row r="809" spans="5:6" ht="18" customHeight="1">
      <c r="E809" s="67"/>
      <c r="F809" s="67"/>
    </row>
    <row r="810" spans="5:6" ht="18" customHeight="1">
      <c r="E810" s="67"/>
      <c r="F810" s="67"/>
    </row>
    <row r="811" spans="5:6" ht="18" customHeight="1">
      <c r="E811" s="67"/>
      <c r="F811" s="67"/>
    </row>
    <row r="812" spans="5:6" ht="18" customHeight="1">
      <c r="E812" s="67"/>
      <c r="F812" s="67"/>
    </row>
    <row r="813" spans="5:6" ht="18" customHeight="1">
      <c r="E813" s="67"/>
      <c r="F813" s="67"/>
    </row>
    <row r="814" spans="5:6" ht="18" customHeight="1">
      <c r="E814" s="67"/>
      <c r="F814" s="67"/>
    </row>
    <row r="815" spans="5:6" ht="18" customHeight="1">
      <c r="E815" s="67"/>
      <c r="F815" s="67"/>
    </row>
    <row r="816" spans="5:6" ht="18" customHeight="1">
      <c r="E816" s="67"/>
      <c r="F816" s="67"/>
    </row>
    <row r="817" spans="5:6" ht="18" customHeight="1">
      <c r="E817" s="67"/>
      <c r="F817" s="67"/>
    </row>
    <row r="818" spans="5:6" ht="18" customHeight="1">
      <c r="E818" s="67"/>
      <c r="F818" s="67"/>
    </row>
    <row r="819" spans="5:6" ht="18" customHeight="1">
      <c r="E819" s="67"/>
      <c r="F819" s="67"/>
    </row>
    <row r="820" spans="5:6" ht="18" customHeight="1">
      <c r="E820" s="67"/>
      <c r="F820" s="67"/>
    </row>
    <row r="821" spans="5:6" ht="18" customHeight="1">
      <c r="E821" s="67"/>
      <c r="F821" s="67"/>
    </row>
    <row r="822" spans="5:6" ht="18" customHeight="1">
      <c r="E822" s="67"/>
      <c r="F822" s="67"/>
    </row>
    <row r="823" spans="5:6" ht="18" customHeight="1">
      <c r="E823" s="67"/>
      <c r="F823" s="67"/>
    </row>
    <row r="824" spans="5:6" ht="18" customHeight="1">
      <c r="E824" s="67"/>
      <c r="F824" s="67"/>
    </row>
    <row r="825" spans="5:6" ht="18" customHeight="1">
      <c r="E825" s="67"/>
      <c r="F825" s="67"/>
    </row>
    <row r="826" spans="5:6" ht="18" customHeight="1">
      <c r="E826" s="67"/>
      <c r="F826" s="67"/>
    </row>
    <row r="827" spans="5:6" ht="18" customHeight="1">
      <c r="E827" s="67"/>
      <c r="F827" s="67"/>
    </row>
    <row r="828" spans="5:6" ht="18" customHeight="1">
      <c r="E828" s="67"/>
      <c r="F828" s="67"/>
    </row>
    <row r="829" spans="5:6" ht="18" customHeight="1">
      <c r="E829" s="67"/>
      <c r="F829" s="67"/>
    </row>
    <row r="830" spans="5:6" ht="18" customHeight="1">
      <c r="E830" s="67"/>
      <c r="F830" s="67"/>
    </row>
    <row r="831" spans="5:6" ht="18" customHeight="1">
      <c r="E831" s="67"/>
      <c r="F831" s="67"/>
    </row>
    <row r="832" spans="5:6" ht="18" customHeight="1">
      <c r="E832" s="67"/>
      <c r="F832" s="67"/>
    </row>
    <row r="833" spans="5:6" ht="18" customHeight="1">
      <c r="E833" s="67"/>
      <c r="F833" s="67"/>
    </row>
    <row r="834" spans="5:6" ht="18" customHeight="1">
      <c r="E834" s="67"/>
      <c r="F834" s="67"/>
    </row>
    <row r="835" spans="5:6" ht="18" customHeight="1">
      <c r="E835" s="67"/>
      <c r="F835" s="67"/>
    </row>
    <row r="836" spans="5:6" ht="18" customHeight="1">
      <c r="E836" s="67"/>
      <c r="F836" s="67"/>
    </row>
    <row r="837" spans="5:6" ht="18" customHeight="1">
      <c r="E837" s="67"/>
      <c r="F837" s="67"/>
    </row>
    <row r="838" spans="5:6" ht="18" customHeight="1">
      <c r="E838" s="67"/>
      <c r="F838" s="67"/>
    </row>
    <row r="839" spans="5:6" ht="18" customHeight="1">
      <c r="E839" s="67"/>
      <c r="F839" s="67"/>
    </row>
    <row r="840" spans="5:6" ht="18" customHeight="1">
      <c r="E840" s="67"/>
      <c r="F840" s="67"/>
    </row>
    <row r="841" spans="5:6" ht="18" customHeight="1">
      <c r="E841" s="67"/>
      <c r="F841" s="67"/>
    </row>
    <row r="842" spans="5:6" ht="18" customHeight="1">
      <c r="E842" s="67"/>
      <c r="F842" s="67"/>
    </row>
    <row r="843" spans="5:6" ht="18" customHeight="1">
      <c r="E843" s="67"/>
      <c r="F843" s="67"/>
    </row>
    <row r="844" spans="5:6" ht="18" customHeight="1">
      <c r="E844" s="67"/>
      <c r="F844" s="67"/>
    </row>
    <row r="845" spans="5:6" ht="18" customHeight="1">
      <c r="E845" s="67"/>
      <c r="F845" s="67"/>
    </row>
    <row r="846" spans="5:6" ht="18" customHeight="1">
      <c r="E846" s="67"/>
      <c r="F846" s="67"/>
    </row>
    <row r="847" spans="5:6" ht="18" customHeight="1">
      <c r="E847" s="67"/>
      <c r="F847" s="67"/>
    </row>
    <row r="848" spans="5:6" ht="18" customHeight="1">
      <c r="E848" s="67"/>
      <c r="F848" s="67"/>
    </row>
    <row r="849" spans="5:6" ht="18" customHeight="1">
      <c r="E849" s="67"/>
      <c r="F849" s="67"/>
    </row>
    <row r="850" spans="5:6" ht="18" customHeight="1">
      <c r="E850" s="67"/>
      <c r="F850" s="67"/>
    </row>
    <row r="851" spans="5:6" ht="18" customHeight="1">
      <c r="E851" s="67"/>
      <c r="F851" s="67"/>
    </row>
    <row r="852" spans="5:6" ht="18" customHeight="1">
      <c r="E852" s="67"/>
      <c r="F852" s="67"/>
    </row>
    <row r="853" spans="5:6" ht="18" customHeight="1">
      <c r="E853" s="67"/>
      <c r="F853" s="67"/>
    </row>
    <row r="854" spans="5:6" ht="18" customHeight="1">
      <c r="E854" s="67"/>
      <c r="F854" s="67"/>
    </row>
    <row r="855" spans="5:6" ht="18" customHeight="1">
      <c r="E855" s="67"/>
      <c r="F855" s="67"/>
    </row>
    <row r="856" spans="5:6" ht="18" customHeight="1">
      <c r="E856" s="67"/>
      <c r="F856" s="67"/>
    </row>
    <row r="857" spans="5:6" ht="18" customHeight="1">
      <c r="E857" s="67"/>
      <c r="F857" s="67"/>
    </row>
    <row r="858" spans="5:6" ht="18" customHeight="1">
      <c r="E858" s="67"/>
      <c r="F858" s="67"/>
    </row>
    <row r="859" spans="5:6" ht="18" customHeight="1">
      <c r="E859" s="67"/>
      <c r="F859" s="67"/>
    </row>
    <row r="860" spans="5:6" ht="18" customHeight="1">
      <c r="E860" s="67"/>
      <c r="F860" s="67"/>
    </row>
    <row r="861" spans="5:6" ht="18" customHeight="1">
      <c r="E861" s="67"/>
      <c r="F861" s="67"/>
    </row>
    <row r="862" spans="5:6" ht="18" customHeight="1">
      <c r="E862" s="67"/>
      <c r="F862" s="67"/>
    </row>
    <row r="863" spans="5:6" ht="18" customHeight="1">
      <c r="E863" s="67"/>
      <c r="F863" s="67"/>
    </row>
    <row r="864" spans="5:6" ht="18" customHeight="1">
      <c r="E864" s="67"/>
      <c r="F864" s="67"/>
    </row>
    <row r="865" spans="5:6" ht="18" customHeight="1">
      <c r="E865" s="67"/>
      <c r="F865" s="67"/>
    </row>
    <row r="866" spans="5:6" ht="18" customHeight="1">
      <c r="E866" s="67"/>
      <c r="F866" s="67"/>
    </row>
    <row r="867" spans="5:6" ht="18" customHeight="1">
      <c r="E867" s="67"/>
      <c r="F867" s="67"/>
    </row>
    <row r="868" spans="5:6" ht="18" customHeight="1">
      <c r="E868" s="67"/>
      <c r="F868" s="67"/>
    </row>
    <row r="869" spans="5:6" ht="18" customHeight="1">
      <c r="E869" s="67"/>
      <c r="F869" s="67"/>
    </row>
    <row r="870" spans="5:6" ht="18" customHeight="1">
      <c r="E870" s="67"/>
      <c r="F870" s="67"/>
    </row>
    <row r="871" spans="5:6" ht="18" customHeight="1">
      <c r="E871" s="67"/>
      <c r="F871" s="67"/>
    </row>
    <row r="872" spans="5:6" ht="18" customHeight="1">
      <c r="E872" s="67"/>
      <c r="F872" s="67"/>
    </row>
    <row r="873" spans="5:6" ht="18" customHeight="1">
      <c r="E873" s="67"/>
      <c r="F873" s="67"/>
    </row>
    <row r="874" spans="5:6" ht="18" customHeight="1">
      <c r="E874" s="67"/>
      <c r="F874" s="67"/>
    </row>
    <row r="875" spans="5:6" ht="18" customHeight="1">
      <c r="E875" s="67"/>
      <c r="F875" s="67"/>
    </row>
    <row r="876" spans="5:6" ht="18" customHeight="1">
      <c r="E876" s="67"/>
      <c r="F876" s="67"/>
    </row>
    <row r="877" spans="5:6" ht="18" customHeight="1">
      <c r="E877" s="67"/>
      <c r="F877" s="67"/>
    </row>
    <row r="878" spans="5:6" ht="18" customHeight="1">
      <c r="E878" s="67"/>
      <c r="F878" s="67"/>
    </row>
    <row r="879" spans="5:6" ht="18" customHeight="1">
      <c r="E879" s="67"/>
      <c r="F879" s="67"/>
    </row>
    <row r="880" spans="5:6" ht="18" customHeight="1">
      <c r="E880" s="67"/>
      <c r="F880" s="67"/>
    </row>
    <row r="881" spans="5:6" ht="18" customHeight="1">
      <c r="E881" s="67"/>
      <c r="F881" s="67"/>
    </row>
    <row r="882" spans="5:6" ht="18" customHeight="1">
      <c r="E882" s="67"/>
      <c r="F882" s="67"/>
    </row>
    <row r="883" spans="5:6" ht="18" customHeight="1">
      <c r="E883" s="67"/>
      <c r="F883" s="67"/>
    </row>
    <row r="884" spans="5:6" ht="18" customHeight="1">
      <c r="E884" s="67"/>
      <c r="F884" s="67"/>
    </row>
    <row r="885" spans="5:6" ht="18" customHeight="1">
      <c r="E885" s="67"/>
      <c r="F885" s="67"/>
    </row>
    <row r="886" spans="5:6" ht="18" customHeight="1">
      <c r="E886" s="67"/>
      <c r="F886" s="67"/>
    </row>
    <row r="887" spans="5:6" ht="18" customHeight="1">
      <c r="E887" s="67"/>
      <c r="F887" s="67"/>
    </row>
    <row r="888" spans="5:6" ht="18" customHeight="1">
      <c r="E888" s="67"/>
      <c r="F888" s="67"/>
    </row>
    <row r="889" spans="5:6" ht="18" customHeight="1">
      <c r="E889" s="67"/>
      <c r="F889" s="67"/>
    </row>
    <row r="890" spans="5:6" ht="18" customHeight="1">
      <c r="E890" s="67"/>
      <c r="F890" s="67"/>
    </row>
    <row r="891" spans="5:6" ht="18" customHeight="1">
      <c r="E891" s="67"/>
      <c r="F891" s="67"/>
    </row>
    <row r="892" spans="5:6" ht="18" customHeight="1">
      <c r="E892" s="67"/>
      <c r="F892" s="67"/>
    </row>
    <row r="893" spans="5:6" ht="18" customHeight="1">
      <c r="E893" s="67"/>
      <c r="F893" s="67"/>
    </row>
    <row r="894" spans="5:6" ht="18" customHeight="1">
      <c r="E894" s="67"/>
      <c r="F894" s="67"/>
    </row>
    <row r="895" spans="5:6" ht="18" customHeight="1">
      <c r="E895" s="67"/>
      <c r="F895" s="67"/>
    </row>
    <row r="896" spans="5:6" ht="18" customHeight="1">
      <c r="E896" s="67"/>
      <c r="F896" s="67"/>
    </row>
    <row r="897" spans="5:6" ht="18" customHeight="1">
      <c r="E897" s="67"/>
      <c r="F897" s="67"/>
    </row>
    <row r="898" spans="5:6" ht="18" customHeight="1">
      <c r="E898" s="67"/>
      <c r="F898" s="67"/>
    </row>
    <row r="899" spans="5:6" ht="18" customHeight="1">
      <c r="E899" s="67"/>
      <c r="F899" s="67"/>
    </row>
    <row r="900" spans="5:6" ht="18" customHeight="1">
      <c r="E900" s="67"/>
      <c r="F900" s="67"/>
    </row>
    <row r="901" spans="5:6" ht="18" customHeight="1">
      <c r="E901" s="67"/>
      <c r="F901" s="67"/>
    </row>
    <row r="902" spans="5:6" ht="18" customHeight="1">
      <c r="E902" s="67"/>
      <c r="F902" s="67"/>
    </row>
    <row r="903" spans="5:6" ht="18" customHeight="1">
      <c r="E903" s="67"/>
      <c r="F903" s="67"/>
    </row>
    <row r="904" spans="5:6" ht="18" customHeight="1">
      <c r="E904" s="67"/>
      <c r="F904" s="67"/>
    </row>
    <row r="905" spans="5:6" ht="18" customHeight="1">
      <c r="E905" s="67"/>
      <c r="F905" s="67"/>
    </row>
    <row r="906" spans="5:6" ht="18" customHeight="1">
      <c r="E906" s="67"/>
      <c r="F906" s="67"/>
    </row>
    <row r="907" spans="5:6" ht="18" customHeight="1">
      <c r="E907" s="67"/>
      <c r="F907" s="67"/>
    </row>
    <row r="908" spans="5:6" ht="18" customHeight="1">
      <c r="E908" s="67"/>
      <c r="F908" s="67"/>
    </row>
    <row r="909" spans="5:6" ht="18" customHeight="1">
      <c r="E909" s="67"/>
      <c r="F909" s="67"/>
    </row>
    <row r="910" spans="5:6" ht="18" customHeight="1">
      <c r="E910" s="67"/>
      <c r="F910" s="67"/>
    </row>
    <row r="911" spans="5:6" ht="18" customHeight="1">
      <c r="E911" s="67"/>
      <c r="F911" s="67"/>
    </row>
    <row r="912" spans="5:6" ht="18" customHeight="1">
      <c r="E912" s="67"/>
      <c r="F912" s="67"/>
    </row>
    <row r="913" spans="5:6" ht="18" customHeight="1">
      <c r="E913" s="67"/>
      <c r="F913" s="67"/>
    </row>
    <row r="914" spans="5:6" ht="18" customHeight="1">
      <c r="E914" s="67"/>
      <c r="F914" s="67"/>
    </row>
    <row r="915" spans="5:6" ht="18" customHeight="1">
      <c r="E915" s="67"/>
      <c r="F915" s="67"/>
    </row>
    <row r="916" spans="5:6" ht="18" customHeight="1">
      <c r="E916" s="67"/>
      <c r="F916" s="67"/>
    </row>
    <row r="917" spans="5:6" ht="18" customHeight="1">
      <c r="E917" s="67"/>
      <c r="F917" s="67"/>
    </row>
    <row r="918" spans="5:6" ht="18" customHeight="1">
      <c r="E918" s="67"/>
      <c r="F918" s="67"/>
    </row>
    <row r="919" spans="5:6" ht="18" customHeight="1">
      <c r="E919" s="67"/>
      <c r="F919" s="67"/>
    </row>
    <row r="920" spans="5:6" ht="18" customHeight="1">
      <c r="E920" s="67"/>
      <c r="F920" s="67"/>
    </row>
    <row r="921" spans="5:6" ht="18" customHeight="1">
      <c r="E921" s="67"/>
      <c r="F921" s="67"/>
    </row>
    <row r="922" spans="5:6" ht="18" customHeight="1">
      <c r="E922" s="67"/>
      <c r="F922" s="67"/>
    </row>
    <row r="923" spans="5:6" ht="18" customHeight="1">
      <c r="E923" s="67"/>
      <c r="F923" s="67"/>
    </row>
    <row r="924" spans="5:6" ht="18" customHeight="1">
      <c r="E924" s="67"/>
      <c r="F924" s="67"/>
    </row>
    <row r="925" spans="5:6" ht="18" customHeight="1">
      <c r="E925" s="67"/>
      <c r="F925" s="67"/>
    </row>
    <row r="926" spans="5:6" ht="18" customHeight="1">
      <c r="E926" s="67"/>
      <c r="F926" s="67"/>
    </row>
    <row r="927" spans="5:6" ht="18" customHeight="1">
      <c r="E927" s="67"/>
      <c r="F927" s="67"/>
    </row>
    <row r="928" spans="5:6" ht="18" customHeight="1">
      <c r="E928" s="67"/>
      <c r="F928" s="67"/>
    </row>
    <row r="929" spans="5:6" ht="18" customHeight="1">
      <c r="E929" s="67"/>
      <c r="F929" s="67"/>
    </row>
    <row r="930" spans="5:6" ht="18" customHeight="1">
      <c r="E930" s="67"/>
      <c r="F930" s="67"/>
    </row>
    <row r="931" spans="5:6" ht="18" customHeight="1">
      <c r="E931" s="67"/>
      <c r="F931" s="67"/>
    </row>
    <row r="932" spans="5:6" ht="18" customHeight="1">
      <c r="E932" s="67"/>
      <c r="F932" s="67"/>
    </row>
    <row r="933" spans="5:6" ht="18" customHeight="1">
      <c r="E933" s="67"/>
      <c r="F933" s="67"/>
    </row>
    <row r="934" spans="5:6" ht="18" customHeight="1">
      <c r="E934" s="67"/>
      <c r="F934" s="67"/>
    </row>
    <row r="935" spans="5:6" ht="18" customHeight="1">
      <c r="E935" s="67"/>
      <c r="F935" s="67"/>
    </row>
    <row r="936" spans="5:6" ht="18" customHeight="1">
      <c r="E936" s="67"/>
      <c r="F936" s="67"/>
    </row>
    <row r="937" spans="5:6" ht="18" customHeight="1">
      <c r="E937" s="67"/>
      <c r="F937" s="67"/>
    </row>
    <row r="938" spans="5:6" ht="18" customHeight="1">
      <c r="E938" s="67"/>
      <c r="F938" s="67"/>
    </row>
    <row r="939" spans="5:6" ht="18" customHeight="1">
      <c r="E939" s="67"/>
      <c r="F939" s="67"/>
    </row>
    <row r="940" spans="5:6" ht="18" customHeight="1">
      <c r="E940" s="67"/>
      <c r="F940" s="67"/>
    </row>
    <row r="941" spans="5:6" ht="18" customHeight="1">
      <c r="E941" s="67"/>
      <c r="F941" s="67"/>
    </row>
    <row r="942" spans="5:6" ht="18" customHeight="1">
      <c r="E942" s="67"/>
      <c r="F942" s="67"/>
    </row>
    <row r="943" spans="5:6" ht="18" customHeight="1">
      <c r="E943" s="67"/>
      <c r="F943" s="67"/>
    </row>
    <row r="944" spans="5:6" ht="18" customHeight="1">
      <c r="E944" s="67"/>
      <c r="F944" s="67"/>
    </row>
    <row r="945" spans="5:6" ht="18" customHeight="1">
      <c r="E945" s="67"/>
      <c r="F945" s="67"/>
    </row>
    <row r="946" spans="5:6" ht="18" customHeight="1">
      <c r="E946" s="67"/>
      <c r="F946" s="67"/>
    </row>
    <row r="947" spans="5:6" ht="18" customHeight="1">
      <c r="E947" s="67"/>
      <c r="F947" s="67"/>
    </row>
    <row r="948" spans="5:6" ht="18" customHeight="1">
      <c r="E948" s="67"/>
      <c r="F948" s="67"/>
    </row>
    <row r="949" spans="5:6" ht="18" customHeight="1">
      <c r="E949" s="67"/>
      <c r="F949" s="67"/>
    </row>
    <row r="950" spans="5:6" ht="18" customHeight="1">
      <c r="E950" s="67"/>
      <c r="F950" s="67"/>
    </row>
    <row r="951" spans="5:6" ht="18" customHeight="1">
      <c r="E951" s="67"/>
      <c r="F951" s="67"/>
    </row>
    <row r="952" spans="5:6" ht="18" customHeight="1">
      <c r="E952" s="67"/>
      <c r="F952" s="67"/>
    </row>
    <row r="953" spans="5:6" ht="18" customHeight="1">
      <c r="E953" s="67"/>
      <c r="F953" s="67"/>
    </row>
    <row r="954" spans="5:6" ht="18" customHeight="1">
      <c r="E954" s="67"/>
      <c r="F954" s="67"/>
    </row>
    <row r="955" spans="5:6" ht="18" customHeight="1">
      <c r="E955" s="67"/>
      <c r="F955" s="67"/>
    </row>
    <row r="956" spans="5:6" ht="18" customHeight="1">
      <c r="E956" s="67"/>
      <c r="F956" s="67"/>
    </row>
    <row r="957" spans="5:6" ht="18" customHeight="1">
      <c r="E957" s="67"/>
      <c r="F957" s="67"/>
    </row>
    <row r="958" spans="5:6" ht="18" customHeight="1">
      <c r="E958" s="67"/>
      <c r="F958" s="67"/>
    </row>
    <row r="959" spans="5:6" ht="18" customHeight="1">
      <c r="E959" s="67"/>
      <c r="F959" s="67"/>
    </row>
    <row r="960" spans="5:6" ht="18" customHeight="1">
      <c r="E960" s="67"/>
      <c r="F960" s="67"/>
    </row>
    <row r="961" spans="5:6" ht="18" customHeight="1">
      <c r="E961" s="67"/>
      <c r="F961" s="67"/>
    </row>
    <row r="962" spans="5:6" ht="18" customHeight="1">
      <c r="E962" s="67"/>
      <c r="F962" s="67"/>
    </row>
    <row r="963" spans="5:6" ht="18" customHeight="1">
      <c r="E963" s="67"/>
      <c r="F963" s="67"/>
    </row>
    <row r="964" spans="5:6" ht="18" customHeight="1">
      <c r="E964" s="67"/>
      <c r="F964" s="67"/>
    </row>
    <row r="965" spans="5:6" ht="18" customHeight="1">
      <c r="E965" s="67"/>
      <c r="F965" s="67"/>
    </row>
    <row r="966" spans="5:6" ht="18" customHeight="1">
      <c r="E966" s="67"/>
      <c r="F966" s="67"/>
    </row>
    <row r="967" spans="5:6" ht="18" customHeight="1">
      <c r="E967" s="67"/>
      <c r="F967" s="67"/>
    </row>
    <row r="968" spans="5:6" ht="18" customHeight="1">
      <c r="E968" s="67"/>
      <c r="F968" s="67"/>
    </row>
    <row r="969" spans="5:6" ht="18" customHeight="1">
      <c r="E969" s="67"/>
      <c r="F969" s="67"/>
    </row>
    <row r="970" spans="5:6" ht="18" customHeight="1">
      <c r="E970" s="67"/>
      <c r="F970" s="67"/>
    </row>
    <row r="971" spans="5:6" ht="18" customHeight="1">
      <c r="E971" s="67"/>
      <c r="F971" s="67"/>
    </row>
    <row r="972" spans="5:6" ht="18" customHeight="1">
      <c r="E972" s="67"/>
      <c r="F972" s="67"/>
    </row>
    <row r="973" spans="5:6" ht="18" customHeight="1">
      <c r="E973" s="67"/>
      <c r="F973" s="67"/>
    </row>
    <row r="974" spans="5:6" ht="18" customHeight="1">
      <c r="E974" s="67"/>
      <c r="F974" s="67"/>
    </row>
    <row r="975" spans="5:6" ht="18" customHeight="1">
      <c r="E975" s="67"/>
      <c r="F975" s="67"/>
    </row>
    <row r="976" spans="5:6" ht="18" customHeight="1">
      <c r="E976" s="67"/>
      <c r="F976" s="67"/>
    </row>
    <row r="977" spans="5:6" ht="18" customHeight="1">
      <c r="E977" s="67"/>
      <c r="F977" s="67"/>
    </row>
  </sheetData>
  <phoneticPr fontId="4" type="noConversion"/>
  <conditionalFormatting sqref="D1">
    <cfRule type="cellIs" dxfId="4" priority="2" operator="equal">
      <formula>0</formula>
    </cfRule>
  </conditionalFormatting>
  <conditionalFormatting sqref="F1">
    <cfRule type="cellIs" dxfId="3" priority="1" operator="equal">
      <formula>0</formula>
    </cfRule>
  </conditionalFormatting>
  <conditionalFormatting sqref="G1">
    <cfRule type="cellIs" dxfId="2" priority="5" operator="equal">
      <formula>0</formula>
    </cfRule>
  </conditionalFormatting>
  <conditionalFormatting sqref="H1">
    <cfRule type="cellIs" dxfId="1" priority="4" operator="equal">
      <formula>0</formula>
    </cfRule>
  </conditionalFormatting>
  <conditionalFormatting sqref="I1">
    <cfRule type="cellIs" dxfId="0"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D146-5982-4BC2-8329-F3E060275FE4}">
  <dimension ref="A1:I4"/>
  <sheetViews>
    <sheetView zoomScaleNormal="100" workbookViewId="0">
      <pane ySplit="1" topLeftCell="A2" activePane="bottomLeft" state="frozen"/>
      <selection pane="bottomLeft" activeCell="I17" sqref="I17"/>
    </sheetView>
  </sheetViews>
  <sheetFormatPr baseColWidth="10" defaultColWidth="9" defaultRowHeight="16"/>
  <cols>
    <col min="1" max="1" width="12" style="5" bestFit="1" customWidth="1"/>
    <col min="2" max="2" width="9" style="5"/>
    <col min="3" max="3" width="42.83203125" style="34" bestFit="1" customWidth="1"/>
    <col min="4" max="4" width="22.6640625" style="33" bestFit="1" customWidth="1"/>
    <col min="5" max="5" width="31" style="33" bestFit="1" customWidth="1"/>
    <col min="6" max="6" width="35.83203125" style="34" customWidth="1"/>
    <col min="7" max="7" width="35.1640625" style="34" hidden="1" customWidth="1"/>
    <col min="8" max="8" width="26.1640625" style="34" bestFit="1" customWidth="1"/>
    <col min="9" max="9" width="225.6640625" style="34" bestFit="1" customWidth="1"/>
    <col min="10" max="16384" width="9" style="34"/>
  </cols>
  <sheetData>
    <row r="1" spans="1:9" s="6" customFormat="1">
      <c r="A1" s="70" t="s">
        <v>76</v>
      </c>
      <c r="B1" s="70" t="s">
        <v>77</v>
      </c>
      <c r="C1" s="70" t="s">
        <v>0</v>
      </c>
      <c r="D1" s="70" t="s">
        <v>1261</v>
      </c>
      <c r="E1" s="70" t="s">
        <v>1262</v>
      </c>
      <c r="F1" s="70" t="s">
        <v>1263</v>
      </c>
      <c r="G1" s="6" t="s">
        <v>1264</v>
      </c>
      <c r="H1" s="70" t="s">
        <v>1265</v>
      </c>
      <c r="I1" s="70" t="s">
        <v>74</v>
      </c>
    </row>
    <row r="2" spans="1:9">
      <c r="A2" s="5" t="s">
        <v>92</v>
      </c>
      <c r="B2" s="5">
        <v>2002</v>
      </c>
      <c r="C2" s="7" t="s">
        <v>8</v>
      </c>
      <c r="D2" s="42" t="s">
        <v>1266</v>
      </c>
      <c r="E2" s="34" t="s">
        <v>1267</v>
      </c>
      <c r="I2" s="33" t="s">
        <v>1268</v>
      </c>
    </row>
    <row r="3" spans="1:9">
      <c r="A3" s="5" t="s">
        <v>92</v>
      </c>
      <c r="B3" s="5">
        <v>2003</v>
      </c>
      <c r="C3" s="7" t="s">
        <v>8</v>
      </c>
      <c r="D3" s="123" t="s">
        <v>1269</v>
      </c>
      <c r="E3" s="33" t="s">
        <v>1270</v>
      </c>
    </row>
    <row r="4" spans="1:9">
      <c r="A4" s="5" t="s">
        <v>92</v>
      </c>
      <c r="B4" s="5">
        <v>2010</v>
      </c>
      <c r="C4" s="7" t="s">
        <v>10</v>
      </c>
      <c r="D4" s="33" t="s">
        <v>1271</v>
      </c>
      <c r="E4" s="33" t="s">
        <v>1272</v>
      </c>
    </row>
  </sheetData>
  <dataConsolidate>
    <dataRefs count="4">
      <dataRef ref="A1:XFD1048576" sheet="Concentration Metrics"/>
      <dataRef ref="A2:H132" sheet="Mergers &amp; Acquisitions"/>
      <dataRef ref="A2:O276" sheet="Wireless"/>
      <dataRef ref="A1:M525" sheet="Wireline"/>
    </dataRefs>
  </dataConsolidate>
  <phoneticPr fontId="11" type="noConversion"/>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7"/>
  <sheetViews>
    <sheetView zoomScaleNormal="100" workbookViewId="0">
      <selection activeCell="Q62" sqref="Q62"/>
    </sheetView>
  </sheetViews>
  <sheetFormatPr baseColWidth="10" defaultColWidth="8.83203125" defaultRowHeight="16"/>
  <sheetData>
    <row r="27" ht="18" customHeight="1"/>
  </sheetData>
  <phoneticPr fontId="4" type="noConversion"/>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4BE7-6C8D-4B0E-9991-A155232C0675}">
  <dimension ref="A27"/>
  <sheetViews>
    <sheetView zoomScaleNormal="100" workbookViewId="0">
      <selection activeCell="K17" sqref="K17"/>
    </sheetView>
  </sheetViews>
  <sheetFormatPr baseColWidth="10" defaultColWidth="8.83203125" defaultRowHeight="16"/>
  <sheetData>
    <row r="27" ht="18" customHeight="1"/>
  </sheetData>
  <phoneticPr fontId="23"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E711ED7D1A26046AC814D07D89ABFF1" ma:contentTypeVersion="4" ma:contentTypeDescription="Create a new document." ma:contentTypeScope="" ma:versionID="83fc058c7a6d87c4a2587c6cb289068b">
  <xsd:schema xmlns:xsd="http://www.w3.org/2001/XMLSchema" xmlns:xs="http://www.w3.org/2001/XMLSchema" xmlns:p="http://schemas.microsoft.com/office/2006/metadata/properties" xmlns:ns2="b9dbf7df-a516-4db8-aaeb-66783b09db73" targetNamespace="http://schemas.microsoft.com/office/2006/metadata/properties" ma:root="true" ma:fieldsID="3e9bc548eb43c6aaf6a16730de27c2fe" ns2:_="">
    <xsd:import namespace="b9dbf7df-a516-4db8-aaeb-66783b09db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bf7df-a516-4db8-aaeb-66783b09d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2DE733-B9B1-4B8D-87DB-27F0BD6AD880}">
  <ds:schemaRefs>
    <ds:schemaRef ds:uri="http://schemas.microsoft.com/sharepoint/v3/contenttype/forms"/>
  </ds:schemaRefs>
</ds:datastoreItem>
</file>

<file path=customXml/itemProps2.xml><?xml version="1.0" encoding="utf-8"?>
<ds:datastoreItem xmlns:ds="http://schemas.openxmlformats.org/officeDocument/2006/customXml" ds:itemID="{760C381B-801E-44B0-9A90-BA5AB516EE9B}">
  <ds:schemaRefs>
    <ds:schemaRef ds:uri="http://schemas.microsoft.com/DataMashup"/>
  </ds:schemaRefs>
</ds:datastoreItem>
</file>

<file path=customXml/itemProps3.xml><?xml version="1.0" encoding="utf-8"?>
<ds:datastoreItem xmlns:ds="http://schemas.openxmlformats.org/officeDocument/2006/customXml" ds:itemID="{59962ABF-8BDC-4312-8A10-B03FE087D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dbf7df-a516-4db8-aaeb-66783b09db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EE790A-5E3D-4979-9764-F7EC8FD3B09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Contents</vt:lpstr>
      <vt:lpstr>Total Revenue (Millions)</vt:lpstr>
      <vt:lpstr>Concentration Metrics</vt:lpstr>
      <vt:lpstr>Wireless</vt:lpstr>
      <vt:lpstr>Wireline</vt:lpstr>
      <vt:lpstr>ISP</vt:lpstr>
      <vt:lpstr>Multichannel Video Distribution</vt:lpstr>
      <vt:lpstr>Film Exhibition</vt:lpstr>
      <vt:lpstr>Broadcast TV</vt:lpstr>
      <vt:lpstr>Pay TV Programming Services </vt:lpstr>
      <vt:lpstr>Online Video Services</vt:lpstr>
      <vt:lpstr>Broadcast Radio</vt:lpstr>
      <vt:lpstr>Newspapers</vt:lpstr>
      <vt:lpstr>Magazines</vt:lpstr>
      <vt:lpstr>Digital Games</vt:lpstr>
      <vt:lpstr>Music Services</vt:lpstr>
      <vt:lpstr>Books</vt:lpstr>
      <vt:lpstr>Film TV OVS Distribution</vt:lpstr>
      <vt:lpstr>Film TV Online Video Production</vt:lpstr>
      <vt:lpstr>App Distribution</vt:lpstr>
      <vt:lpstr>Internet Advertising</vt:lpstr>
      <vt:lpstr>Desktop Browsers</vt:lpstr>
      <vt:lpstr>Mobile Browsers</vt:lpstr>
      <vt:lpstr>Desktop OS</vt:lpstr>
      <vt:lpstr>Mobile OS</vt:lpstr>
      <vt:lpstr>Search Engines-Mobile</vt:lpstr>
      <vt:lpstr>Search Engines</vt:lpstr>
      <vt:lpstr>Social Media Platforms</vt:lpstr>
      <vt:lpstr>Online News Media</vt:lpstr>
      <vt:lpstr>Search Engines-Desktop</vt:lpstr>
      <vt:lpstr>Content Delivery Network</vt:lpstr>
      <vt:lpstr>International Submarine Cables</vt:lpstr>
      <vt:lpstr>Data Centres</vt:lpstr>
      <vt:lpstr>Data Brokers</vt:lpstr>
      <vt:lpstr>Mergers &amp; Acquisitions</vt:lpstr>
      <vt:lpstr>Notes</vt:lpstr>
      <vt:lpstr>Sandbox</vt:lpstr>
      <vt:lpstr>Contents!Print_Area</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Agnes Malkinson</cp:lastModifiedBy>
  <cp:revision/>
  <dcterms:created xsi:type="dcterms:W3CDTF">2021-05-16T15:25:06Z</dcterms:created>
  <dcterms:modified xsi:type="dcterms:W3CDTF">2024-02-06T01:21:58Z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2021-06-26T15:07:06Z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c10e3565-ece2-43e1-9d55-d16ea1ea2460</vt:lpwstr>
  </property>
  <property fmtid="{D5CDD505-2E9C-101B-9397-08002B2CF9AE}" pid="8" name="MSIP_Label_a9694e0f-943f-4e6f-bf55-6e34fbc91307_ContentBits">
    <vt:lpwstr>0</vt:lpwstr>
  </property>
  <property fmtid="{D5CDD505-2E9C-101B-9397-08002B2CF9AE}" pid="9" name="ContentTypeId">
    <vt:lpwstr>0x010100DE711ED7D1A26046AC814D07D89ABFF1</vt:lpwstr>
  </property>
</Properties>
</file>